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EXCEL FILES\"/>
    </mc:Choice>
  </mc:AlternateContent>
  <bookViews>
    <workbookView xWindow="0" yWindow="0" windowWidth="20490" windowHeight="8940"/>
  </bookViews>
  <sheets>
    <sheet name="Datasets" sheetId="1" r:id="rId1"/>
    <sheet name="2022" sheetId="2" r:id="rId2"/>
    <sheet name="2023" sheetId="3" r:id="rId3"/>
    <sheet name="YOY" sheetId="4" r:id="rId4"/>
    <sheet name="Dashboard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F13" i="4" s="1"/>
  <c r="C13" i="4"/>
  <c r="D12" i="4"/>
  <c r="F12" i="4" s="1"/>
  <c r="C12" i="4"/>
  <c r="D11" i="4"/>
  <c r="F11" i="4" s="1"/>
  <c r="C11" i="4"/>
  <c r="D10" i="4"/>
  <c r="F10" i="4" s="1"/>
  <c r="C10" i="4"/>
  <c r="D9" i="4"/>
  <c r="F9" i="4" s="1"/>
  <c r="C9" i="4"/>
  <c r="D8" i="4"/>
  <c r="F8" i="4" s="1"/>
  <c r="C8" i="4"/>
  <c r="D7" i="4"/>
  <c r="F7" i="4" s="1"/>
  <c r="C7" i="4"/>
  <c r="D6" i="4"/>
  <c r="F6" i="4" s="1"/>
  <c r="C6" i="4"/>
  <c r="D5" i="4"/>
  <c r="F5" i="4" s="1"/>
  <c r="C5" i="4"/>
  <c r="D4" i="4"/>
  <c r="F4" i="4" s="1"/>
  <c r="C4" i="4"/>
  <c r="D3" i="4"/>
  <c r="F3" i="4" s="1"/>
  <c r="C3" i="4"/>
  <c r="D2" i="4"/>
  <c r="F2" i="4" s="1"/>
  <c r="C2" i="4"/>
  <c r="C12" i="3"/>
  <c r="E12" i="3" s="1"/>
  <c r="F12" i="3" s="1"/>
  <c r="D11" i="3"/>
  <c r="C11" i="3"/>
  <c r="E11" i="3" s="1"/>
  <c r="F11" i="3" s="1"/>
  <c r="G11" i="3" s="1"/>
  <c r="E10" i="3"/>
  <c r="F10" i="3" s="1"/>
  <c r="G10" i="3" s="1"/>
  <c r="D10" i="3"/>
  <c r="C10" i="3"/>
  <c r="F9" i="3"/>
  <c r="G9" i="3" s="1"/>
  <c r="E9" i="3"/>
  <c r="D9" i="3"/>
  <c r="C9" i="3"/>
  <c r="C8" i="3"/>
  <c r="E8" i="3" s="1"/>
  <c r="F8" i="3" s="1"/>
  <c r="G8" i="3" s="1"/>
  <c r="D7" i="3"/>
  <c r="C7" i="3"/>
  <c r="E7" i="3" s="1"/>
  <c r="F7" i="3" s="1"/>
  <c r="G7" i="3" s="1"/>
  <c r="E6" i="3"/>
  <c r="F6" i="3" s="1"/>
  <c r="G6" i="3" s="1"/>
  <c r="C6" i="3"/>
  <c r="D6" i="3" s="1"/>
  <c r="F5" i="3"/>
  <c r="G5" i="3" s="1"/>
  <c r="E5" i="3"/>
  <c r="D5" i="3"/>
  <c r="C5" i="3"/>
  <c r="C4" i="3"/>
  <c r="E4" i="3" s="1"/>
  <c r="F4" i="3" s="1"/>
  <c r="G4" i="3" s="1"/>
  <c r="D3" i="3"/>
  <c r="C3" i="3"/>
  <c r="E3" i="3" s="1"/>
  <c r="F3" i="3" s="1"/>
  <c r="G3" i="3" s="1"/>
  <c r="E2" i="3"/>
  <c r="F2" i="3" s="1"/>
  <c r="G2" i="3" s="1"/>
  <c r="C2" i="3"/>
  <c r="D2" i="3" s="1"/>
  <c r="C12" i="2"/>
  <c r="E12" i="2" s="1"/>
  <c r="E11" i="2"/>
  <c r="G11" i="2" s="1"/>
  <c r="D11" i="2"/>
  <c r="C11" i="2"/>
  <c r="E10" i="2"/>
  <c r="G10" i="2" s="1"/>
  <c r="D10" i="2"/>
  <c r="C10" i="2"/>
  <c r="C9" i="2"/>
  <c r="E9" i="2" s="1"/>
  <c r="C8" i="2"/>
  <c r="E8" i="2" s="1"/>
  <c r="D7" i="2"/>
  <c r="C7" i="2"/>
  <c r="E7" i="2" s="1"/>
  <c r="E6" i="2"/>
  <c r="G6" i="2" s="1"/>
  <c r="D6" i="2"/>
  <c r="C6" i="2"/>
  <c r="C5" i="2"/>
  <c r="E5" i="2" s="1"/>
  <c r="C4" i="2"/>
  <c r="E4" i="2" s="1"/>
  <c r="D3" i="2"/>
  <c r="C3" i="2"/>
  <c r="E3" i="2" s="1"/>
  <c r="E2" i="2"/>
  <c r="G2" i="2" s="1"/>
  <c r="D2" i="2"/>
  <c r="C2" i="2"/>
  <c r="G265" i="1"/>
  <c r="E265" i="1"/>
  <c r="H265" i="1" s="1"/>
  <c r="H264" i="1"/>
  <c r="G264" i="1"/>
  <c r="E264" i="1"/>
  <c r="G263" i="1"/>
  <c r="E263" i="1"/>
  <c r="H263" i="1" s="1"/>
  <c r="G262" i="1"/>
  <c r="E262" i="1"/>
  <c r="H262" i="1" s="1"/>
  <c r="G261" i="1"/>
  <c r="E261" i="1"/>
  <c r="H261" i="1" s="1"/>
  <c r="H260" i="1"/>
  <c r="G260" i="1"/>
  <c r="E260" i="1"/>
  <c r="G259" i="1"/>
  <c r="E259" i="1"/>
  <c r="H259" i="1" s="1"/>
  <c r="G258" i="1"/>
  <c r="E258" i="1"/>
  <c r="H258" i="1" s="1"/>
  <c r="G257" i="1"/>
  <c r="E257" i="1"/>
  <c r="H257" i="1" s="1"/>
  <c r="H256" i="1"/>
  <c r="G256" i="1"/>
  <c r="E256" i="1"/>
  <c r="G255" i="1"/>
  <c r="E255" i="1"/>
  <c r="H255" i="1" s="1"/>
  <c r="G254" i="1"/>
  <c r="E254" i="1"/>
  <c r="H254" i="1" s="1"/>
  <c r="G253" i="1"/>
  <c r="E253" i="1"/>
  <c r="H253" i="1" s="1"/>
  <c r="H252" i="1"/>
  <c r="G252" i="1"/>
  <c r="E252" i="1"/>
  <c r="G251" i="1"/>
  <c r="E251" i="1"/>
  <c r="H251" i="1" s="1"/>
  <c r="G250" i="1"/>
  <c r="E250" i="1"/>
  <c r="H250" i="1" s="1"/>
  <c r="G249" i="1"/>
  <c r="E249" i="1"/>
  <c r="H249" i="1" s="1"/>
  <c r="H248" i="1"/>
  <c r="G248" i="1"/>
  <c r="E248" i="1"/>
  <c r="G247" i="1"/>
  <c r="E247" i="1"/>
  <c r="H247" i="1" s="1"/>
  <c r="G246" i="1"/>
  <c r="E246" i="1"/>
  <c r="H246" i="1" s="1"/>
  <c r="G245" i="1"/>
  <c r="E245" i="1"/>
  <c r="H245" i="1" s="1"/>
  <c r="H244" i="1"/>
  <c r="G244" i="1"/>
  <c r="E244" i="1"/>
  <c r="G243" i="1"/>
  <c r="E243" i="1"/>
  <c r="H243" i="1" s="1"/>
  <c r="G242" i="1"/>
  <c r="E242" i="1"/>
  <c r="H242" i="1" s="1"/>
  <c r="G241" i="1"/>
  <c r="E241" i="1"/>
  <c r="H241" i="1" s="1"/>
  <c r="H240" i="1"/>
  <c r="G240" i="1"/>
  <c r="E240" i="1"/>
  <c r="G239" i="1"/>
  <c r="E239" i="1"/>
  <c r="H239" i="1" s="1"/>
  <c r="G238" i="1"/>
  <c r="E238" i="1"/>
  <c r="H238" i="1" s="1"/>
  <c r="G237" i="1"/>
  <c r="E237" i="1"/>
  <c r="H237" i="1" s="1"/>
  <c r="H236" i="1"/>
  <c r="G236" i="1"/>
  <c r="E236" i="1"/>
  <c r="G235" i="1"/>
  <c r="E235" i="1"/>
  <c r="H235" i="1" s="1"/>
  <c r="G234" i="1"/>
  <c r="E234" i="1"/>
  <c r="H234" i="1" s="1"/>
  <c r="G233" i="1"/>
  <c r="E233" i="1"/>
  <c r="H233" i="1" s="1"/>
  <c r="H232" i="1"/>
  <c r="G232" i="1"/>
  <c r="E232" i="1"/>
  <c r="G231" i="1"/>
  <c r="E231" i="1"/>
  <c r="H231" i="1" s="1"/>
  <c r="G230" i="1"/>
  <c r="E230" i="1"/>
  <c r="H230" i="1" s="1"/>
  <c r="G229" i="1"/>
  <c r="E229" i="1"/>
  <c r="H229" i="1" s="1"/>
  <c r="H228" i="1"/>
  <c r="G228" i="1"/>
  <c r="E228" i="1"/>
  <c r="G227" i="1"/>
  <c r="E227" i="1"/>
  <c r="H227" i="1" s="1"/>
  <c r="G226" i="1"/>
  <c r="E226" i="1"/>
  <c r="H226" i="1" s="1"/>
  <c r="G225" i="1"/>
  <c r="E225" i="1"/>
  <c r="H225" i="1" s="1"/>
  <c r="H224" i="1"/>
  <c r="G224" i="1"/>
  <c r="E224" i="1"/>
  <c r="G223" i="1"/>
  <c r="E223" i="1"/>
  <c r="H223" i="1" s="1"/>
  <c r="G222" i="1"/>
  <c r="E222" i="1"/>
  <c r="H222" i="1" s="1"/>
  <c r="G221" i="1"/>
  <c r="E221" i="1"/>
  <c r="H221" i="1" s="1"/>
  <c r="H220" i="1"/>
  <c r="G220" i="1"/>
  <c r="E220" i="1"/>
  <c r="G219" i="1"/>
  <c r="E219" i="1"/>
  <c r="H219" i="1" s="1"/>
  <c r="G218" i="1"/>
  <c r="E218" i="1"/>
  <c r="H218" i="1" s="1"/>
  <c r="G217" i="1"/>
  <c r="E217" i="1"/>
  <c r="H217" i="1" s="1"/>
  <c r="H216" i="1"/>
  <c r="G216" i="1"/>
  <c r="E216" i="1"/>
  <c r="G215" i="1"/>
  <c r="E215" i="1"/>
  <c r="H215" i="1" s="1"/>
  <c r="G214" i="1"/>
  <c r="E214" i="1"/>
  <c r="H214" i="1" s="1"/>
  <c r="G213" i="1"/>
  <c r="E213" i="1"/>
  <c r="H213" i="1" s="1"/>
  <c r="H212" i="1"/>
  <c r="G212" i="1"/>
  <c r="E212" i="1"/>
  <c r="G211" i="1"/>
  <c r="E211" i="1"/>
  <c r="H211" i="1" s="1"/>
  <c r="G210" i="1"/>
  <c r="E210" i="1"/>
  <c r="H210" i="1" s="1"/>
  <c r="G209" i="1"/>
  <c r="E209" i="1"/>
  <c r="H209" i="1" s="1"/>
  <c r="H208" i="1"/>
  <c r="G208" i="1"/>
  <c r="E208" i="1"/>
  <c r="G207" i="1"/>
  <c r="E207" i="1"/>
  <c r="H207" i="1" s="1"/>
  <c r="G206" i="1"/>
  <c r="E206" i="1"/>
  <c r="H206" i="1" s="1"/>
  <c r="G205" i="1"/>
  <c r="E205" i="1"/>
  <c r="H205" i="1" s="1"/>
  <c r="H204" i="1"/>
  <c r="G204" i="1"/>
  <c r="E204" i="1"/>
  <c r="G203" i="1"/>
  <c r="E203" i="1"/>
  <c r="H203" i="1" s="1"/>
  <c r="G202" i="1"/>
  <c r="E202" i="1"/>
  <c r="H202" i="1" s="1"/>
  <c r="G201" i="1"/>
  <c r="E201" i="1"/>
  <c r="H201" i="1" s="1"/>
  <c r="H200" i="1"/>
  <c r="G200" i="1"/>
  <c r="E200" i="1"/>
  <c r="G199" i="1"/>
  <c r="E199" i="1"/>
  <c r="H199" i="1" s="1"/>
  <c r="G198" i="1"/>
  <c r="E198" i="1"/>
  <c r="H198" i="1" s="1"/>
  <c r="H197" i="1"/>
  <c r="G197" i="1"/>
  <c r="E197" i="1"/>
  <c r="H196" i="1"/>
  <c r="G196" i="1"/>
  <c r="E196" i="1"/>
  <c r="G195" i="1"/>
  <c r="E195" i="1"/>
  <c r="H195" i="1" s="1"/>
  <c r="G194" i="1"/>
  <c r="E194" i="1"/>
  <c r="H194" i="1" s="1"/>
  <c r="H193" i="1"/>
  <c r="G193" i="1"/>
  <c r="E193" i="1"/>
  <c r="H192" i="1"/>
  <c r="G192" i="1"/>
  <c r="E192" i="1"/>
  <c r="G191" i="1"/>
  <c r="E191" i="1"/>
  <c r="H191" i="1" s="1"/>
  <c r="G190" i="1"/>
  <c r="E190" i="1"/>
  <c r="H190" i="1" s="1"/>
  <c r="H189" i="1"/>
  <c r="G189" i="1"/>
  <c r="E189" i="1"/>
  <c r="H188" i="1"/>
  <c r="G188" i="1"/>
  <c r="E188" i="1"/>
  <c r="G187" i="1"/>
  <c r="E187" i="1"/>
  <c r="H187" i="1" s="1"/>
  <c r="G186" i="1"/>
  <c r="E186" i="1"/>
  <c r="H186" i="1" s="1"/>
  <c r="H185" i="1"/>
  <c r="G185" i="1"/>
  <c r="E185" i="1"/>
  <c r="H184" i="1"/>
  <c r="G184" i="1"/>
  <c r="E184" i="1"/>
  <c r="G183" i="1"/>
  <c r="E183" i="1"/>
  <c r="H183" i="1" s="1"/>
  <c r="G182" i="1"/>
  <c r="E182" i="1"/>
  <c r="H182" i="1" s="1"/>
  <c r="H181" i="1"/>
  <c r="G181" i="1"/>
  <c r="E181" i="1"/>
  <c r="H180" i="1"/>
  <c r="G180" i="1"/>
  <c r="E180" i="1"/>
  <c r="G179" i="1"/>
  <c r="E179" i="1"/>
  <c r="H179" i="1" s="1"/>
  <c r="G178" i="1"/>
  <c r="E178" i="1"/>
  <c r="H178" i="1" s="1"/>
  <c r="H177" i="1"/>
  <c r="G177" i="1"/>
  <c r="E177" i="1"/>
  <c r="H176" i="1"/>
  <c r="G176" i="1"/>
  <c r="E176" i="1"/>
  <c r="G175" i="1"/>
  <c r="E175" i="1"/>
  <c r="H175" i="1" s="1"/>
  <c r="G174" i="1"/>
  <c r="E174" i="1"/>
  <c r="H174" i="1" s="1"/>
  <c r="H173" i="1"/>
  <c r="G173" i="1"/>
  <c r="E173" i="1"/>
  <c r="H172" i="1"/>
  <c r="G172" i="1"/>
  <c r="E172" i="1"/>
  <c r="G171" i="1"/>
  <c r="E171" i="1"/>
  <c r="H171" i="1" s="1"/>
  <c r="G170" i="1"/>
  <c r="E170" i="1"/>
  <c r="H170" i="1" s="1"/>
  <c r="H169" i="1"/>
  <c r="G169" i="1"/>
  <c r="E169" i="1"/>
  <c r="H168" i="1"/>
  <c r="G168" i="1"/>
  <c r="E168" i="1"/>
  <c r="G167" i="1"/>
  <c r="E167" i="1"/>
  <c r="H167" i="1" s="1"/>
  <c r="G166" i="1"/>
  <c r="E166" i="1"/>
  <c r="H166" i="1" s="1"/>
  <c r="H165" i="1"/>
  <c r="G165" i="1"/>
  <c r="E165" i="1"/>
  <c r="H164" i="1"/>
  <c r="G164" i="1"/>
  <c r="E164" i="1"/>
  <c r="G163" i="1"/>
  <c r="E163" i="1"/>
  <c r="H163" i="1" s="1"/>
  <c r="G162" i="1"/>
  <c r="E162" i="1"/>
  <c r="H162" i="1" s="1"/>
  <c r="H161" i="1"/>
  <c r="G161" i="1"/>
  <c r="E161" i="1"/>
  <c r="H160" i="1"/>
  <c r="G160" i="1"/>
  <c r="E160" i="1"/>
  <c r="G159" i="1"/>
  <c r="E159" i="1"/>
  <c r="H159" i="1" s="1"/>
  <c r="G158" i="1"/>
  <c r="E158" i="1"/>
  <c r="H158" i="1" s="1"/>
  <c r="H157" i="1"/>
  <c r="G157" i="1"/>
  <c r="E157" i="1"/>
  <c r="H156" i="1"/>
  <c r="G156" i="1"/>
  <c r="E156" i="1"/>
  <c r="G155" i="1"/>
  <c r="E155" i="1"/>
  <c r="H155" i="1" s="1"/>
  <c r="G154" i="1"/>
  <c r="E154" i="1"/>
  <c r="H154" i="1" s="1"/>
  <c r="H153" i="1"/>
  <c r="G153" i="1"/>
  <c r="E153" i="1"/>
  <c r="H152" i="1"/>
  <c r="G152" i="1"/>
  <c r="E152" i="1"/>
  <c r="G151" i="1"/>
  <c r="E151" i="1"/>
  <c r="H151" i="1" s="1"/>
  <c r="G150" i="1"/>
  <c r="E150" i="1"/>
  <c r="H150" i="1" s="1"/>
  <c r="H149" i="1"/>
  <c r="G149" i="1"/>
  <c r="E149" i="1"/>
  <c r="H148" i="1"/>
  <c r="G148" i="1"/>
  <c r="E148" i="1"/>
  <c r="G147" i="1"/>
  <c r="E147" i="1"/>
  <c r="H147" i="1" s="1"/>
  <c r="G146" i="1"/>
  <c r="E146" i="1"/>
  <c r="H146" i="1" s="1"/>
  <c r="H145" i="1"/>
  <c r="G145" i="1"/>
  <c r="E145" i="1"/>
  <c r="H144" i="1"/>
  <c r="G144" i="1"/>
  <c r="E144" i="1"/>
  <c r="G143" i="1"/>
  <c r="E143" i="1"/>
  <c r="H143" i="1" s="1"/>
  <c r="G142" i="1"/>
  <c r="E142" i="1"/>
  <c r="H142" i="1" s="1"/>
  <c r="H141" i="1"/>
  <c r="G141" i="1"/>
  <c r="E141" i="1"/>
  <c r="H140" i="1"/>
  <c r="G140" i="1"/>
  <c r="E140" i="1"/>
  <c r="G139" i="1"/>
  <c r="E139" i="1"/>
  <c r="H139" i="1" s="1"/>
  <c r="G138" i="1"/>
  <c r="E138" i="1"/>
  <c r="H138" i="1" s="1"/>
  <c r="H137" i="1"/>
  <c r="G137" i="1"/>
  <c r="E137" i="1"/>
  <c r="H136" i="1"/>
  <c r="G136" i="1"/>
  <c r="E136" i="1"/>
  <c r="G135" i="1"/>
  <c r="E135" i="1"/>
  <c r="H135" i="1" s="1"/>
  <c r="G134" i="1"/>
  <c r="E134" i="1"/>
  <c r="H134" i="1" s="1"/>
  <c r="H133" i="1"/>
  <c r="G133" i="1"/>
  <c r="E133" i="1"/>
  <c r="H132" i="1"/>
  <c r="G132" i="1"/>
  <c r="E132" i="1"/>
  <c r="G131" i="1"/>
  <c r="E131" i="1"/>
  <c r="H131" i="1" s="1"/>
  <c r="G130" i="1"/>
  <c r="E130" i="1"/>
  <c r="H130" i="1" s="1"/>
  <c r="H129" i="1"/>
  <c r="G129" i="1"/>
  <c r="E129" i="1"/>
  <c r="H128" i="1"/>
  <c r="G128" i="1"/>
  <c r="E128" i="1"/>
  <c r="G127" i="1"/>
  <c r="E127" i="1"/>
  <c r="H127" i="1" s="1"/>
  <c r="G126" i="1"/>
  <c r="E126" i="1"/>
  <c r="H126" i="1" s="1"/>
  <c r="H125" i="1"/>
  <c r="G125" i="1"/>
  <c r="E125" i="1"/>
  <c r="H124" i="1"/>
  <c r="G124" i="1"/>
  <c r="E124" i="1"/>
  <c r="G123" i="1"/>
  <c r="E123" i="1"/>
  <c r="H123" i="1" s="1"/>
  <c r="G122" i="1"/>
  <c r="E122" i="1"/>
  <c r="H122" i="1" s="1"/>
  <c r="H121" i="1"/>
  <c r="G121" i="1"/>
  <c r="E121" i="1"/>
  <c r="H120" i="1"/>
  <c r="G120" i="1"/>
  <c r="E120" i="1"/>
  <c r="G119" i="1"/>
  <c r="E119" i="1"/>
  <c r="H119" i="1" s="1"/>
  <c r="G118" i="1"/>
  <c r="E118" i="1"/>
  <c r="H118" i="1" s="1"/>
  <c r="H117" i="1"/>
  <c r="G117" i="1"/>
  <c r="E117" i="1"/>
  <c r="H116" i="1"/>
  <c r="G116" i="1"/>
  <c r="E116" i="1"/>
  <c r="G115" i="1"/>
  <c r="E115" i="1"/>
  <c r="H115" i="1" s="1"/>
  <c r="G114" i="1"/>
  <c r="E114" i="1"/>
  <c r="H114" i="1" s="1"/>
  <c r="H113" i="1"/>
  <c r="G113" i="1"/>
  <c r="E113" i="1"/>
  <c r="H112" i="1"/>
  <c r="G112" i="1"/>
  <c r="E112" i="1"/>
  <c r="G111" i="1"/>
  <c r="E111" i="1"/>
  <c r="H111" i="1" s="1"/>
  <c r="G110" i="1"/>
  <c r="E110" i="1"/>
  <c r="H110" i="1" s="1"/>
  <c r="H109" i="1"/>
  <c r="G109" i="1"/>
  <c r="E109" i="1"/>
  <c r="H108" i="1"/>
  <c r="G108" i="1"/>
  <c r="E108" i="1"/>
  <c r="G107" i="1"/>
  <c r="E107" i="1"/>
  <c r="H107" i="1" s="1"/>
  <c r="G106" i="1"/>
  <c r="E106" i="1"/>
  <c r="H106" i="1" s="1"/>
  <c r="H105" i="1"/>
  <c r="G105" i="1"/>
  <c r="E105" i="1"/>
  <c r="H104" i="1"/>
  <c r="G104" i="1"/>
  <c r="E104" i="1"/>
  <c r="G103" i="1"/>
  <c r="E103" i="1"/>
  <c r="H103" i="1" s="1"/>
  <c r="G102" i="1"/>
  <c r="E102" i="1"/>
  <c r="H102" i="1" s="1"/>
  <c r="H101" i="1"/>
  <c r="G101" i="1"/>
  <c r="E101" i="1"/>
  <c r="H100" i="1"/>
  <c r="G100" i="1"/>
  <c r="E100" i="1"/>
  <c r="G99" i="1"/>
  <c r="E99" i="1"/>
  <c r="H99" i="1" s="1"/>
  <c r="G98" i="1"/>
  <c r="E98" i="1"/>
  <c r="H98" i="1" s="1"/>
  <c r="H97" i="1"/>
  <c r="G97" i="1"/>
  <c r="E97" i="1"/>
  <c r="H96" i="1"/>
  <c r="G96" i="1"/>
  <c r="E96" i="1"/>
  <c r="G95" i="1"/>
  <c r="E95" i="1"/>
  <c r="H95" i="1" s="1"/>
  <c r="G94" i="1"/>
  <c r="E94" i="1"/>
  <c r="H94" i="1" s="1"/>
  <c r="H93" i="1"/>
  <c r="G93" i="1"/>
  <c r="E93" i="1"/>
  <c r="H92" i="1"/>
  <c r="G92" i="1"/>
  <c r="E92" i="1"/>
  <c r="G91" i="1"/>
  <c r="E91" i="1"/>
  <c r="H91" i="1" s="1"/>
  <c r="G90" i="1"/>
  <c r="E90" i="1"/>
  <c r="H90" i="1" s="1"/>
  <c r="H89" i="1"/>
  <c r="G89" i="1"/>
  <c r="E89" i="1"/>
  <c r="H88" i="1"/>
  <c r="G88" i="1"/>
  <c r="E88" i="1"/>
  <c r="G87" i="1"/>
  <c r="E87" i="1"/>
  <c r="H87" i="1" s="1"/>
  <c r="G86" i="1"/>
  <c r="E86" i="1"/>
  <c r="H86" i="1" s="1"/>
  <c r="H85" i="1"/>
  <c r="G85" i="1"/>
  <c r="E85" i="1"/>
  <c r="H84" i="1"/>
  <c r="G84" i="1"/>
  <c r="E84" i="1"/>
  <c r="G83" i="1"/>
  <c r="E83" i="1"/>
  <c r="H83" i="1" s="1"/>
  <c r="G82" i="1"/>
  <c r="E82" i="1"/>
  <c r="H82" i="1" s="1"/>
  <c r="H81" i="1"/>
  <c r="G81" i="1"/>
  <c r="E81" i="1"/>
  <c r="H80" i="1"/>
  <c r="G80" i="1"/>
  <c r="E80" i="1"/>
  <c r="G79" i="1"/>
  <c r="E79" i="1"/>
  <c r="H79" i="1" s="1"/>
  <c r="G78" i="1"/>
  <c r="E78" i="1"/>
  <c r="H78" i="1" s="1"/>
  <c r="H77" i="1"/>
  <c r="G77" i="1"/>
  <c r="E77" i="1"/>
  <c r="H76" i="1"/>
  <c r="G76" i="1"/>
  <c r="E76" i="1"/>
  <c r="G75" i="1"/>
  <c r="E75" i="1"/>
  <c r="H75" i="1" s="1"/>
  <c r="G74" i="1"/>
  <c r="E74" i="1"/>
  <c r="H74" i="1" s="1"/>
  <c r="H73" i="1"/>
  <c r="G73" i="1"/>
  <c r="E73" i="1"/>
  <c r="H72" i="1"/>
  <c r="G72" i="1"/>
  <c r="E72" i="1"/>
  <c r="G71" i="1"/>
  <c r="E71" i="1"/>
  <c r="H71" i="1" s="1"/>
  <c r="G70" i="1"/>
  <c r="E70" i="1"/>
  <c r="H70" i="1" s="1"/>
  <c r="H69" i="1"/>
  <c r="G69" i="1"/>
  <c r="E69" i="1"/>
  <c r="H68" i="1"/>
  <c r="G68" i="1"/>
  <c r="E68" i="1"/>
  <c r="G67" i="1"/>
  <c r="E67" i="1"/>
  <c r="H67" i="1" s="1"/>
  <c r="G66" i="1"/>
  <c r="E66" i="1"/>
  <c r="H66" i="1" s="1"/>
  <c r="H65" i="1"/>
  <c r="G65" i="1"/>
  <c r="E65" i="1"/>
  <c r="H64" i="1"/>
  <c r="G64" i="1"/>
  <c r="E64" i="1"/>
  <c r="G63" i="1"/>
  <c r="E63" i="1"/>
  <c r="H63" i="1" s="1"/>
  <c r="G62" i="1"/>
  <c r="E62" i="1"/>
  <c r="H62" i="1" s="1"/>
  <c r="H61" i="1"/>
  <c r="G61" i="1"/>
  <c r="E61" i="1"/>
  <c r="H60" i="1"/>
  <c r="G60" i="1"/>
  <c r="E60" i="1"/>
  <c r="G59" i="1"/>
  <c r="E59" i="1"/>
  <c r="H59" i="1" s="1"/>
  <c r="G58" i="1"/>
  <c r="E58" i="1"/>
  <c r="H58" i="1" s="1"/>
  <c r="H57" i="1"/>
  <c r="G57" i="1"/>
  <c r="E57" i="1"/>
  <c r="H56" i="1"/>
  <c r="G56" i="1"/>
  <c r="E56" i="1"/>
  <c r="G55" i="1"/>
  <c r="E55" i="1"/>
  <c r="H55" i="1" s="1"/>
  <c r="G54" i="1"/>
  <c r="E54" i="1"/>
  <c r="H54" i="1" s="1"/>
  <c r="H53" i="1"/>
  <c r="G53" i="1"/>
  <c r="E53" i="1"/>
  <c r="H52" i="1"/>
  <c r="G52" i="1"/>
  <c r="E52" i="1"/>
  <c r="G51" i="1"/>
  <c r="E51" i="1"/>
  <c r="H51" i="1" s="1"/>
  <c r="G50" i="1"/>
  <c r="E50" i="1"/>
  <c r="H50" i="1" s="1"/>
  <c r="H49" i="1"/>
  <c r="G49" i="1"/>
  <c r="E49" i="1"/>
  <c r="H48" i="1"/>
  <c r="G48" i="1"/>
  <c r="E48" i="1"/>
  <c r="G47" i="1"/>
  <c r="E47" i="1"/>
  <c r="H47" i="1" s="1"/>
  <c r="G46" i="1"/>
  <c r="E46" i="1"/>
  <c r="H46" i="1" s="1"/>
  <c r="H45" i="1"/>
  <c r="G45" i="1"/>
  <c r="E45" i="1"/>
  <c r="H44" i="1"/>
  <c r="G44" i="1"/>
  <c r="E44" i="1"/>
  <c r="G43" i="1"/>
  <c r="E43" i="1"/>
  <c r="H43" i="1" s="1"/>
  <c r="G42" i="1"/>
  <c r="E42" i="1"/>
  <c r="H42" i="1" s="1"/>
  <c r="H41" i="1"/>
  <c r="G41" i="1"/>
  <c r="E41" i="1"/>
  <c r="H40" i="1"/>
  <c r="G40" i="1"/>
  <c r="E40" i="1"/>
  <c r="G39" i="1"/>
  <c r="E39" i="1"/>
  <c r="H39" i="1" s="1"/>
  <c r="G38" i="1"/>
  <c r="E38" i="1"/>
  <c r="H38" i="1" s="1"/>
  <c r="H37" i="1"/>
  <c r="G37" i="1"/>
  <c r="E37" i="1"/>
  <c r="H36" i="1"/>
  <c r="G36" i="1"/>
  <c r="E36" i="1"/>
  <c r="G35" i="1"/>
  <c r="E35" i="1"/>
  <c r="H35" i="1" s="1"/>
  <c r="G34" i="1"/>
  <c r="E34" i="1"/>
  <c r="H34" i="1" s="1"/>
  <c r="H33" i="1"/>
  <c r="G33" i="1"/>
  <c r="E33" i="1"/>
  <c r="H32" i="1"/>
  <c r="G32" i="1"/>
  <c r="E32" i="1"/>
  <c r="G31" i="1"/>
  <c r="E31" i="1"/>
  <c r="H31" i="1" s="1"/>
  <c r="G30" i="1"/>
  <c r="E30" i="1"/>
  <c r="H30" i="1" s="1"/>
  <c r="H29" i="1"/>
  <c r="G29" i="1"/>
  <c r="E29" i="1"/>
  <c r="H28" i="1"/>
  <c r="G28" i="1"/>
  <c r="E28" i="1"/>
  <c r="G27" i="1"/>
  <c r="E27" i="1"/>
  <c r="H27" i="1" s="1"/>
  <c r="G26" i="1"/>
  <c r="E26" i="1"/>
  <c r="H26" i="1" s="1"/>
  <c r="H25" i="1"/>
  <c r="G25" i="1"/>
  <c r="E25" i="1"/>
  <c r="H24" i="1"/>
  <c r="G24" i="1"/>
  <c r="E24" i="1"/>
  <c r="G23" i="1"/>
  <c r="E23" i="1"/>
  <c r="H23" i="1" s="1"/>
  <c r="G22" i="1"/>
  <c r="E22" i="1"/>
  <c r="H22" i="1" s="1"/>
  <c r="H21" i="1"/>
  <c r="G21" i="1"/>
  <c r="E21" i="1"/>
  <c r="H20" i="1"/>
  <c r="G20" i="1"/>
  <c r="E20" i="1"/>
  <c r="G19" i="1"/>
  <c r="E19" i="1"/>
  <c r="H19" i="1" s="1"/>
  <c r="G18" i="1"/>
  <c r="E18" i="1"/>
  <c r="H18" i="1" s="1"/>
  <c r="H17" i="1"/>
  <c r="G17" i="1"/>
  <c r="E17" i="1"/>
  <c r="H16" i="1"/>
  <c r="G16" i="1"/>
  <c r="E16" i="1"/>
  <c r="G15" i="1"/>
  <c r="E15" i="1"/>
  <c r="H15" i="1" s="1"/>
  <c r="G14" i="1"/>
  <c r="E14" i="1"/>
  <c r="H14" i="1" s="1"/>
  <c r="H13" i="1"/>
  <c r="G13" i="1"/>
  <c r="E13" i="1"/>
  <c r="H12" i="1"/>
  <c r="G12" i="1"/>
  <c r="E12" i="1"/>
  <c r="G11" i="1"/>
  <c r="E11" i="1"/>
  <c r="H11" i="1" s="1"/>
  <c r="G10" i="1"/>
  <c r="E10" i="1"/>
  <c r="H10" i="1" s="1"/>
  <c r="H9" i="1"/>
  <c r="G9" i="1"/>
  <c r="E9" i="1"/>
  <c r="H8" i="1"/>
  <c r="G8" i="1"/>
  <c r="E8" i="1"/>
  <c r="G7" i="1"/>
  <c r="E7" i="1"/>
  <c r="H7" i="1" s="1"/>
  <c r="G6" i="1"/>
  <c r="E6" i="1"/>
  <c r="H6" i="1" s="1"/>
  <c r="H5" i="1"/>
  <c r="G5" i="1"/>
  <c r="E5" i="1"/>
  <c r="H4" i="1"/>
  <c r="G4" i="1"/>
  <c r="E4" i="1"/>
  <c r="G3" i="1"/>
  <c r="E3" i="1"/>
  <c r="H3" i="1" s="1"/>
  <c r="G2" i="1"/>
  <c r="E2" i="1"/>
  <c r="H2" i="1" s="1"/>
  <c r="E2" i="4" l="1"/>
  <c r="E3" i="4"/>
  <c r="E4" i="4"/>
  <c r="E5" i="4"/>
  <c r="E6" i="4"/>
  <c r="E7" i="4"/>
  <c r="E8" i="4"/>
  <c r="E9" i="4"/>
  <c r="E10" i="4"/>
  <c r="E11" i="4"/>
  <c r="E12" i="4"/>
  <c r="E13" i="4"/>
  <c r="D4" i="3"/>
  <c r="D8" i="3"/>
  <c r="D12" i="3"/>
  <c r="G8" i="2"/>
  <c r="F8" i="2"/>
  <c r="F5" i="2"/>
  <c r="G5" i="2"/>
  <c r="G7" i="2"/>
  <c r="F7" i="2"/>
  <c r="G4" i="2"/>
  <c r="F4" i="2"/>
  <c r="F9" i="2"/>
  <c r="G9" i="2"/>
  <c r="G3" i="2"/>
  <c r="F3" i="2"/>
  <c r="G12" i="2"/>
  <c r="F12" i="2"/>
  <c r="F2" i="2"/>
  <c r="D4" i="2"/>
  <c r="F6" i="2"/>
  <c r="D8" i="2"/>
  <c r="F10" i="2"/>
  <c r="D12" i="2"/>
  <c r="D5" i="2"/>
  <c r="D9" i="2"/>
  <c r="F11" i="2"/>
</calcChain>
</file>

<file path=xl/sharedStrings.xml><?xml version="1.0" encoding="utf-8"?>
<sst xmlns="http://schemas.openxmlformats.org/spreadsheetml/2006/main" count="557" uniqueCount="34">
  <si>
    <t>Chime Avenue</t>
  </si>
  <si>
    <t>south</t>
  </si>
  <si>
    <t>Doxa</t>
  </si>
  <si>
    <t>Awolowo Crescent</t>
  </si>
  <si>
    <t>North</t>
  </si>
  <si>
    <t>Portway</t>
  </si>
  <si>
    <t>Life Camp</t>
  </si>
  <si>
    <t xml:space="preserve">West </t>
  </si>
  <si>
    <t>Katampe</t>
  </si>
  <si>
    <t>Guzuo</t>
  </si>
  <si>
    <t>East</t>
  </si>
  <si>
    <t>South-East Road</t>
  </si>
  <si>
    <t>Duke End way</t>
  </si>
  <si>
    <t>Abaka</t>
  </si>
  <si>
    <t xml:space="preserve">Bridge  Waters </t>
  </si>
  <si>
    <t>Store Name</t>
  </si>
  <si>
    <t>Region</t>
  </si>
  <si>
    <t>Date</t>
  </si>
  <si>
    <t>Gross sales</t>
  </si>
  <si>
    <t>Net Sales</t>
  </si>
  <si>
    <t>COS</t>
  </si>
  <si>
    <t>Gross Profit</t>
  </si>
  <si>
    <t>GP %</t>
  </si>
  <si>
    <t>tax</t>
  </si>
  <si>
    <t>Month</t>
  </si>
  <si>
    <t>NetSales</t>
  </si>
  <si>
    <t>NextMonth</t>
  </si>
  <si>
    <t>Variance%</t>
  </si>
  <si>
    <t>MoMVariance</t>
  </si>
  <si>
    <t>PositiveVar</t>
  </si>
  <si>
    <t>NegativeVar</t>
  </si>
  <si>
    <t>Year2022</t>
  </si>
  <si>
    <t>Year2023</t>
  </si>
  <si>
    <t>YOYVariance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</si>
</sst>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"/>
    <numFmt numFmtId="165" formatCode="[$-409]d\-m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0" fillId="2" borderId="1" xfId="0" applyNumberFormat="1" applyFont="1" applyFill="1" applyBorder="1"/>
    <xf numFmtId="164" fontId="0" fillId="0" borderId="0" xfId="0" applyNumberFormat="1"/>
    <xf numFmtId="9" fontId="0" fillId="0" borderId="0" xfId="0" applyNumberFormat="1"/>
    <xf numFmtId="17" fontId="0" fillId="0" borderId="1" xfId="0" applyNumberFormat="1" applyFont="1" applyBorder="1"/>
    <xf numFmtId="165" fontId="0" fillId="0" borderId="0" xfId="0" applyNumberFormat="1"/>
    <xf numFmtId="0" fontId="2" fillId="3" borderId="0" xfId="0" applyFont="1" applyFill="1"/>
    <xf numFmtId="17" fontId="0" fillId="0" borderId="0" xfId="0" applyNumberFormat="1"/>
    <xf numFmtId="9" fontId="0" fillId="0" borderId="0" xfId="2" applyFont="1"/>
    <xf numFmtId="164" fontId="2" fillId="3" borderId="0" xfId="1" applyNumberFormat="1" applyFont="1" applyFill="1"/>
    <xf numFmtId="164" fontId="2" fillId="3" borderId="0" xfId="0" applyNumberFormat="1" applyFont="1" applyFill="1"/>
    <xf numFmtId="164" fontId="0" fillId="0" borderId="0" xfId="1" applyNumberFormat="1" applyFont="1"/>
    <xf numFmtId="9" fontId="2" fillId="3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7">
    <dxf>
      <numFmt numFmtId="13" formatCode="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2022 MOM GP COMPARISON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02077865266843"/>
          <c:y val="0.12265055409740447"/>
          <c:w val="0.78905774278215224"/>
          <c:h val="0.659152085156022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'[1]2022'!$C$3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'[1]2022'!$B$4:$B$15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'[1]2022'!$C$4:$C$15</c:f>
              <c:numCache>
                <c:formatCode>"$"#,##0</c:formatCode>
                <c:ptCount val="12"/>
                <c:pt idx="0">
                  <c:v>147176364</c:v>
                </c:pt>
                <c:pt idx="1">
                  <c:v>163739247</c:v>
                </c:pt>
                <c:pt idx="2">
                  <c:v>165947520</c:v>
                </c:pt>
                <c:pt idx="3">
                  <c:v>178421148</c:v>
                </c:pt>
                <c:pt idx="4">
                  <c:v>177408805</c:v>
                </c:pt>
                <c:pt idx="5">
                  <c:v>179175983</c:v>
                </c:pt>
                <c:pt idx="6">
                  <c:v>192539128</c:v>
                </c:pt>
                <c:pt idx="7">
                  <c:v>204936058</c:v>
                </c:pt>
                <c:pt idx="8">
                  <c:v>214976531</c:v>
                </c:pt>
                <c:pt idx="9">
                  <c:v>222428567</c:v>
                </c:pt>
                <c:pt idx="10">
                  <c:v>231428567</c:v>
                </c:pt>
                <c:pt idx="11">
                  <c:v>254587224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0-4AFE-A0C6-B5D768AADEB8}"/>
            </c:ext>
          </c:extLst>
        </c:ser>
        <c:ser>
          <c:idx val="1"/>
          <c:order val="1"/>
          <c:tx>
            <c:strRef>
              <c:f>'[1]2022'!$D$3</c:f>
              <c:strCache>
                <c:ptCount val="1"/>
                <c:pt idx="0">
                  <c:v>NextMonth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306A536-ABFD-4DE1-B70F-6AB71AD5014A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80-4AFE-A0C6-B5D768AADEB8}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D42352-0A6E-4E63-8F6E-E7B878A594B1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D80-4AFE-A0C6-B5D768AADEB8}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072329-F6FC-48CF-94E6-0144D7C3AFF3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D80-4AFE-A0C6-B5D768AADEB8}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1CE70C-C091-4B32-A0CF-DC71E0623789}" type="CELLRANGE">
                      <a:rPr lang="en-US"/>
                      <a:pPr>
                        <a:defRPr b="1">
                          <a:solidFill>
                            <a:srgbClr val="C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80-4AFE-A0C6-B5D768AADEB8}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A63CB8-C2BA-40B7-BC2A-757CE7B28EF9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80-4AFE-A0C6-B5D768AADEB8}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48CB8A3-B4C2-4227-82D6-CA159C9D3F28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80-4AFE-A0C6-B5D768AADEB8}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28D5CB-3CBB-4BA9-9B60-974432EFE2C0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80-4AFE-A0C6-B5D768AADEB8}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063EFF9-5BAC-4E81-8297-6074F2B2B644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80-4AFE-A0C6-B5D768AADEB8}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57FAC3-D61F-4316-ADFD-AEE628950FD7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80-4AFE-A0C6-B5D768AADEB8}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6DB41E7-B0D1-4C57-869E-C684F873F07C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80-4AFE-A0C6-B5D768AADEB8}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4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423E54-159D-49C6-AC0C-1059F2908D9D}" type="CELLRANGE">
                      <a:rPr lang="en-US"/>
                      <a:pPr>
                        <a:defRPr b="1">
                          <a:solidFill>
                            <a:schemeClr val="accent4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80-4AFE-A0C6-B5D768AADEB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80-4AFE-A0C6-B5D768AADE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'[1]2022'!$G$4:$G$14</c:f>
                <c:numCache>
                  <c:formatCode>General</c:formatCode>
                  <c:ptCount val="11"/>
                  <c:pt idx="0">
                    <c:v>-16562883</c:v>
                  </c:pt>
                  <c:pt idx="1">
                    <c:v>-2208273</c:v>
                  </c:pt>
                  <c:pt idx="2">
                    <c:v>-12473628</c:v>
                  </c:pt>
                  <c:pt idx="3">
                    <c:v>0</c:v>
                  </c:pt>
                  <c:pt idx="4">
                    <c:v>-1767178</c:v>
                  </c:pt>
                  <c:pt idx="5">
                    <c:v>-13363145</c:v>
                  </c:pt>
                  <c:pt idx="6">
                    <c:v>-12396930</c:v>
                  </c:pt>
                  <c:pt idx="7">
                    <c:v>-10040473</c:v>
                  </c:pt>
                  <c:pt idx="8">
                    <c:v>-7452036</c:v>
                  </c:pt>
                  <c:pt idx="9">
                    <c:v>-9000000</c:v>
                  </c:pt>
                  <c:pt idx="10">
                    <c:v>-23158657</c:v>
                  </c:pt>
                </c:numCache>
              </c:numRef>
            </c:plus>
            <c:minus>
              <c:numRef>
                <c:f>'[1]2022'!$H$4:$H$14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-1012343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'[1]2022'!$B$4:$B$15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'[1]2022'!$D$4:$D$15</c:f>
              <c:numCache>
                <c:formatCode>"$"#,##0</c:formatCode>
                <c:ptCount val="12"/>
                <c:pt idx="0">
                  <c:v>163739247</c:v>
                </c:pt>
                <c:pt idx="1">
                  <c:v>165947520</c:v>
                </c:pt>
                <c:pt idx="2">
                  <c:v>178421148</c:v>
                </c:pt>
                <c:pt idx="3">
                  <c:v>177408805</c:v>
                </c:pt>
                <c:pt idx="4">
                  <c:v>179175983</c:v>
                </c:pt>
                <c:pt idx="5">
                  <c:v>192539128</c:v>
                </c:pt>
                <c:pt idx="6">
                  <c:v>204936058</c:v>
                </c:pt>
                <c:pt idx="7">
                  <c:v>214976531</c:v>
                </c:pt>
                <c:pt idx="8">
                  <c:v>222428567</c:v>
                </c:pt>
                <c:pt idx="9">
                  <c:v>231428567</c:v>
                </c:pt>
                <c:pt idx="10">
                  <c:v>254587224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'[1]2022'!$E$4:$E$14</c15:f>
                <c15:dlblRangeCache>
                  <c:ptCount val="11"/>
                  <c:pt idx="0">
                    <c:v>11%</c:v>
                  </c:pt>
                  <c:pt idx="1">
                    <c:v>1%</c:v>
                  </c:pt>
                  <c:pt idx="2">
                    <c:v>8%</c:v>
                  </c:pt>
                  <c:pt idx="3">
                    <c:v>-1%</c:v>
                  </c:pt>
                  <c:pt idx="4">
                    <c:v>1%</c:v>
                  </c:pt>
                  <c:pt idx="5">
                    <c:v>7%</c:v>
                  </c:pt>
                  <c:pt idx="6">
                    <c:v>6%</c:v>
                  </c:pt>
                  <c:pt idx="7">
                    <c:v>5%</c:v>
                  </c:pt>
                  <c:pt idx="8">
                    <c:v>3%</c:v>
                  </c:pt>
                  <c:pt idx="9">
                    <c:v>4%</c:v>
                  </c:pt>
                  <c:pt idx="10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D80-4AFE-A0C6-B5D768A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0832624"/>
        <c:axId val="580830328"/>
      </c:barChart>
      <c:dateAx>
        <c:axId val="580832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30328"/>
        <c:crosses val="autoZero"/>
        <c:auto val="1"/>
        <c:lblOffset val="100"/>
        <c:baseTimeUnit val="months"/>
      </c:dateAx>
      <c:valAx>
        <c:axId val="580830328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8083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2023</a:t>
            </a:r>
            <a:r>
              <a:rPr lang="en-US" b="1" baseline="0"/>
              <a:t> MOM GP 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'[1]2023'!$C$2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'[1]2023'!$B$3:$B$14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'[1]2023'!$C$3:$C$14</c:f>
              <c:numCache>
                <c:formatCode>"$"#,##0</c:formatCode>
                <c:ptCount val="12"/>
                <c:pt idx="0">
                  <c:v>164848500</c:v>
                </c:pt>
                <c:pt idx="1">
                  <c:v>175068329</c:v>
                </c:pt>
                <c:pt idx="2">
                  <c:v>181114083</c:v>
                </c:pt>
                <c:pt idx="3">
                  <c:v>193952667</c:v>
                </c:pt>
                <c:pt idx="4">
                  <c:v>198784407</c:v>
                </c:pt>
                <c:pt idx="5">
                  <c:v>206920540</c:v>
                </c:pt>
                <c:pt idx="6">
                  <c:v>216205368</c:v>
                </c:pt>
                <c:pt idx="7">
                  <c:v>228719519</c:v>
                </c:pt>
                <c:pt idx="8">
                  <c:v>237040212</c:v>
                </c:pt>
                <c:pt idx="9">
                  <c:v>246049380</c:v>
                </c:pt>
                <c:pt idx="10">
                  <c:v>253784892</c:v>
                </c:pt>
                <c:pt idx="11">
                  <c:v>282982766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3-43E8-8B77-BCFB1F43DB6E}"/>
            </c:ext>
          </c:extLst>
        </c:ser>
        <c:ser>
          <c:idx val="1"/>
          <c:order val="1"/>
          <c:tx>
            <c:strRef>
              <c:f>'[1]2023'!$D$2</c:f>
              <c:strCache>
                <c:ptCount val="1"/>
                <c:pt idx="0">
                  <c:v>NextMonth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E1C2ECB-EAE8-4241-942A-B2DF39A47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33-43E8-8B77-BCFB1F43DB6E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4B4EE3A-0F58-4538-8A6C-CC82A2F4B4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33-43E8-8B77-BCFB1F43DB6E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BA418E2-99C7-4C6F-A1AA-5991747DF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33-43E8-8B77-BCFB1F43DB6E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D5CD94A-083D-478F-A502-0F188143BE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33-43E8-8B77-BCFB1F43DB6E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45F0F74-FECC-4142-82B7-679FCD100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33-43E8-8B77-BCFB1F43DB6E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467392E-D907-4BC1-B979-D695DF946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33-43E8-8B77-BCFB1F43DB6E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CA018C2-B413-401B-90A2-148356200E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33-43E8-8B77-BCFB1F43DB6E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51D067E-708C-49AA-9CF3-69528D2F2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33-43E8-8B77-BCFB1F43DB6E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BA059C0-4BFD-4241-B3C0-B7D447C0D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33-43E8-8B77-BCFB1F43DB6E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68E425C-C0D8-4EF8-89BB-62EED35FE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33-43E8-8B77-BCFB1F43DB6E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217B3F0D-5AC3-4A69-971D-08A23DB67E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33-43E8-8B77-BCFB1F43DB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33-43E8-8B77-BCFB1F43D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'[1]2023'!$G$3:$G$13</c:f>
                <c:numCache>
                  <c:formatCode>General</c:formatCode>
                  <c:ptCount val="11"/>
                  <c:pt idx="0">
                    <c:v>-10219829</c:v>
                  </c:pt>
                  <c:pt idx="1">
                    <c:v>-6045754</c:v>
                  </c:pt>
                  <c:pt idx="2">
                    <c:v>-12838584</c:v>
                  </c:pt>
                  <c:pt idx="3">
                    <c:v>-4831740</c:v>
                  </c:pt>
                  <c:pt idx="4">
                    <c:v>-8136133</c:v>
                  </c:pt>
                  <c:pt idx="5">
                    <c:v>-9284828</c:v>
                  </c:pt>
                  <c:pt idx="6">
                    <c:v>-12514151</c:v>
                  </c:pt>
                  <c:pt idx="7">
                    <c:v>-8320693</c:v>
                  </c:pt>
                  <c:pt idx="8">
                    <c:v>-9009168</c:v>
                  </c:pt>
                  <c:pt idx="9">
                    <c:v>-7735512</c:v>
                  </c:pt>
                  <c:pt idx="10">
                    <c:v>-29197874</c:v>
                  </c:pt>
                </c:numCache>
              </c:numRef>
            </c:plus>
            <c:minus>
              <c:numRef>
                <c:f>'[1]2023'!$H$3:$H$13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'[1]2023'!$B$3:$B$14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'[1]2023'!$D$3:$D$14</c:f>
              <c:numCache>
                <c:formatCode>"$"#,##0</c:formatCode>
                <c:ptCount val="12"/>
                <c:pt idx="0">
                  <c:v>175068329</c:v>
                </c:pt>
                <c:pt idx="1">
                  <c:v>181114083</c:v>
                </c:pt>
                <c:pt idx="2">
                  <c:v>193952667</c:v>
                </c:pt>
                <c:pt idx="3">
                  <c:v>198784407</c:v>
                </c:pt>
                <c:pt idx="4">
                  <c:v>206920540</c:v>
                </c:pt>
                <c:pt idx="5">
                  <c:v>216205368</c:v>
                </c:pt>
                <c:pt idx="6">
                  <c:v>228719519</c:v>
                </c:pt>
                <c:pt idx="7">
                  <c:v>237040212</c:v>
                </c:pt>
                <c:pt idx="8">
                  <c:v>246049380</c:v>
                </c:pt>
                <c:pt idx="9">
                  <c:v>253784892</c:v>
                </c:pt>
                <c:pt idx="10">
                  <c:v>282982766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'[1]2023'!$E$3:$E$14</c15:f>
                <c15:dlblRangeCache>
                  <c:ptCount val="12"/>
                  <c:pt idx="0">
                    <c:v>6%</c:v>
                  </c:pt>
                  <c:pt idx="1">
                    <c:v>3%</c:v>
                  </c:pt>
                  <c:pt idx="2">
                    <c:v>7%</c:v>
                  </c:pt>
                  <c:pt idx="3">
                    <c:v>2%</c:v>
                  </c:pt>
                  <c:pt idx="4">
                    <c:v>4%</c:v>
                  </c:pt>
                  <c:pt idx="5">
                    <c:v>4%</c:v>
                  </c:pt>
                  <c:pt idx="6">
                    <c:v>6%</c:v>
                  </c:pt>
                  <c:pt idx="7">
                    <c:v>4%</c:v>
                  </c:pt>
                  <c:pt idx="8">
                    <c:v>4%</c:v>
                  </c:pt>
                  <c:pt idx="9">
                    <c:v>3%</c:v>
                  </c:pt>
                  <c:pt idx="10">
                    <c:v>12%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8533-43E8-8B77-BCFB1F43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0848696"/>
        <c:axId val="580850336"/>
      </c:barChart>
      <c:dateAx>
        <c:axId val="580848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50336"/>
        <c:crosses val="autoZero"/>
        <c:auto val="1"/>
        <c:lblOffset val="100"/>
        <c:baseTimeUnit val="months"/>
      </c:dateAx>
      <c:valAx>
        <c:axId val="58085033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8084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</a:t>
            </a:r>
            <a:r>
              <a:rPr lang="en-US" b="1" baseline="0"/>
              <a:t> ON YEAR GP 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[1]YOY!$C$2</c:f>
              <c:strCache>
                <c:ptCount val="1"/>
                <c:pt idx="0">
                  <c:v>Year2022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888888888888888E-2"/>
                  <c:y val="-4.1666666666666755E-2"/>
                </c:manualLayout>
              </c:layout>
              <c:tx>
                <c:rich>
                  <a:bodyPr/>
                  <a:lstStyle/>
                  <a:p>
                    <a:fld id="{C3FE95CA-3EE3-4804-8ACA-20B4B791A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05-427C-9818-710F01BCA9FB}"/>
                </c:ext>
              </c:extLst>
            </c:dLbl>
            <c:dLbl>
              <c:idx val="1"/>
              <c:layout>
                <c:manualLayout>
                  <c:x val="1.9444444444444445E-2"/>
                  <c:y val="-2.3148148148148147E-2"/>
                </c:manualLayout>
              </c:layout>
              <c:tx>
                <c:rich>
                  <a:bodyPr/>
                  <a:lstStyle/>
                  <a:p>
                    <a:fld id="{689C284F-C0C8-4D92-97E9-85846F3E6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D05-427C-9818-710F01BCA9FB}"/>
                </c:ext>
              </c:extLst>
            </c:dLbl>
            <c:dLbl>
              <c:idx val="2"/>
              <c:layout>
                <c:manualLayout>
                  <c:x val="2.7777777777777776E-2"/>
                  <c:y val="-3.2407407407407447E-2"/>
                </c:manualLayout>
              </c:layout>
              <c:tx>
                <c:rich>
                  <a:bodyPr/>
                  <a:lstStyle/>
                  <a:p>
                    <a:fld id="{35179076-3559-4896-A657-09176930B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05-427C-9818-710F01BCA9FB}"/>
                </c:ext>
              </c:extLst>
            </c:dLbl>
            <c:dLbl>
              <c:idx val="3"/>
              <c:layout>
                <c:manualLayout>
                  <c:x val="2.500000000000005E-2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1F7ED7D4-95F9-4840-829A-463C0786F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05-427C-9818-710F01BCA9FB}"/>
                </c:ext>
              </c:extLst>
            </c:dLbl>
            <c:dLbl>
              <c:idx val="4"/>
              <c:layout>
                <c:manualLayout>
                  <c:x val="2.5000000000000001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C6FCD1BF-3036-4E6D-86BB-BAAEE6D4A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D05-427C-9818-710F01BCA9FB}"/>
                </c:ext>
              </c:extLst>
            </c:dLbl>
            <c:dLbl>
              <c:idx val="5"/>
              <c:layout>
                <c:manualLayout>
                  <c:x val="2.4999999999999897E-2"/>
                  <c:y val="-5.5555555555555552E-2"/>
                </c:manualLayout>
              </c:layout>
              <c:tx>
                <c:rich>
                  <a:bodyPr/>
                  <a:lstStyle/>
                  <a:p>
                    <a:fld id="{036361EE-1CAA-4108-A7F4-2DE63DFDE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05-427C-9818-710F01BCA9FB}"/>
                </c:ext>
              </c:extLst>
            </c:dLbl>
            <c:dLbl>
              <c:idx val="6"/>
              <c:layout>
                <c:manualLayout>
                  <c:x val="2.2222222222222223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FD64F73F-52D2-4038-8D4C-49E531E43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D05-427C-9818-710F01BCA9FB}"/>
                </c:ext>
              </c:extLst>
            </c:dLbl>
            <c:dLbl>
              <c:idx val="7"/>
              <c:layout>
                <c:manualLayout>
                  <c:x val="1.6666666666666666E-2"/>
                  <c:y val="-4.1666666666666706E-2"/>
                </c:manualLayout>
              </c:layout>
              <c:tx>
                <c:rich>
                  <a:bodyPr/>
                  <a:lstStyle/>
                  <a:p>
                    <a:fld id="{2CCE18D6-C1A3-4339-8AD4-756785737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05-427C-9818-710F01BCA9FB}"/>
                </c:ext>
              </c:extLst>
            </c:dLbl>
            <c:dLbl>
              <c:idx val="8"/>
              <c:layout>
                <c:manualLayout>
                  <c:x val="3.0555555555555555E-2"/>
                  <c:y val="-5.0925925925925923E-2"/>
                </c:manualLayout>
              </c:layout>
              <c:tx>
                <c:rich>
                  <a:bodyPr/>
                  <a:lstStyle/>
                  <a:p>
                    <a:fld id="{19921246-46F0-4CBE-ACB3-5488B5240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D05-427C-9818-710F01BCA9FB}"/>
                </c:ext>
              </c:extLst>
            </c:dLbl>
            <c:dLbl>
              <c:idx val="9"/>
              <c:layout>
                <c:manualLayout>
                  <c:x val="1.6666666666666666E-2"/>
                  <c:y val="-3.2407407407407447E-2"/>
                </c:manualLayout>
              </c:layout>
              <c:tx>
                <c:rich>
                  <a:bodyPr/>
                  <a:lstStyle/>
                  <a:p>
                    <a:fld id="{BDF37AE2-3B76-49C7-BBD2-5CC7062512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05-427C-9818-710F01BCA9FB}"/>
                </c:ext>
              </c:extLst>
            </c:dLbl>
            <c:dLbl>
              <c:idx val="10"/>
              <c:layout>
                <c:manualLayout>
                  <c:x val="2.5000000000000102E-2"/>
                  <c:y val="-4.1666666666666706E-2"/>
                </c:manualLayout>
              </c:layout>
              <c:tx>
                <c:rich>
                  <a:bodyPr/>
                  <a:lstStyle/>
                  <a:p>
                    <a:fld id="{6FCE8D0E-AE7D-4029-A750-014C3F327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05-427C-9818-710F01BCA9FB}"/>
                </c:ext>
              </c:extLst>
            </c:dLbl>
            <c:dLbl>
              <c:idx val="11"/>
              <c:layout>
                <c:manualLayout>
                  <c:x val="1.9444444444444445E-2"/>
                  <c:y val="-4.1666666666666664E-2"/>
                </c:manualLayout>
              </c:layout>
              <c:tx>
                <c:rich>
                  <a:bodyPr/>
                  <a:lstStyle/>
                  <a:p>
                    <a:fld id="{BD5C182D-96DF-4A34-997E-7A9E32564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05-427C-9818-710F01BCA9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[1]YOY!$C$3:$C$14</c:f>
              <c:numCache>
                <c:formatCode>"$"#,##0</c:formatCode>
                <c:ptCount val="12"/>
                <c:pt idx="0">
                  <c:v>147176364</c:v>
                </c:pt>
                <c:pt idx="1">
                  <c:v>163739247</c:v>
                </c:pt>
                <c:pt idx="2">
                  <c:v>165947520</c:v>
                </c:pt>
                <c:pt idx="3">
                  <c:v>178421148</c:v>
                </c:pt>
                <c:pt idx="4">
                  <c:v>177408805</c:v>
                </c:pt>
                <c:pt idx="5">
                  <c:v>179175983</c:v>
                </c:pt>
                <c:pt idx="6">
                  <c:v>192539128</c:v>
                </c:pt>
                <c:pt idx="7">
                  <c:v>204936058</c:v>
                </c:pt>
                <c:pt idx="8">
                  <c:v>214976531</c:v>
                </c:pt>
                <c:pt idx="9">
                  <c:v>222428567</c:v>
                </c:pt>
                <c:pt idx="10">
                  <c:v>231428567</c:v>
                </c:pt>
                <c:pt idx="11">
                  <c:v>254587224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[1]YOY!$E$3:$E$14</c15:f>
                <c15:dlblRangeCache>
                  <c:ptCount val="12"/>
                  <c:pt idx="0">
                    <c:v>12%</c:v>
                  </c:pt>
                  <c:pt idx="1">
                    <c:v>7%</c:v>
                  </c:pt>
                  <c:pt idx="2">
                    <c:v>9%</c:v>
                  </c:pt>
                  <c:pt idx="3">
                    <c:v>9%</c:v>
                  </c:pt>
                  <c:pt idx="4">
                    <c:v>12%</c:v>
                  </c:pt>
                  <c:pt idx="5">
                    <c:v>15%</c:v>
                  </c:pt>
                  <c:pt idx="6">
                    <c:v>12%</c:v>
                  </c:pt>
                  <c:pt idx="7">
                    <c:v>12%</c:v>
                  </c:pt>
                  <c:pt idx="8">
                    <c:v>10%</c:v>
                  </c:pt>
                  <c:pt idx="9">
                    <c:v>11%</c:v>
                  </c:pt>
                  <c:pt idx="10">
                    <c:v>10%</c:v>
                  </c:pt>
                  <c:pt idx="11">
                    <c:v>11%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D05-427C-9818-710F01BCA9FB}"/>
            </c:ext>
          </c:extLst>
        </c:ser>
        <c:ser>
          <c:idx val="1"/>
          <c:order val="1"/>
          <c:tx>
            <c:strRef>
              <c:f>[1]YOY!$D$2</c:f>
              <c:strCache>
                <c:ptCount val="1"/>
                <c:pt idx="0">
                  <c:v>Year2023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1"/>
            <c:plus>
              <c:numRef>
                <c:f>[1]YOY!$G$3:$G$14</c:f>
                <c:numCache>
                  <c:formatCode>General</c:formatCode>
                  <c:ptCount val="12"/>
                  <c:pt idx="0">
                    <c:v>-17672136</c:v>
                  </c:pt>
                  <c:pt idx="1">
                    <c:v>-11329082</c:v>
                  </c:pt>
                  <c:pt idx="2">
                    <c:v>-15166563</c:v>
                  </c:pt>
                  <c:pt idx="3">
                    <c:v>-15531519</c:v>
                  </c:pt>
                  <c:pt idx="4">
                    <c:v>-21375602</c:v>
                  </c:pt>
                  <c:pt idx="5">
                    <c:v>-27744557</c:v>
                  </c:pt>
                  <c:pt idx="6">
                    <c:v>-23666240</c:v>
                  </c:pt>
                  <c:pt idx="7">
                    <c:v>-23783461</c:v>
                  </c:pt>
                  <c:pt idx="8">
                    <c:v>-22063681</c:v>
                  </c:pt>
                  <c:pt idx="9">
                    <c:v>-23620813</c:v>
                  </c:pt>
                  <c:pt idx="10">
                    <c:v>-22356325</c:v>
                  </c:pt>
                  <c:pt idx="11">
                    <c:v>-28395542</c:v>
                  </c:pt>
                </c:numCache>
              </c:numRef>
            </c:plus>
            <c:minus>
              <c:numRef>
                <c:f>[1]YOY!$H$3:$H$14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[1]YOY!$D$3:$D$14</c:f>
              <c:numCache>
                <c:formatCode>"$"#,##0</c:formatCode>
                <c:ptCount val="12"/>
                <c:pt idx="0">
                  <c:v>164848500</c:v>
                </c:pt>
                <c:pt idx="1">
                  <c:v>175068329</c:v>
                </c:pt>
                <c:pt idx="2">
                  <c:v>181114083</c:v>
                </c:pt>
                <c:pt idx="3">
                  <c:v>193952667</c:v>
                </c:pt>
                <c:pt idx="4">
                  <c:v>198784407</c:v>
                </c:pt>
                <c:pt idx="5">
                  <c:v>206920540</c:v>
                </c:pt>
                <c:pt idx="6">
                  <c:v>216205368</c:v>
                </c:pt>
                <c:pt idx="7">
                  <c:v>228719519</c:v>
                </c:pt>
                <c:pt idx="8">
                  <c:v>237040212</c:v>
                </c:pt>
                <c:pt idx="9">
                  <c:v>246049380</c:v>
                </c:pt>
                <c:pt idx="10">
                  <c:v>253784892</c:v>
                </c:pt>
                <c:pt idx="11">
                  <c:v>282982766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05-427C-9818-710F01BCA9FB}"/>
            </c:ext>
          </c:extLst>
        </c:ser>
        <c:ser>
          <c:idx val="2"/>
          <c:order val="2"/>
          <c:tx>
            <c:strRef>
              <c:f>[1]YOY!$E$2</c:f>
              <c:strCache>
                <c:ptCount val="1"/>
                <c:pt idx="0">
                  <c:v>Variance%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[1]YOY!$E$3:$E$14</c:f>
              <c:numCache>
                <c:formatCode>0%</c:formatCode>
                <c:ptCount val="12"/>
                <c:pt idx="0">
                  <c:v>0.12007455218828489</c:v>
                </c:pt>
                <c:pt idx="1">
                  <c:v>6.9189777085025828E-2</c:v>
                </c:pt>
                <c:pt idx="2">
                  <c:v>9.1393730981939258E-2</c:v>
                </c:pt>
                <c:pt idx="3">
                  <c:v>8.7049764975169808E-2</c:v>
                </c:pt>
                <c:pt idx="4">
                  <c:v>0.12048783035317778</c:v>
                </c:pt>
                <c:pt idx="5">
                  <c:v>0.1548452897283672</c:v>
                </c:pt>
                <c:pt idx="6">
                  <c:v>0.12291652219386795</c:v>
                </c:pt>
                <c:pt idx="7">
                  <c:v>0.11605308129816772</c:v>
                </c:pt>
                <c:pt idx="8">
                  <c:v>0.1026329753176638</c:v>
                </c:pt>
                <c:pt idx="9">
                  <c:v>0.10619505092616999</c:v>
                </c:pt>
                <c:pt idx="10">
                  <c:v>9.6601406169533055E-2</c:v>
                </c:pt>
                <c:pt idx="11">
                  <c:v>0.11153561264331158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05-427C-9818-710F01BC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09858368"/>
        <c:axId val="509861976"/>
      </c:barChart>
      <c:catAx>
        <c:axId val="509858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09861976"/>
        <c:crosses val="autoZero"/>
        <c:auto val="1"/>
        <c:lblAlgn val="ctr"/>
        <c:lblOffset val="100"/>
        <c:noMultiLvlLbl val="0"/>
      </c:catAx>
      <c:valAx>
        <c:axId val="50986197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098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368371</xdr:colOff>
      <xdr:row>1</xdr:row>
      <xdr:rowOff>185256</xdr:rowOff>
    </xdr:to>
    <xdr:sp macro="" textlink="">
      <xdr:nvSpPr>
        <xdr:cNvPr id="2" name="Rectangle 1"/>
        <xdr:cNvSpPr/>
      </xdr:nvSpPr>
      <xdr:spPr>
        <a:xfrm>
          <a:off x="0" y="0"/>
          <a:ext cx="8902771" cy="3757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bg1"/>
              </a:solidFill>
            </a:rPr>
            <a:t>PEAVO RESTAURANT GP</a:t>
          </a:r>
          <a:r>
            <a:rPr lang="en-US" sz="1800" b="1" baseline="0">
              <a:solidFill>
                <a:schemeClr val="bg1"/>
              </a:solidFill>
            </a:rPr>
            <a:t> COMPARISON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3</xdr:row>
      <xdr:rowOff>0</xdr:rowOff>
    </xdr:from>
    <xdr:to>
      <xdr:col>8</xdr:col>
      <xdr:colOff>307797</xdr:colOff>
      <xdr:row>17</xdr:row>
      <xdr:rowOff>119009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308224</xdr:colOff>
      <xdr:row>17</xdr:row>
      <xdr:rowOff>119009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18</xdr:row>
      <xdr:rowOff>0</xdr:rowOff>
    </xdr:from>
    <xdr:to>
      <xdr:col>12</xdr:col>
      <xdr:colOff>289175</xdr:colOff>
      <xdr:row>32</xdr:row>
      <xdr:rowOff>106167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GP%20Comparison%20MOM%20&amp;%20YO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s"/>
      <sheetName val="2022"/>
      <sheetName val="2023"/>
      <sheetName val="YOY"/>
      <sheetName val="Dashboard"/>
    </sheetNames>
    <sheetDataSet>
      <sheetData sheetId="0"/>
      <sheetData sheetId="1">
        <row r="3">
          <cell r="C3" t="str">
            <v>NetSales</v>
          </cell>
          <cell r="D3" t="str">
            <v>NextMonth</v>
          </cell>
        </row>
        <row r="4">
          <cell r="B4">
            <v>44562</v>
          </cell>
          <cell r="C4">
            <v>147176364</v>
          </cell>
          <cell r="D4">
            <v>163739247</v>
          </cell>
          <cell r="E4">
            <v>0.11253765584261877</v>
          </cell>
          <cell r="G4">
            <v>-16562883</v>
          </cell>
          <cell r="H4" t="str">
            <v/>
          </cell>
        </row>
        <row r="5">
          <cell r="B5">
            <v>44593</v>
          </cell>
          <cell r="C5">
            <v>163739247</v>
          </cell>
          <cell r="D5">
            <v>165947520</v>
          </cell>
          <cell r="E5">
            <v>1.3486522263046696E-2</v>
          </cell>
          <cell r="G5">
            <v>-2208273</v>
          </cell>
          <cell r="H5" t="str">
            <v/>
          </cell>
        </row>
        <row r="6">
          <cell r="B6">
            <v>44621</v>
          </cell>
          <cell r="C6">
            <v>165947520</v>
          </cell>
          <cell r="D6">
            <v>178421148</v>
          </cell>
          <cell r="E6">
            <v>7.5166100704608274E-2</v>
          </cell>
          <cell r="G6">
            <v>-12473628</v>
          </cell>
          <cell r="H6" t="str">
            <v/>
          </cell>
        </row>
        <row r="7">
          <cell r="B7">
            <v>44652</v>
          </cell>
          <cell r="C7">
            <v>178421148</v>
          </cell>
          <cell r="D7">
            <v>177408805</v>
          </cell>
          <cell r="E7">
            <v>-5.6738957872863871E-3</v>
          </cell>
          <cell r="G7" t="str">
            <v/>
          </cell>
          <cell r="H7">
            <v>-1012343</v>
          </cell>
        </row>
        <row r="8">
          <cell r="B8">
            <v>44682</v>
          </cell>
          <cell r="C8">
            <v>177408805</v>
          </cell>
          <cell r="D8">
            <v>179175983</v>
          </cell>
          <cell r="E8">
            <v>9.9610501293889708E-3</v>
          </cell>
          <cell r="G8">
            <v>-1767178</v>
          </cell>
          <cell r="H8" t="str">
            <v/>
          </cell>
        </row>
        <row r="9">
          <cell r="B9">
            <v>44713</v>
          </cell>
          <cell r="C9">
            <v>179175983</v>
          </cell>
          <cell r="D9">
            <v>192539128</v>
          </cell>
          <cell r="E9">
            <v>7.458111726949479E-2</v>
          </cell>
          <cell r="G9">
            <v>-13363145</v>
          </cell>
          <cell r="H9" t="str">
            <v/>
          </cell>
        </row>
        <row r="10">
          <cell r="B10">
            <v>44743</v>
          </cell>
          <cell r="C10">
            <v>192539128</v>
          </cell>
          <cell r="D10">
            <v>204936058</v>
          </cell>
          <cell r="E10">
            <v>6.4386549003171867E-2</v>
          </cell>
          <cell r="G10">
            <v>-12396930</v>
          </cell>
          <cell r="H10" t="str">
            <v/>
          </cell>
        </row>
        <row r="11">
          <cell r="B11">
            <v>44774</v>
          </cell>
          <cell r="C11">
            <v>204936058</v>
          </cell>
          <cell r="D11">
            <v>214976531</v>
          </cell>
          <cell r="E11">
            <v>4.8993198649307512E-2</v>
          </cell>
          <cell r="G11">
            <v>-10040473</v>
          </cell>
          <cell r="H11" t="str">
            <v/>
          </cell>
        </row>
        <row r="12">
          <cell r="B12">
            <v>44805</v>
          </cell>
          <cell r="C12">
            <v>214976531</v>
          </cell>
          <cell r="D12">
            <v>222428567</v>
          </cell>
          <cell r="E12">
            <v>3.4664416461348546E-2</v>
          </cell>
          <cell r="G12">
            <v>-7452036</v>
          </cell>
          <cell r="H12" t="str">
            <v/>
          </cell>
        </row>
        <row r="13">
          <cell r="B13">
            <v>44835</v>
          </cell>
          <cell r="C13">
            <v>222428567</v>
          </cell>
          <cell r="D13">
            <v>231428567</v>
          </cell>
          <cell r="E13">
            <v>4.0462428551275131E-2</v>
          </cell>
          <cell r="G13">
            <v>-9000000</v>
          </cell>
          <cell r="H13" t="str">
            <v/>
          </cell>
        </row>
        <row r="14">
          <cell r="B14">
            <v>44866</v>
          </cell>
          <cell r="C14">
            <v>231428567</v>
          </cell>
          <cell r="D14">
            <v>254587224</v>
          </cell>
          <cell r="E14">
            <v>0.10006827290254106</v>
          </cell>
          <cell r="G14">
            <v>-23158657</v>
          </cell>
          <cell r="H14" t="str">
            <v/>
          </cell>
        </row>
        <row r="15">
          <cell r="B15">
            <v>44896</v>
          </cell>
          <cell r="C15">
            <v>254587224</v>
          </cell>
        </row>
      </sheetData>
      <sheetData sheetId="2">
        <row r="2">
          <cell r="C2" t="str">
            <v>NetSales</v>
          </cell>
          <cell r="D2" t="str">
            <v>NextMonth</v>
          </cell>
        </row>
        <row r="3">
          <cell r="B3">
            <v>44927</v>
          </cell>
          <cell r="C3">
            <v>164848500</v>
          </cell>
          <cell r="D3">
            <v>175068329</v>
          </cell>
          <cell r="E3">
            <v>6.1995280515139584E-2</v>
          </cell>
          <cell r="G3">
            <v>-10219829</v>
          </cell>
          <cell r="H3" t="str">
            <v/>
          </cell>
        </row>
        <row r="4">
          <cell r="B4">
            <v>44958</v>
          </cell>
          <cell r="C4">
            <v>175068329</v>
          </cell>
          <cell r="D4">
            <v>181114083</v>
          </cell>
          <cell r="E4">
            <v>3.4533681988819342E-2</v>
          </cell>
          <cell r="G4">
            <v>-6045754</v>
          </cell>
          <cell r="H4" t="str">
            <v/>
          </cell>
        </row>
        <row r="5">
          <cell r="B5">
            <v>44986</v>
          </cell>
          <cell r="C5">
            <v>181114083</v>
          </cell>
          <cell r="D5">
            <v>193952667</v>
          </cell>
          <cell r="E5">
            <v>7.0886723921960382E-2</v>
          </cell>
          <cell r="G5">
            <v>-12838584</v>
          </cell>
          <cell r="H5" t="str">
            <v/>
          </cell>
        </row>
        <row r="6">
          <cell r="B6">
            <v>45017</v>
          </cell>
          <cell r="C6">
            <v>193952667</v>
          </cell>
          <cell r="D6">
            <v>198784407</v>
          </cell>
          <cell r="E6">
            <v>2.4911954420302029E-2</v>
          </cell>
          <cell r="G6">
            <v>-4831740</v>
          </cell>
          <cell r="H6" t="str">
            <v/>
          </cell>
        </row>
        <row r="7">
          <cell r="B7">
            <v>45047</v>
          </cell>
          <cell r="C7">
            <v>198784407</v>
          </cell>
          <cell r="D7">
            <v>206920540</v>
          </cell>
          <cell r="E7">
            <v>4.092943265917226E-2</v>
          </cell>
          <cell r="G7">
            <v>-8136133</v>
          </cell>
          <cell r="H7" t="str">
            <v/>
          </cell>
        </row>
        <row r="8">
          <cell r="B8">
            <v>45078</v>
          </cell>
          <cell r="C8">
            <v>206920540</v>
          </cell>
          <cell r="D8">
            <v>216205368</v>
          </cell>
          <cell r="E8">
            <v>4.4871466119313252E-2</v>
          </cell>
          <cell r="G8">
            <v>-9284828</v>
          </cell>
          <cell r="H8" t="str">
            <v/>
          </cell>
        </row>
        <row r="9">
          <cell r="B9">
            <v>45108</v>
          </cell>
          <cell r="C9">
            <v>216205368</v>
          </cell>
          <cell r="D9">
            <v>228719519</v>
          </cell>
          <cell r="E9">
            <v>5.7880852431009044E-2</v>
          </cell>
          <cell r="G9">
            <v>-12514151</v>
          </cell>
          <cell r="H9" t="str">
            <v/>
          </cell>
        </row>
        <row r="10">
          <cell r="B10">
            <v>45139</v>
          </cell>
          <cell r="C10">
            <v>228719519</v>
          </cell>
          <cell r="D10">
            <v>237040212</v>
          </cell>
          <cell r="E10">
            <v>3.6379461780872369E-2</v>
          </cell>
          <cell r="G10">
            <v>-8320693</v>
          </cell>
          <cell r="H10" t="str">
            <v/>
          </cell>
        </row>
        <row r="11">
          <cell r="B11">
            <v>45170</v>
          </cell>
          <cell r="C11">
            <v>237040212</v>
          </cell>
          <cell r="D11">
            <v>246049380</v>
          </cell>
          <cell r="E11">
            <v>3.8006918421082059E-2</v>
          </cell>
          <cell r="G11">
            <v>-9009168</v>
          </cell>
          <cell r="H11" t="str">
            <v/>
          </cell>
        </row>
        <row r="12">
          <cell r="B12">
            <v>45200</v>
          </cell>
          <cell r="C12">
            <v>246049380</v>
          </cell>
          <cell r="D12">
            <v>253784892</v>
          </cell>
          <cell r="E12">
            <v>3.1438859955672305E-2</v>
          </cell>
          <cell r="G12">
            <v>-7735512</v>
          </cell>
          <cell r="H12" t="str">
            <v/>
          </cell>
        </row>
        <row r="13">
          <cell r="B13">
            <v>45231</v>
          </cell>
          <cell r="C13">
            <v>253784892</v>
          </cell>
          <cell r="D13">
            <v>282982766</v>
          </cell>
          <cell r="E13">
            <v>0.11504969334423576</v>
          </cell>
          <cell r="G13">
            <v>-29197874</v>
          </cell>
        </row>
        <row r="14">
          <cell r="B14">
            <v>45261</v>
          </cell>
          <cell r="C14">
            <v>282982766</v>
          </cell>
        </row>
      </sheetData>
      <sheetData sheetId="3">
        <row r="2">
          <cell r="C2" t="str">
            <v>Year2022</v>
          </cell>
          <cell r="D2" t="str">
            <v>Year2023</v>
          </cell>
          <cell r="E2" t="str">
            <v>Variance%</v>
          </cell>
        </row>
        <row r="3">
          <cell r="C3">
            <v>147176364</v>
          </cell>
          <cell r="D3">
            <v>164848500</v>
          </cell>
          <cell r="E3">
            <v>0.12007455218828489</v>
          </cell>
          <cell r="G3">
            <v>-17672136</v>
          </cell>
          <cell r="H3" t="str">
            <v/>
          </cell>
        </row>
        <row r="4">
          <cell r="C4">
            <v>163739247</v>
          </cell>
          <cell r="D4">
            <v>175068329</v>
          </cell>
          <cell r="E4">
            <v>6.9189777085025828E-2</v>
          </cell>
          <cell r="G4">
            <v>-11329082</v>
          </cell>
          <cell r="H4" t="str">
            <v/>
          </cell>
        </row>
        <row r="5">
          <cell r="C5">
            <v>165947520</v>
          </cell>
          <cell r="D5">
            <v>181114083</v>
          </cell>
          <cell r="E5">
            <v>9.1393730981939258E-2</v>
          </cell>
          <cell r="G5">
            <v>-15166563</v>
          </cell>
          <cell r="H5" t="str">
            <v/>
          </cell>
        </row>
        <row r="6">
          <cell r="C6">
            <v>178421148</v>
          </cell>
          <cell r="D6">
            <v>193952667</v>
          </cell>
          <cell r="E6">
            <v>8.7049764975169808E-2</v>
          </cell>
          <cell r="G6">
            <v>-15531519</v>
          </cell>
          <cell r="H6" t="str">
            <v/>
          </cell>
        </row>
        <row r="7">
          <cell r="C7">
            <v>177408805</v>
          </cell>
          <cell r="D7">
            <v>198784407</v>
          </cell>
          <cell r="E7">
            <v>0.12048783035317778</v>
          </cell>
          <cell r="G7">
            <v>-21375602</v>
          </cell>
          <cell r="H7" t="str">
            <v/>
          </cell>
        </row>
        <row r="8">
          <cell r="C8">
            <v>179175983</v>
          </cell>
          <cell r="D8">
            <v>206920540</v>
          </cell>
          <cell r="E8">
            <v>0.1548452897283672</v>
          </cell>
          <cell r="G8">
            <v>-27744557</v>
          </cell>
          <cell r="H8" t="str">
            <v/>
          </cell>
        </row>
        <row r="9">
          <cell r="C9">
            <v>192539128</v>
          </cell>
          <cell r="D9">
            <v>216205368</v>
          </cell>
          <cell r="E9">
            <v>0.12291652219386795</v>
          </cell>
          <cell r="G9">
            <v>-23666240</v>
          </cell>
          <cell r="H9" t="str">
            <v/>
          </cell>
        </row>
        <row r="10">
          <cell r="C10">
            <v>204936058</v>
          </cell>
          <cell r="D10">
            <v>228719519</v>
          </cell>
          <cell r="E10">
            <v>0.11605308129816772</v>
          </cell>
          <cell r="G10">
            <v>-23783461</v>
          </cell>
          <cell r="H10" t="str">
            <v/>
          </cell>
        </row>
        <row r="11">
          <cell r="C11">
            <v>214976531</v>
          </cell>
          <cell r="D11">
            <v>237040212</v>
          </cell>
          <cell r="E11">
            <v>0.1026329753176638</v>
          </cell>
          <cell r="G11">
            <v>-22063681</v>
          </cell>
          <cell r="H11" t="str">
            <v/>
          </cell>
        </row>
        <row r="12">
          <cell r="C12">
            <v>222428567</v>
          </cell>
          <cell r="D12">
            <v>246049380</v>
          </cell>
          <cell r="E12">
            <v>0.10619505092616999</v>
          </cell>
          <cell r="G12">
            <v>-23620813</v>
          </cell>
          <cell r="H12" t="str">
            <v/>
          </cell>
        </row>
        <row r="13">
          <cell r="C13">
            <v>231428567</v>
          </cell>
          <cell r="D13">
            <v>253784892</v>
          </cell>
          <cell r="E13">
            <v>9.6601406169533055E-2</v>
          </cell>
          <cell r="G13">
            <v>-22356325</v>
          </cell>
          <cell r="H13" t="str">
            <v/>
          </cell>
        </row>
        <row r="14">
          <cell r="C14">
            <v>254587224</v>
          </cell>
          <cell r="D14">
            <v>282982766</v>
          </cell>
          <cell r="E14">
            <v>0.11153561264331158</v>
          </cell>
          <cell r="G14">
            <v>-28395542</v>
          </cell>
          <cell r="H14" t="str">
            <v/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id="1" name="Table52" displayName="Table52" ref="A1:H265" totalsRowShown="0" headerRowDxfId="6">
  <autoFilter ref="A1:H265"/>
  <tableColumns count="8">
    <tableColumn id="1" name="Store Name"/>
    <tableColumn id="2" name="Region"/>
    <tableColumn id="3" name="Date" dataDxfId="5"/>
    <tableColumn id="4" name="Gross sales" dataDxfId="4"/>
    <tableColumn id="5" name="Net Sales" dataDxfId="3">
      <calculatedColumnFormula>D2/$Q$2</calculatedColumnFormula>
    </tableColumn>
    <tableColumn id="6" name="COS" dataDxfId="2"/>
    <tableColumn id="7" name="Gross Profit" dataDxfId="1">
      <calculatedColumnFormula>D2-F2</calculatedColumnFormula>
    </tableColumn>
    <tableColumn id="8" name="GP %" dataDxfId="0">
      <calculatedColumnFormula>(F2/E2-100%)*-1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tabSelected="1" workbookViewId="0">
      <selection activeCell="L12" sqref="L12"/>
    </sheetView>
  </sheetViews>
  <sheetFormatPr defaultRowHeight="15" x14ac:dyDescent="0.25"/>
  <cols>
    <col min="1" max="1" width="18" customWidth="1"/>
    <col min="2" max="2" width="10.140625" customWidth="1"/>
    <col min="3" max="3" width="9.140625" style="5"/>
    <col min="4" max="4" width="14.5703125" style="2" customWidth="1"/>
    <col min="5" max="5" width="16.42578125" style="2" customWidth="1"/>
    <col min="6" max="6" width="12.5703125" style="2" customWidth="1"/>
    <col min="7" max="7" width="13.5703125" style="2" customWidth="1"/>
    <col min="16" max="16" width="8.7109375" customWidth="1"/>
    <col min="17" max="17" width="0.42578125" hidden="1" customWidth="1"/>
    <col min="18" max="18" width="7.85546875" customWidth="1"/>
  </cols>
  <sheetData>
    <row r="1" spans="1:17" x14ac:dyDescent="0.25">
      <c r="A1" t="s">
        <v>15</v>
      </c>
      <c r="B1" t="s">
        <v>16</v>
      </c>
      <c r="C1" s="5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t="s">
        <v>22</v>
      </c>
      <c r="Q1" t="s">
        <v>23</v>
      </c>
    </row>
    <row r="2" spans="1:17" x14ac:dyDescent="0.25">
      <c r="A2" t="s">
        <v>0</v>
      </c>
      <c r="B2" t="s">
        <v>1</v>
      </c>
      <c r="C2" s="1">
        <v>44562</v>
      </c>
      <c r="D2" s="2">
        <v>15835950</v>
      </c>
      <c r="E2" s="2">
        <f>D2/$Q$2</f>
        <v>14076400</v>
      </c>
      <c r="F2" s="2">
        <v>7348048</v>
      </c>
      <c r="G2" s="2">
        <f>D2-F2</f>
        <v>8487902</v>
      </c>
      <c r="H2" s="3">
        <f>(F2/E2-100%)*-1</f>
        <v>0.47798812196300189</v>
      </c>
      <c r="Q2">
        <v>1.125</v>
      </c>
    </row>
    <row r="3" spans="1:17" x14ac:dyDescent="0.25">
      <c r="A3" t="s">
        <v>2</v>
      </c>
      <c r="B3" t="s">
        <v>1</v>
      </c>
      <c r="C3" s="4">
        <v>44562</v>
      </c>
      <c r="D3" s="2">
        <v>17415600</v>
      </c>
      <c r="E3" s="2">
        <f t="shared" ref="E3:E66" si="0">D3/$Q$2</f>
        <v>15480533.333333334</v>
      </c>
      <c r="F3" s="2">
        <v>8213733</v>
      </c>
      <c r="G3" s="2">
        <f t="shared" ref="G3:G66" si="1">D3-F3</f>
        <v>9201867</v>
      </c>
      <c r="H3" s="3">
        <f t="shared" ref="H3:H66" si="2">(F3/E3-100%)*-1</f>
        <v>0.46941537328601946</v>
      </c>
    </row>
    <row r="4" spans="1:17" x14ac:dyDescent="0.25">
      <c r="A4" t="s">
        <v>3</v>
      </c>
      <c r="B4" t="s">
        <v>4</v>
      </c>
      <c r="C4" s="1">
        <v>44562</v>
      </c>
      <c r="D4" s="2">
        <v>14767200</v>
      </c>
      <c r="E4" s="2">
        <f t="shared" si="0"/>
        <v>13126400</v>
      </c>
      <c r="F4" s="2">
        <v>7341390</v>
      </c>
      <c r="G4" s="2">
        <f t="shared" si="1"/>
        <v>7425810</v>
      </c>
      <c r="H4" s="3">
        <f t="shared" si="2"/>
        <v>0.44071565699658699</v>
      </c>
    </row>
    <row r="5" spans="1:17" x14ac:dyDescent="0.25">
      <c r="A5" t="s">
        <v>5</v>
      </c>
      <c r="B5" t="s">
        <v>4</v>
      </c>
      <c r="C5" s="4">
        <v>44562</v>
      </c>
      <c r="D5" s="2">
        <v>13906000</v>
      </c>
      <c r="E5" s="2">
        <f t="shared" si="0"/>
        <v>12360888.888888888</v>
      </c>
      <c r="F5" s="2">
        <v>6862233</v>
      </c>
      <c r="G5" s="2">
        <f t="shared" si="1"/>
        <v>7043767</v>
      </c>
      <c r="H5" s="3">
        <f t="shared" si="2"/>
        <v>0.4448430803250395</v>
      </c>
    </row>
    <row r="6" spans="1:17" x14ac:dyDescent="0.25">
      <c r="A6" t="s">
        <v>6</v>
      </c>
      <c r="B6" t="s">
        <v>7</v>
      </c>
      <c r="C6" s="1">
        <v>44562</v>
      </c>
      <c r="D6" s="2">
        <v>17586950</v>
      </c>
      <c r="E6" s="2">
        <f t="shared" si="0"/>
        <v>15632844.444444444</v>
      </c>
      <c r="F6" s="2">
        <v>8742213</v>
      </c>
      <c r="G6" s="2">
        <f t="shared" si="1"/>
        <v>8844737</v>
      </c>
      <c r="H6" s="3">
        <f t="shared" si="2"/>
        <v>0.44077912173515021</v>
      </c>
    </row>
    <row r="7" spans="1:17" x14ac:dyDescent="0.25">
      <c r="A7" t="s">
        <v>8</v>
      </c>
      <c r="B7" t="s">
        <v>7</v>
      </c>
      <c r="C7" s="4">
        <v>44562</v>
      </c>
      <c r="D7" s="2">
        <v>17951010</v>
      </c>
      <c r="E7" s="2">
        <f t="shared" si="0"/>
        <v>15956453.333333334</v>
      </c>
      <c r="F7" s="2">
        <v>8753242</v>
      </c>
      <c r="G7" s="2">
        <f t="shared" si="1"/>
        <v>9197768</v>
      </c>
      <c r="H7" s="3">
        <f t="shared" si="2"/>
        <v>0.4514293485436196</v>
      </c>
    </row>
    <row r="8" spans="1:17" x14ac:dyDescent="0.25">
      <c r="A8" t="s">
        <v>9</v>
      </c>
      <c r="B8" t="s">
        <v>10</v>
      </c>
      <c r="C8" s="1">
        <v>44562</v>
      </c>
      <c r="D8" s="2">
        <v>12720350</v>
      </c>
      <c r="E8" s="2">
        <f t="shared" si="0"/>
        <v>11306977.777777778</v>
      </c>
      <c r="F8" s="2">
        <v>6274253</v>
      </c>
      <c r="G8" s="2">
        <f t="shared" si="1"/>
        <v>6446097</v>
      </c>
      <c r="H8" s="3">
        <f t="shared" si="2"/>
        <v>0.4450990243979136</v>
      </c>
    </row>
    <row r="9" spans="1:17" x14ac:dyDescent="0.25">
      <c r="A9" t="s">
        <v>11</v>
      </c>
      <c r="B9" t="s">
        <v>10</v>
      </c>
      <c r="C9" s="4">
        <v>44562</v>
      </c>
      <c r="D9" s="2">
        <v>14006100</v>
      </c>
      <c r="E9" s="2">
        <f t="shared" si="0"/>
        <v>12449866.666666666</v>
      </c>
      <c r="F9" s="2">
        <v>6736446</v>
      </c>
      <c r="G9" s="2">
        <f t="shared" si="1"/>
        <v>7269654</v>
      </c>
      <c r="H9" s="3">
        <f t="shared" si="2"/>
        <v>0.45891420523914572</v>
      </c>
    </row>
    <row r="10" spans="1:17" x14ac:dyDescent="0.25">
      <c r="A10" t="s">
        <v>12</v>
      </c>
      <c r="B10" t="s">
        <v>1</v>
      </c>
      <c r="C10" s="1">
        <v>44562</v>
      </c>
      <c r="D10" s="2">
        <v>14898800</v>
      </c>
      <c r="E10" s="2">
        <f t="shared" si="0"/>
        <v>13243377.777777778</v>
      </c>
      <c r="F10" s="2">
        <v>7153723</v>
      </c>
      <c r="G10" s="2">
        <f t="shared" si="1"/>
        <v>7745077</v>
      </c>
      <c r="H10" s="3">
        <f t="shared" si="2"/>
        <v>0.45982640380433326</v>
      </c>
    </row>
    <row r="11" spans="1:17" x14ac:dyDescent="0.25">
      <c r="A11" t="s">
        <v>13</v>
      </c>
      <c r="B11" t="s">
        <v>7</v>
      </c>
      <c r="C11" s="4">
        <v>44562</v>
      </c>
      <c r="D11" s="2">
        <v>14318200</v>
      </c>
      <c r="E11" s="2">
        <f t="shared" si="0"/>
        <v>12727288.888888888</v>
      </c>
      <c r="F11" s="2">
        <v>6816112</v>
      </c>
      <c r="G11" s="2">
        <f t="shared" si="1"/>
        <v>7502088</v>
      </c>
      <c r="H11" s="3">
        <f t="shared" si="2"/>
        <v>0.46444902292187562</v>
      </c>
    </row>
    <row r="12" spans="1:17" x14ac:dyDescent="0.25">
      <c r="A12" t="s">
        <v>14</v>
      </c>
      <c r="B12" t="s">
        <v>10</v>
      </c>
      <c r="C12" s="1">
        <v>44562</v>
      </c>
      <c r="D12" s="2">
        <v>12167250</v>
      </c>
      <c r="E12" s="2">
        <f t="shared" si="0"/>
        <v>10815333.333333334</v>
      </c>
      <c r="F12" s="2">
        <v>5681126</v>
      </c>
      <c r="G12" s="2">
        <f t="shared" si="1"/>
        <v>6486124</v>
      </c>
      <c r="H12" s="3">
        <f t="shared" si="2"/>
        <v>0.47471558897861066</v>
      </c>
    </row>
    <row r="13" spans="1:17" x14ac:dyDescent="0.25">
      <c r="A13" t="s">
        <v>0</v>
      </c>
      <c r="B13" t="s">
        <v>1</v>
      </c>
      <c r="C13" s="4">
        <v>44593</v>
      </c>
      <c r="D13" s="2">
        <v>16561800</v>
      </c>
      <c r="E13" s="2">
        <f t="shared" si="0"/>
        <v>14721600</v>
      </c>
      <c r="F13" s="2">
        <v>7623270</v>
      </c>
      <c r="G13" s="2">
        <f t="shared" si="1"/>
        <v>8938530</v>
      </c>
      <c r="H13" s="3">
        <f t="shared" si="2"/>
        <v>0.48217109553309423</v>
      </c>
    </row>
    <row r="14" spans="1:17" x14ac:dyDescent="0.25">
      <c r="A14" t="s">
        <v>2</v>
      </c>
      <c r="B14" t="s">
        <v>1</v>
      </c>
      <c r="C14" s="1">
        <v>44593</v>
      </c>
      <c r="D14" s="2">
        <v>17654873</v>
      </c>
      <c r="E14" s="2">
        <f t="shared" si="0"/>
        <v>15693220.444444444</v>
      </c>
      <c r="F14" s="2">
        <v>8623270</v>
      </c>
      <c r="G14" s="2">
        <f t="shared" si="1"/>
        <v>9031603</v>
      </c>
      <c r="H14" s="3">
        <f t="shared" si="2"/>
        <v>0.45050985356847373</v>
      </c>
    </row>
    <row r="15" spans="1:17" x14ac:dyDescent="0.25">
      <c r="A15" t="s">
        <v>3</v>
      </c>
      <c r="B15" t="s">
        <v>4</v>
      </c>
      <c r="C15" s="4">
        <v>44593</v>
      </c>
      <c r="D15" s="2">
        <v>14457896</v>
      </c>
      <c r="E15" s="2">
        <f t="shared" si="0"/>
        <v>12851463.111111112</v>
      </c>
      <c r="F15" s="2">
        <v>7457964</v>
      </c>
      <c r="G15" s="2">
        <f t="shared" si="1"/>
        <v>6999932</v>
      </c>
      <c r="H15" s="3">
        <f t="shared" si="2"/>
        <v>0.41967977221581898</v>
      </c>
    </row>
    <row r="16" spans="1:17" x14ac:dyDescent="0.25">
      <c r="A16" t="s">
        <v>5</v>
      </c>
      <c r="B16" t="s">
        <v>4</v>
      </c>
      <c r="C16" s="1">
        <v>44593</v>
      </c>
      <c r="D16" s="2">
        <v>16896452</v>
      </c>
      <c r="E16" s="2">
        <f t="shared" si="0"/>
        <v>15019068.444444444</v>
      </c>
      <c r="F16" s="2">
        <v>8654752</v>
      </c>
      <c r="G16" s="2">
        <f t="shared" si="1"/>
        <v>8241700</v>
      </c>
      <c r="H16" s="3">
        <f t="shared" si="2"/>
        <v>0.42374908057620619</v>
      </c>
    </row>
    <row r="17" spans="1:8" x14ac:dyDescent="0.25">
      <c r="A17" t="s">
        <v>6</v>
      </c>
      <c r="B17" t="s">
        <v>7</v>
      </c>
      <c r="C17" s="4">
        <v>44593</v>
      </c>
      <c r="D17" s="2">
        <v>21457896</v>
      </c>
      <c r="E17" s="2">
        <f t="shared" si="0"/>
        <v>19073685.333333332</v>
      </c>
      <c r="F17" s="2">
        <v>9847821</v>
      </c>
      <c r="G17" s="2">
        <f t="shared" si="1"/>
        <v>11610075</v>
      </c>
      <c r="H17" s="3">
        <f t="shared" si="2"/>
        <v>0.4836959492673466</v>
      </c>
    </row>
    <row r="18" spans="1:8" x14ac:dyDescent="0.25">
      <c r="A18" t="s">
        <v>8</v>
      </c>
      <c r="B18" t="s">
        <v>7</v>
      </c>
      <c r="C18" s="1">
        <v>44593</v>
      </c>
      <c r="D18" s="2">
        <v>18547569</v>
      </c>
      <c r="E18" s="2">
        <f t="shared" si="0"/>
        <v>16486728</v>
      </c>
      <c r="F18" s="2">
        <v>8547645</v>
      </c>
      <c r="G18" s="2">
        <f t="shared" si="1"/>
        <v>9999924</v>
      </c>
      <c r="H18" s="3">
        <f t="shared" si="2"/>
        <v>0.48154388184241292</v>
      </c>
    </row>
    <row r="19" spans="1:8" x14ac:dyDescent="0.25">
      <c r="A19" t="s">
        <v>9</v>
      </c>
      <c r="B19" t="s">
        <v>10</v>
      </c>
      <c r="C19" s="4">
        <v>44593</v>
      </c>
      <c r="D19" s="2">
        <v>14583214</v>
      </c>
      <c r="E19" s="2">
        <f t="shared" si="0"/>
        <v>12962856.888888888</v>
      </c>
      <c r="F19" s="2">
        <v>7025894</v>
      </c>
      <c r="G19" s="2">
        <f t="shared" si="1"/>
        <v>7557320</v>
      </c>
      <c r="H19" s="3">
        <f t="shared" si="2"/>
        <v>0.45799802773243259</v>
      </c>
    </row>
    <row r="20" spans="1:8" x14ac:dyDescent="0.25">
      <c r="A20" t="s">
        <v>11</v>
      </c>
      <c r="B20" t="s">
        <v>10</v>
      </c>
      <c r="C20" s="1">
        <v>44593</v>
      </c>
      <c r="D20" s="2">
        <v>17845693</v>
      </c>
      <c r="E20" s="2">
        <f t="shared" si="0"/>
        <v>15862838.222222222</v>
      </c>
      <c r="F20" s="2">
        <v>8458624</v>
      </c>
      <c r="G20" s="2">
        <f t="shared" si="1"/>
        <v>9387069</v>
      </c>
      <c r="H20" s="3">
        <f t="shared" si="2"/>
        <v>0.46676478184400017</v>
      </c>
    </row>
    <row r="21" spans="1:8" x14ac:dyDescent="0.25">
      <c r="A21" t="s">
        <v>12</v>
      </c>
      <c r="B21" t="s">
        <v>1</v>
      </c>
      <c r="C21" s="4">
        <v>44593</v>
      </c>
      <c r="D21" s="2">
        <v>15634845</v>
      </c>
      <c r="E21" s="2">
        <f t="shared" si="0"/>
        <v>13897640</v>
      </c>
      <c r="F21" s="2">
        <v>7523145</v>
      </c>
      <c r="G21" s="2">
        <f t="shared" si="1"/>
        <v>8111700</v>
      </c>
      <c r="H21" s="3">
        <f t="shared" si="2"/>
        <v>0.45867463828391009</v>
      </c>
    </row>
    <row r="22" spans="1:8" x14ac:dyDescent="0.25">
      <c r="A22" t="s">
        <v>13</v>
      </c>
      <c r="B22" t="s">
        <v>7</v>
      </c>
      <c r="C22" s="1">
        <v>44593</v>
      </c>
      <c r="D22" s="2">
        <v>16987451</v>
      </c>
      <c r="E22" s="2">
        <f t="shared" si="0"/>
        <v>15099956.444444444</v>
      </c>
      <c r="F22" s="2">
        <v>7963214</v>
      </c>
      <c r="G22" s="2">
        <f t="shared" si="1"/>
        <v>9024237</v>
      </c>
      <c r="H22" s="3">
        <f t="shared" si="2"/>
        <v>0.47263331326165414</v>
      </c>
    </row>
    <row r="23" spans="1:8" x14ac:dyDescent="0.25">
      <c r="A23" t="s">
        <v>14</v>
      </c>
      <c r="B23" t="s">
        <v>10</v>
      </c>
      <c r="C23" s="4">
        <v>44593</v>
      </c>
      <c r="D23" s="2">
        <v>13578964</v>
      </c>
      <c r="E23" s="2">
        <f t="shared" si="0"/>
        <v>12070190.222222222</v>
      </c>
      <c r="F23" s="2">
        <v>6523478</v>
      </c>
      <c r="G23" s="2">
        <f t="shared" si="1"/>
        <v>7055486</v>
      </c>
      <c r="H23" s="3">
        <f t="shared" si="2"/>
        <v>0.45953809510062771</v>
      </c>
    </row>
    <row r="24" spans="1:8" x14ac:dyDescent="0.25">
      <c r="A24" t="s">
        <v>0</v>
      </c>
      <c r="B24" t="s">
        <v>1</v>
      </c>
      <c r="C24" s="1">
        <v>44621</v>
      </c>
      <c r="D24" s="2">
        <v>16987452</v>
      </c>
      <c r="E24" s="2">
        <f t="shared" si="0"/>
        <v>15099957.333333334</v>
      </c>
      <c r="F24" s="2">
        <v>8547963</v>
      </c>
      <c r="G24" s="2">
        <f t="shared" si="1"/>
        <v>8439489</v>
      </c>
      <c r="H24" s="3">
        <f t="shared" si="2"/>
        <v>0.4339081355461667</v>
      </c>
    </row>
    <row r="25" spans="1:8" x14ac:dyDescent="0.25">
      <c r="A25" t="s">
        <v>2</v>
      </c>
      <c r="B25" t="s">
        <v>1</v>
      </c>
      <c r="C25" s="4">
        <v>44621</v>
      </c>
      <c r="D25" s="2">
        <v>19654782</v>
      </c>
      <c r="E25" s="2">
        <f t="shared" si="0"/>
        <v>17470917.333333332</v>
      </c>
      <c r="F25" s="2">
        <v>9654214</v>
      </c>
      <c r="G25" s="2">
        <f t="shared" si="1"/>
        <v>10000568</v>
      </c>
      <c r="H25" s="3">
        <f t="shared" si="2"/>
        <v>0.44741230149487277</v>
      </c>
    </row>
    <row r="26" spans="1:8" x14ac:dyDescent="0.25">
      <c r="A26" t="s">
        <v>3</v>
      </c>
      <c r="B26" t="s">
        <v>4</v>
      </c>
      <c r="C26" s="1">
        <v>44621</v>
      </c>
      <c r="D26" s="2">
        <v>16987452</v>
      </c>
      <c r="E26" s="2">
        <f t="shared" si="0"/>
        <v>15099957.333333334</v>
      </c>
      <c r="F26" s="2">
        <v>7983210</v>
      </c>
      <c r="G26" s="2">
        <f t="shared" si="1"/>
        <v>9004242</v>
      </c>
      <c r="H26" s="3">
        <f t="shared" si="2"/>
        <v>0.47130910215375443</v>
      </c>
    </row>
    <row r="27" spans="1:8" x14ac:dyDescent="0.25">
      <c r="A27" t="s">
        <v>5</v>
      </c>
      <c r="B27" t="s">
        <v>4</v>
      </c>
      <c r="C27" s="4">
        <v>44621</v>
      </c>
      <c r="D27" s="2">
        <v>15874963</v>
      </c>
      <c r="E27" s="2">
        <f t="shared" si="0"/>
        <v>14111078.222222222</v>
      </c>
      <c r="F27" s="2">
        <v>7547961</v>
      </c>
      <c r="G27" s="2">
        <f t="shared" si="1"/>
        <v>8327002</v>
      </c>
      <c r="H27" s="3">
        <f t="shared" si="2"/>
        <v>0.46510387929723052</v>
      </c>
    </row>
    <row r="28" spans="1:8" x14ac:dyDescent="0.25">
      <c r="A28" t="s">
        <v>6</v>
      </c>
      <c r="B28" t="s">
        <v>7</v>
      </c>
      <c r="C28" s="1">
        <v>44621</v>
      </c>
      <c r="D28" s="2">
        <v>19654782</v>
      </c>
      <c r="E28" s="2">
        <f t="shared" si="0"/>
        <v>17470917.333333332</v>
      </c>
      <c r="F28" s="2">
        <v>9523694</v>
      </c>
      <c r="G28" s="2">
        <f t="shared" si="1"/>
        <v>10131088</v>
      </c>
      <c r="H28" s="3">
        <f t="shared" si="2"/>
        <v>0.45488300251816582</v>
      </c>
    </row>
    <row r="29" spans="1:8" x14ac:dyDescent="0.25">
      <c r="A29" t="s">
        <v>8</v>
      </c>
      <c r="B29" t="s">
        <v>7</v>
      </c>
      <c r="C29" s="4">
        <v>44621</v>
      </c>
      <c r="D29" s="2">
        <v>18452321</v>
      </c>
      <c r="E29" s="2">
        <f t="shared" si="0"/>
        <v>16402063.111111112</v>
      </c>
      <c r="F29" s="2">
        <v>8453219</v>
      </c>
      <c r="G29" s="2">
        <f t="shared" si="1"/>
        <v>9999102</v>
      </c>
      <c r="H29" s="3">
        <f t="shared" si="2"/>
        <v>0.48462465101273711</v>
      </c>
    </row>
    <row r="30" spans="1:8" x14ac:dyDescent="0.25">
      <c r="A30" t="s">
        <v>9</v>
      </c>
      <c r="B30" t="s">
        <v>10</v>
      </c>
      <c r="C30" s="1">
        <v>44621</v>
      </c>
      <c r="D30" s="2">
        <v>15896321</v>
      </c>
      <c r="E30" s="2">
        <f t="shared" si="0"/>
        <v>14130063.111111112</v>
      </c>
      <c r="F30" s="2">
        <v>7401239</v>
      </c>
      <c r="G30" s="2">
        <f t="shared" si="1"/>
        <v>8495082</v>
      </c>
      <c r="H30" s="3">
        <f t="shared" si="2"/>
        <v>0.47620623193253331</v>
      </c>
    </row>
    <row r="31" spans="1:8" x14ac:dyDescent="0.25">
      <c r="A31" t="s">
        <v>11</v>
      </c>
      <c r="B31" t="s">
        <v>10</v>
      </c>
      <c r="C31" s="4">
        <v>44621</v>
      </c>
      <c r="D31" s="2">
        <v>16987452</v>
      </c>
      <c r="E31" s="2">
        <f t="shared" si="0"/>
        <v>15099957.333333334</v>
      </c>
      <c r="F31" s="2">
        <v>8501473</v>
      </c>
      <c r="G31" s="2">
        <f t="shared" si="1"/>
        <v>8485979</v>
      </c>
      <c r="H31" s="3">
        <f t="shared" si="2"/>
        <v>0.43698695219271266</v>
      </c>
    </row>
    <row r="32" spans="1:8" x14ac:dyDescent="0.25">
      <c r="A32" t="s">
        <v>12</v>
      </c>
      <c r="B32" t="s">
        <v>1</v>
      </c>
      <c r="C32" s="1">
        <v>44621</v>
      </c>
      <c r="D32" s="2">
        <v>14963258</v>
      </c>
      <c r="E32" s="2">
        <f t="shared" si="0"/>
        <v>13300673.777777778</v>
      </c>
      <c r="F32" s="2">
        <v>7489635</v>
      </c>
      <c r="G32" s="2">
        <f t="shared" si="1"/>
        <v>7473623</v>
      </c>
      <c r="H32" s="3">
        <f t="shared" si="2"/>
        <v>0.4368980756062617</v>
      </c>
    </row>
    <row r="33" spans="1:8" x14ac:dyDescent="0.25">
      <c r="A33" t="s">
        <v>13</v>
      </c>
      <c r="B33" t="s">
        <v>7</v>
      </c>
      <c r="C33" s="4">
        <v>44621</v>
      </c>
      <c r="D33" s="2">
        <v>15478562</v>
      </c>
      <c r="E33" s="2">
        <f t="shared" si="0"/>
        <v>13758721.777777778</v>
      </c>
      <c r="F33" s="2">
        <v>7539651</v>
      </c>
      <c r="G33" s="2">
        <f t="shared" si="1"/>
        <v>7938911</v>
      </c>
      <c r="H33" s="3">
        <f t="shared" si="2"/>
        <v>0.45200934201768872</v>
      </c>
    </row>
    <row r="34" spans="1:8" x14ac:dyDescent="0.25">
      <c r="A34" t="s">
        <v>14</v>
      </c>
      <c r="B34" t="s">
        <v>10</v>
      </c>
      <c r="C34" s="1">
        <v>44621</v>
      </c>
      <c r="D34" s="2">
        <v>15753615</v>
      </c>
      <c r="E34" s="2">
        <f t="shared" si="0"/>
        <v>14003213.333333334</v>
      </c>
      <c r="F34" s="2">
        <v>7212365</v>
      </c>
      <c r="G34" s="2">
        <f t="shared" si="1"/>
        <v>8541250</v>
      </c>
      <c r="H34" s="3">
        <f t="shared" si="2"/>
        <v>0.48494928783012659</v>
      </c>
    </row>
    <row r="35" spans="1:8" x14ac:dyDescent="0.25">
      <c r="A35" t="s">
        <v>0</v>
      </c>
      <c r="B35" t="s">
        <v>1</v>
      </c>
      <c r="C35" s="4">
        <v>44652</v>
      </c>
      <c r="D35" s="2">
        <v>18524796</v>
      </c>
      <c r="E35" s="2">
        <f t="shared" si="0"/>
        <v>16466485.333333334</v>
      </c>
      <c r="F35" s="2">
        <v>8496320</v>
      </c>
      <c r="G35" s="2">
        <f t="shared" si="1"/>
        <v>10028476</v>
      </c>
      <c r="H35" s="3">
        <f t="shared" si="2"/>
        <v>0.48402346778879513</v>
      </c>
    </row>
    <row r="36" spans="1:8" x14ac:dyDescent="0.25">
      <c r="A36" t="s">
        <v>2</v>
      </c>
      <c r="B36" t="s">
        <v>1</v>
      </c>
      <c r="C36" s="1">
        <v>44652</v>
      </c>
      <c r="D36" s="2">
        <v>18523214</v>
      </c>
      <c r="E36" s="2">
        <f t="shared" si="0"/>
        <v>16465079.111111112</v>
      </c>
      <c r="F36" s="2">
        <v>8694523</v>
      </c>
      <c r="G36" s="2">
        <f t="shared" si="1"/>
        <v>9828691</v>
      </c>
      <c r="H36" s="3">
        <f t="shared" si="2"/>
        <v>0.47194162012056873</v>
      </c>
    </row>
    <row r="37" spans="1:8" x14ac:dyDescent="0.25">
      <c r="A37" t="s">
        <v>3</v>
      </c>
      <c r="B37" t="s">
        <v>4</v>
      </c>
      <c r="C37" s="4">
        <v>44652</v>
      </c>
      <c r="D37" s="2">
        <v>15745692</v>
      </c>
      <c r="E37" s="2">
        <f t="shared" si="0"/>
        <v>13996170.666666666</v>
      </c>
      <c r="F37" s="2">
        <v>7845962</v>
      </c>
      <c r="G37" s="2">
        <f t="shared" si="1"/>
        <v>7899730</v>
      </c>
      <c r="H37" s="3">
        <f t="shared" si="2"/>
        <v>0.4394208111018556</v>
      </c>
    </row>
    <row r="38" spans="1:8" x14ac:dyDescent="0.25">
      <c r="A38" t="s">
        <v>5</v>
      </c>
      <c r="B38" t="s">
        <v>4</v>
      </c>
      <c r="C38" s="1">
        <v>44652</v>
      </c>
      <c r="D38" s="2">
        <v>17869542</v>
      </c>
      <c r="E38" s="2">
        <f t="shared" si="0"/>
        <v>15884037.333333334</v>
      </c>
      <c r="F38" s="2">
        <v>8698533</v>
      </c>
      <c r="G38" s="2">
        <f t="shared" si="1"/>
        <v>9171009</v>
      </c>
      <c r="H38" s="3">
        <f t="shared" si="2"/>
        <v>0.45237266713383029</v>
      </c>
    </row>
    <row r="39" spans="1:8" x14ac:dyDescent="0.25">
      <c r="A39" t="s">
        <v>6</v>
      </c>
      <c r="B39" t="s">
        <v>7</v>
      </c>
      <c r="C39" s="4">
        <v>44652</v>
      </c>
      <c r="D39" s="2">
        <v>19785321</v>
      </c>
      <c r="E39" s="2">
        <f t="shared" si="0"/>
        <v>17586952</v>
      </c>
      <c r="F39" s="2">
        <v>8896436</v>
      </c>
      <c r="G39" s="2">
        <f t="shared" si="1"/>
        <v>10888885</v>
      </c>
      <c r="H39" s="3">
        <f t="shared" si="2"/>
        <v>0.49414565980506453</v>
      </c>
    </row>
    <row r="40" spans="1:8" x14ac:dyDescent="0.25">
      <c r="A40" t="s">
        <v>8</v>
      </c>
      <c r="B40" t="s">
        <v>7</v>
      </c>
      <c r="C40" s="1">
        <v>44652</v>
      </c>
      <c r="D40" s="2">
        <v>21578934</v>
      </c>
      <c r="E40" s="2">
        <f t="shared" si="0"/>
        <v>19181274.666666668</v>
      </c>
      <c r="F40" s="2">
        <v>10223697</v>
      </c>
      <c r="G40" s="2">
        <f t="shared" si="1"/>
        <v>11355237</v>
      </c>
      <c r="H40" s="3">
        <f t="shared" si="2"/>
        <v>0.46699595424871321</v>
      </c>
    </row>
    <row r="41" spans="1:8" x14ac:dyDescent="0.25">
      <c r="A41" t="s">
        <v>9</v>
      </c>
      <c r="B41" t="s">
        <v>10</v>
      </c>
      <c r="C41" s="4">
        <v>44652</v>
      </c>
      <c r="D41" s="2">
        <v>17536941</v>
      </c>
      <c r="E41" s="2">
        <f t="shared" si="0"/>
        <v>15588392</v>
      </c>
      <c r="F41" s="2">
        <v>8547963</v>
      </c>
      <c r="G41" s="2">
        <f t="shared" si="1"/>
        <v>8988978</v>
      </c>
      <c r="H41" s="3">
        <f t="shared" si="2"/>
        <v>0.45164562194740809</v>
      </c>
    </row>
    <row r="42" spans="1:8" x14ac:dyDescent="0.25">
      <c r="A42" t="s">
        <v>11</v>
      </c>
      <c r="B42" t="s">
        <v>10</v>
      </c>
      <c r="C42" s="1">
        <v>44652</v>
      </c>
      <c r="D42" s="2">
        <v>19632581</v>
      </c>
      <c r="E42" s="2">
        <f t="shared" si="0"/>
        <v>17451183.111111112</v>
      </c>
      <c r="F42" s="2">
        <v>9412503</v>
      </c>
      <c r="G42" s="2">
        <f t="shared" si="1"/>
        <v>10220078</v>
      </c>
      <c r="H42" s="3">
        <f t="shared" si="2"/>
        <v>0.4606381160480123</v>
      </c>
    </row>
    <row r="43" spans="1:8" x14ac:dyDescent="0.25">
      <c r="A43" t="s">
        <v>12</v>
      </c>
      <c r="B43" t="s">
        <v>1</v>
      </c>
      <c r="C43" s="4">
        <v>44652</v>
      </c>
      <c r="D43" s="2">
        <v>18896321</v>
      </c>
      <c r="E43" s="2">
        <f t="shared" si="0"/>
        <v>16796729.777777776</v>
      </c>
      <c r="F43" s="2">
        <v>9426912</v>
      </c>
      <c r="G43" s="2">
        <f t="shared" si="1"/>
        <v>9469409</v>
      </c>
      <c r="H43" s="3">
        <f t="shared" si="2"/>
        <v>0.4387650379139939</v>
      </c>
    </row>
    <row r="44" spans="1:8" x14ac:dyDescent="0.25">
      <c r="A44" t="s">
        <v>13</v>
      </c>
      <c r="B44" t="s">
        <v>7</v>
      </c>
      <c r="C44" s="1">
        <v>44652</v>
      </c>
      <c r="D44" s="2">
        <v>17845213</v>
      </c>
      <c r="E44" s="2">
        <f t="shared" si="0"/>
        <v>15862411.555555556</v>
      </c>
      <c r="F44" s="2">
        <v>7854781</v>
      </c>
      <c r="G44" s="2">
        <f t="shared" si="1"/>
        <v>9990432</v>
      </c>
      <c r="H44" s="3">
        <f t="shared" si="2"/>
        <v>0.50481797975737241</v>
      </c>
    </row>
    <row r="45" spans="1:8" x14ac:dyDescent="0.25">
      <c r="A45" t="s">
        <v>14</v>
      </c>
      <c r="B45" t="s">
        <v>10</v>
      </c>
      <c r="C45" s="4">
        <v>44652</v>
      </c>
      <c r="D45" s="2">
        <v>14785236</v>
      </c>
      <c r="E45" s="2">
        <f t="shared" si="0"/>
        <v>13142432</v>
      </c>
      <c r="F45" s="2">
        <v>7320691</v>
      </c>
      <c r="G45" s="2">
        <f t="shared" si="1"/>
        <v>7464545</v>
      </c>
      <c r="H45" s="3">
        <f t="shared" si="2"/>
        <v>0.44297288355762465</v>
      </c>
    </row>
    <row r="46" spans="1:8" x14ac:dyDescent="0.25">
      <c r="A46" t="s">
        <v>0</v>
      </c>
      <c r="B46" t="s">
        <v>1</v>
      </c>
      <c r="C46" s="1">
        <v>44682</v>
      </c>
      <c r="D46" s="2">
        <v>17965486</v>
      </c>
      <c r="E46" s="2">
        <f t="shared" si="0"/>
        <v>15969320.888888888</v>
      </c>
      <c r="F46" s="2">
        <v>8125891</v>
      </c>
      <c r="G46" s="2">
        <f t="shared" si="1"/>
        <v>9839595</v>
      </c>
      <c r="H46" s="3">
        <f t="shared" si="2"/>
        <v>0.49115613265346669</v>
      </c>
    </row>
    <row r="47" spans="1:8" x14ac:dyDescent="0.25">
      <c r="A47" t="s">
        <v>2</v>
      </c>
      <c r="B47" t="s">
        <v>1</v>
      </c>
      <c r="C47" s="4">
        <v>44682</v>
      </c>
      <c r="D47" s="2">
        <v>18523647</v>
      </c>
      <c r="E47" s="2">
        <f t="shared" si="0"/>
        <v>16465464</v>
      </c>
      <c r="F47" s="2">
        <v>8632140</v>
      </c>
      <c r="G47" s="2">
        <f t="shared" si="1"/>
        <v>9891507</v>
      </c>
      <c r="H47" s="3">
        <f t="shared" si="2"/>
        <v>0.47574268177319512</v>
      </c>
    </row>
    <row r="48" spans="1:8" x14ac:dyDescent="0.25">
      <c r="A48" t="s">
        <v>3</v>
      </c>
      <c r="B48" t="s">
        <v>4</v>
      </c>
      <c r="C48" s="1">
        <v>44682</v>
      </c>
      <c r="D48" s="2">
        <v>19632145</v>
      </c>
      <c r="E48" s="2">
        <f t="shared" si="0"/>
        <v>17450795.555555556</v>
      </c>
      <c r="F48" s="2">
        <v>8992147</v>
      </c>
      <c r="G48" s="2">
        <f t="shared" si="1"/>
        <v>10639998</v>
      </c>
      <c r="H48" s="3">
        <f t="shared" si="2"/>
        <v>0.48471420850854552</v>
      </c>
    </row>
    <row r="49" spans="1:8" x14ac:dyDescent="0.25">
      <c r="A49" t="s">
        <v>5</v>
      </c>
      <c r="B49" t="s">
        <v>4</v>
      </c>
      <c r="C49" s="4">
        <v>44682</v>
      </c>
      <c r="D49" s="2">
        <v>16547832</v>
      </c>
      <c r="E49" s="2">
        <f t="shared" si="0"/>
        <v>14709184</v>
      </c>
      <c r="F49" s="2">
        <v>7459631</v>
      </c>
      <c r="G49" s="2">
        <f t="shared" si="1"/>
        <v>9088201</v>
      </c>
      <c r="H49" s="3">
        <f t="shared" si="2"/>
        <v>0.49285895125113666</v>
      </c>
    </row>
    <row r="50" spans="1:8" x14ac:dyDescent="0.25">
      <c r="A50" t="s">
        <v>6</v>
      </c>
      <c r="B50" t="s">
        <v>7</v>
      </c>
      <c r="C50" s="1">
        <v>44682</v>
      </c>
      <c r="D50" s="2">
        <v>19863214</v>
      </c>
      <c r="E50" s="2">
        <f t="shared" si="0"/>
        <v>17656190.222222224</v>
      </c>
      <c r="F50" s="2">
        <v>9221476</v>
      </c>
      <c r="G50" s="2">
        <f t="shared" si="1"/>
        <v>10641738</v>
      </c>
      <c r="H50" s="3">
        <f t="shared" si="2"/>
        <v>0.47771994501997517</v>
      </c>
    </row>
    <row r="51" spans="1:8" x14ac:dyDescent="0.25">
      <c r="A51" t="s">
        <v>8</v>
      </c>
      <c r="B51" t="s">
        <v>7</v>
      </c>
      <c r="C51" s="4">
        <v>44682</v>
      </c>
      <c r="D51" s="2">
        <v>19632458</v>
      </c>
      <c r="E51" s="2">
        <f t="shared" si="0"/>
        <v>17451073.777777776</v>
      </c>
      <c r="F51" s="2">
        <v>9458963</v>
      </c>
      <c r="G51" s="2">
        <f t="shared" si="1"/>
        <v>10173495</v>
      </c>
      <c r="H51" s="3">
        <f t="shared" si="2"/>
        <v>0.45797243651304376</v>
      </c>
    </row>
    <row r="52" spans="1:8" x14ac:dyDescent="0.25">
      <c r="A52" t="s">
        <v>9</v>
      </c>
      <c r="B52" t="s">
        <v>10</v>
      </c>
      <c r="C52" s="1">
        <v>44682</v>
      </c>
      <c r="D52" s="2">
        <v>17453692</v>
      </c>
      <c r="E52" s="2">
        <f t="shared" si="0"/>
        <v>15514392.888888888</v>
      </c>
      <c r="F52" s="2">
        <v>8693201</v>
      </c>
      <c r="G52" s="2">
        <f t="shared" si="1"/>
        <v>8760491</v>
      </c>
      <c r="H52" s="3">
        <f t="shared" si="2"/>
        <v>0.43966863142766577</v>
      </c>
    </row>
    <row r="53" spans="1:8" x14ac:dyDescent="0.25">
      <c r="A53" t="s">
        <v>11</v>
      </c>
      <c r="B53" t="s">
        <v>10</v>
      </c>
      <c r="C53" s="4">
        <v>44682</v>
      </c>
      <c r="D53" s="2">
        <v>19963214</v>
      </c>
      <c r="E53" s="2">
        <f t="shared" si="0"/>
        <v>17745079.111111112</v>
      </c>
      <c r="F53" s="2">
        <v>9457861</v>
      </c>
      <c r="G53" s="2">
        <f t="shared" si="1"/>
        <v>10505353</v>
      </c>
      <c r="H53" s="3">
        <f t="shared" si="2"/>
        <v>0.46701499943846725</v>
      </c>
    </row>
    <row r="54" spans="1:8" x14ac:dyDescent="0.25">
      <c r="A54" t="s">
        <v>12</v>
      </c>
      <c r="B54" t="s">
        <v>1</v>
      </c>
      <c r="C54" s="1">
        <v>44682</v>
      </c>
      <c r="D54" s="2">
        <v>15469862</v>
      </c>
      <c r="E54" s="2">
        <f t="shared" si="0"/>
        <v>13750988.444444444</v>
      </c>
      <c r="F54" s="2">
        <v>7456921</v>
      </c>
      <c r="G54" s="2">
        <f t="shared" si="1"/>
        <v>8012941</v>
      </c>
      <c r="H54" s="3">
        <f t="shared" si="2"/>
        <v>0.4577174557213245</v>
      </c>
    </row>
    <row r="55" spans="1:8" x14ac:dyDescent="0.25">
      <c r="A55" t="s">
        <v>13</v>
      </c>
      <c r="B55" t="s">
        <v>7</v>
      </c>
      <c r="C55" s="4">
        <v>44682</v>
      </c>
      <c r="D55" s="2">
        <v>18213211</v>
      </c>
      <c r="E55" s="2">
        <f t="shared" si="0"/>
        <v>16189520.888888888</v>
      </c>
      <c r="F55" s="2">
        <v>8301456</v>
      </c>
      <c r="G55" s="2">
        <f t="shared" si="1"/>
        <v>9911755</v>
      </c>
      <c r="H55" s="3">
        <f t="shared" si="2"/>
        <v>0.48723275648648667</v>
      </c>
    </row>
    <row r="56" spans="1:8" x14ac:dyDescent="0.25">
      <c r="A56" t="s">
        <v>14</v>
      </c>
      <c r="B56" t="s">
        <v>10</v>
      </c>
      <c r="C56" s="1">
        <v>44682</v>
      </c>
      <c r="D56" s="2">
        <v>16320145</v>
      </c>
      <c r="E56" s="2">
        <f t="shared" si="0"/>
        <v>14506795.555555556</v>
      </c>
      <c r="F56" s="2">
        <v>8102364</v>
      </c>
      <c r="G56" s="2">
        <f t="shared" si="1"/>
        <v>8217781</v>
      </c>
      <c r="H56" s="3">
        <f t="shared" si="2"/>
        <v>0.44147803221111093</v>
      </c>
    </row>
    <row r="57" spans="1:8" x14ac:dyDescent="0.25">
      <c r="A57" t="s">
        <v>0</v>
      </c>
      <c r="B57" t="s">
        <v>1</v>
      </c>
      <c r="C57" s="4">
        <v>44713</v>
      </c>
      <c r="D57" s="2">
        <v>19452103</v>
      </c>
      <c r="E57" s="2">
        <f t="shared" si="0"/>
        <v>17290758.222222224</v>
      </c>
      <c r="F57" s="2">
        <v>9231560</v>
      </c>
      <c r="G57" s="2">
        <f t="shared" si="1"/>
        <v>10220543</v>
      </c>
      <c r="H57" s="3">
        <f t="shared" si="2"/>
        <v>0.46609860126691705</v>
      </c>
    </row>
    <row r="58" spans="1:8" x14ac:dyDescent="0.25">
      <c r="A58" t="s">
        <v>2</v>
      </c>
      <c r="B58" t="s">
        <v>1</v>
      </c>
      <c r="C58" s="1">
        <v>44713</v>
      </c>
      <c r="D58" s="2">
        <v>17632145</v>
      </c>
      <c r="E58" s="2">
        <f t="shared" si="0"/>
        <v>15673017.777777778</v>
      </c>
      <c r="F58" s="2">
        <v>8214586</v>
      </c>
      <c r="G58" s="2">
        <f t="shared" si="1"/>
        <v>9417559</v>
      </c>
      <c r="H58" s="3">
        <f t="shared" si="2"/>
        <v>0.47587719758429847</v>
      </c>
    </row>
    <row r="59" spans="1:8" x14ac:dyDescent="0.25">
      <c r="A59" t="s">
        <v>3</v>
      </c>
      <c r="B59" t="s">
        <v>4</v>
      </c>
      <c r="C59" s="4">
        <v>44713</v>
      </c>
      <c r="D59" s="2">
        <v>18320146</v>
      </c>
      <c r="E59" s="2">
        <f t="shared" si="0"/>
        <v>16284574.222222222</v>
      </c>
      <c r="F59" s="2">
        <v>8932145</v>
      </c>
      <c r="G59" s="2">
        <f t="shared" si="1"/>
        <v>9388001</v>
      </c>
      <c r="H59" s="3">
        <f t="shared" si="2"/>
        <v>0.45149655876104922</v>
      </c>
    </row>
    <row r="60" spans="1:8" x14ac:dyDescent="0.25">
      <c r="A60" t="s">
        <v>5</v>
      </c>
      <c r="B60" t="s">
        <v>4</v>
      </c>
      <c r="C60" s="1">
        <v>44713</v>
      </c>
      <c r="D60" s="2">
        <v>18302145</v>
      </c>
      <c r="E60" s="2">
        <f t="shared" si="0"/>
        <v>16268573.333333334</v>
      </c>
      <c r="F60" s="2">
        <v>8314586</v>
      </c>
      <c r="G60" s="2">
        <f t="shared" si="1"/>
        <v>9987559</v>
      </c>
      <c r="H60" s="3">
        <f t="shared" si="2"/>
        <v>0.4889173236251817</v>
      </c>
    </row>
    <row r="61" spans="1:8" x14ac:dyDescent="0.25">
      <c r="A61" t="s">
        <v>6</v>
      </c>
      <c r="B61" t="s">
        <v>7</v>
      </c>
      <c r="C61" s="4">
        <v>44713</v>
      </c>
      <c r="D61" s="2">
        <v>21457961</v>
      </c>
      <c r="E61" s="2">
        <f t="shared" si="0"/>
        <v>19073743.111111112</v>
      </c>
      <c r="F61" s="2">
        <v>10124576</v>
      </c>
      <c r="G61" s="2">
        <f t="shared" si="1"/>
        <v>11333385</v>
      </c>
      <c r="H61" s="3">
        <f t="shared" si="2"/>
        <v>0.46918777604265383</v>
      </c>
    </row>
    <row r="62" spans="1:8" x14ac:dyDescent="0.25">
      <c r="A62" t="s">
        <v>8</v>
      </c>
      <c r="B62" t="s">
        <v>7</v>
      </c>
      <c r="C62" s="1">
        <v>44713</v>
      </c>
      <c r="D62" s="2">
        <v>19632145</v>
      </c>
      <c r="E62" s="2">
        <f t="shared" si="0"/>
        <v>17450795.555555556</v>
      </c>
      <c r="F62" s="2">
        <v>9369214</v>
      </c>
      <c r="G62" s="2">
        <f t="shared" si="1"/>
        <v>10262931</v>
      </c>
      <c r="H62" s="3">
        <f t="shared" si="2"/>
        <v>0.46310676953537178</v>
      </c>
    </row>
    <row r="63" spans="1:8" x14ac:dyDescent="0.25">
      <c r="A63" t="s">
        <v>9</v>
      </c>
      <c r="B63" t="s">
        <v>10</v>
      </c>
      <c r="C63" s="4">
        <v>44713</v>
      </c>
      <c r="D63" s="2">
        <v>15456421</v>
      </c>
      <c r="E63" s="2">
        <f t="shared" si="0"/>
        <v>13739040.888888888</v>
      </c>
      <c r="F63" s="2">
        <v>7236951</v>
      </c>
      <c r="G63" s="2">
        <f t="shared" si="1"/>
        <v>8219470</v>
      </c>
      <c r="H63" s="3">
        <f t="shared" si="2"/>
        <v>0.4732564624760156</v>
      </c>
    </row>
    <row r="64" spans="1:8" x14ac:dyDescent="0.25">
      <c r="A64" t="s">
        <v>11</v>
      </c>
      <c r="B64" t="s">
        <v>10</v>
      </c>
      <c r="C64" s="1">
        <v>44713</v>
      </c>
      <c r="D64" s="2">
        <v>21456931</v>
      </c>
      <c r="E64" s="2">
        <f t="shared" si="0"/>
        <v>19072827.555555556</v>
      </c>
      <c r="F64" s="2">
        <v>9721453</v>
      </c>
      <c r="G64" s="2">
        <f t="shared" si="1"/>
        <v>11735478</v>
      </c>
      <c r="H64" s="3">
        <f t="shared" si="2"/>
        <v>0.49029828054161151</v>
      </c>
    </row>
    <row r="65" spans="1:8" x14ac:dyDescent="0.25">
      <c r="A65" t="s">
        <v>12</v>
      </c>
      <c r="B65" t="s">
        <v>1</v>
      </c>
      <c r="C65" s="4">
        <v>44713</v>
      </c>
      <c r="D65" s="2">
        <v>17321456</v>
      </c>
      <c r="E65" s="2">
        <f t="shared" si="0"/>
        <v>15396849.777777778</v>
      </c>
      <c r="F65" s="2">
        <v>8256941</v>
      </c>
      <c r="G65" s="2">
        <f t="shared" si="1"/>
        <v>9064515</v>
      </c>
      <c r="H65" s="3">
        <f t="shared" si="2"/>
        <v>0.46372529970921617</v>
      </c>
    </row>
    <row r="66" spans="1:8" x14ac:dyDescent="0.25">
      <c r="A66" t="s">
        <v>13</v>
      </c>
      <c r="B66" t="s">
        <v>7</v>
      </c>
      <c r="C66" s="1">
        <v>44713</v>
      </c>
      <c r="D66" s="2">
        <v>17214586</v>
      </c>
      <c r="E66" s="2">
        <f t="shared" si="0"/>
        <v>15301854.222222222</v>
      </c>
      <c r="F66" s="2">
        <v>8169875</v>
      </c>
      <c r="G66" s="2">
        <f t="shared" si="1"/>
        <v>9044711</v>
      </c>
      <c r="H66" s="3">
        <f t="shared" si="2"/>
        <v>0.46608594740529918</v>
      </c>
    </row>
    <row r="67" spans="1:8" x14ac:dyDescent="0.25">
      <c r="A67" t="s">
        <v>14</v>
      </c>
      <c r="B67" t="s">
        <v>10</v>
      </c>
      <c r="C67" s="4">
        <v>44713</v>
      </c>
      <c r="D67" s="2">
        <v>15326942</v>
      </c>
      <c r="E67" s="2">
        <f t="shared" ref="E67:E130" si="3">D67/$Q$2</f>
        <v>13623948.444444444</v>
      </c>
      <c r="F67" s="2">
        <v>7104561</v>
      </c>
      <c r="G67" s="2">
        <f t="shared" ref="G67:G130" si="4">D67-F67</f>
        <v>8222381</v>
      </c>
      <c r="H67" s="3">
        <f t="shared" ref="H67:H130" si="5">(F67/E67-100%)*-1</f>
        <v>0.47852408360389176</v>
      </c>
    </row>
    <row r="68" spans="1:8" x14ac:dyDescent="0.25">
      <c r="A68" t="s">
        <v>0</v>
      </c>
      <c r="B68" t="s">
        <v>1</v>
      </c>
      <c r="C68" s="1">
        <v>44743</v>
      </c>
      <c r="D68" s="2">
        <v>18321456</v>
      </c>
      <c r="E68" s="2">
        <f t="shared" si="3"/>
        <v>16285738.666666666</v>
      </c>
      <c r="F68" s="2">
        <v>8345861</v>
      </c>
      <c r="G68" s="2">
        <f t="shared" si="4"/>
        <v>9975595</v>
      </c>
      <c r="H68" s="3">
        <f t="shared" si="5"/>
        <v>0.48753561807533197</v>
      </c>
    </row>
    <row r="69" spans="1:8" x14ac:dyDescent="0.25">
      <c r="A69" t="s">
        <v>2</v>
      </c>
      <c r="B69" t="s">
        <v>1</v>
      </c>
      <c r="C69" s="4">
        <v>44743</v>
      </c>
      <c r="D69" s="2">
        <v>20547863</v>
      </c>
      <c r="E69" s="2">
        <f t="shared" si="3"/>
        <v>18264767.111111112</v>
      </c>
      <c r="F69" s="2">
        <v>9632153</v>
      </c>
      <c r="G69" s="2">
        <f t="shared" si="4"/>
        <v>10915710</v>
      </c>
      <c r="H69" s="3">
        <f t="shared" si="5"/>
        <v>0.47263751344847882</v>
      </c>
    </row>
    <row r="70" spans="1:8" x14ac:dyDescent="0.25">
      <c r="A70" t="s">
        <v>3</v>
      </c>
      <c r="B70" t="s">
        <v>4</v>
      </c>
      <c r="C70" s="1">
        <v>44743</v>
      </c>
      <c r="D70" s="2">
        <v>21457896</v>
      </c>
      <c r="E70" s="2">
        <f t="shared" si="3"/>
        <v>19073685.333333332</v>
      </c>
      <c r="F70" s="2">
        <v>9832145</v>
      </c>
      <c r="G70" s="2">
        <f t="shared" si="4"/>
        <v>11625751</v>
      </c>
      <c r="H70" s="3">
        <f t="shared" si="5"/>
        <v>0.4845178145611293</v>
      </c>
    </row>
    <row r="71" spans="1:8" x14ac:dyDescent="0.25">
      <c r="A71" t="s">
        <v>5</v>
      </c>
      <c r="B71" t="s">
        <v>4</v>
      </c>
      <c r="C71" s="4">
        <v>44743</v>
      </c>
      <c r="D71" s="2">
        <v>17258963</v>
      </c>
      <c r="E71" s="2">
        <f t="shared" si="3"/>
        <v>15341300.444444444</v>
      </c>
      <c r="F71" s="2">
        <v>8126931</v>
      </c>
      <c r="G71" s="2">
        <f t="shared" si="4"/>
        <v>9132032</v>
      </c>
      <c r="H71" s="3">
        <f t="shared" si="5"/>
        <v>0.47025801173569926</v>
      </c>
    </row>
    <row r="72" spans="1:8" x14ac:dyDescent="0.25">
      <c r="A72" t="s">
        <v>6</v>
      </c>
      <c r="B72" t="s">
        <v>7</v>
      </c>
      <c r="C72" s="1">
        <v>44743</v>
      </c>
      <c r="D72" s="2">
        <v>22457863</v>
      </c>
      <c r="E72" s="2">
        <f t="shared" si="3"/>
        <v>19962544.888888888</v>
      </c>
      <c r="F72" s="2">
        <v>10321456</v>
      </c>
      <c r="G72" s="2">
        <f t="shared" si="4"/>
        <v>12136407</v>
      </c>
      <c r="H72" s="3">
        <f t="shared" si="5"/>
        <v>0.48295890842329925</v>
      </c>
    </row>
    <row r="73" spans="1:8" x14ac:dyDescent="0.25">
      <c r="A73" t="s">
        <v>8</v>
      </c>
      <c r="B73" t="s">
        <v>7</v>
      </c>
      <c r="C73" s="4">
        <v>44743</v>
      </c>
      <c r="D73" s="2">
        <v>21478965</v>
      </c>
      <c r="E73" s="2">
        <f t="shared" si="3"/>
        <v>19092413.333333332</v>
      </c>
      <c r="F73" s="2">
        <v>10124578</v>
      </c>
      <c r="G73" s="2">
        <f t="shared" si="4"/>
        <v>11354387</v>
      </c>
      <c r="H73" s="3">
        <f t="shared" si="5"/>
        <v>0.46970674564626369</v>
      </c>
    </row>
    <row r="74" spans="1:8" x14ac:dyDescent="0.25">
      <c r="A74" t="s">
        <v>9</v>
      </c>
      <c r="B74" t="s">
        <v>10</v>
      </c>
      <c r="C74" s="1">
        <v>44743</v>
      </c>
      <c r="D74" s="2">
        <v>17965483</v>
      </c>
      <c r="E74" s="2">
        <f t="shared" si="3"/>
        <v>15969318.222222222</v>
      </c>
      <c r="F74" s="2">
        <v>8268631</v>
      </c>
      <c r="G74" s="2">
        <f t="shared" si="4"/>
        <v>9696852</v>
      </c>
      <c r="H74" s="3">
        <f t="shared" si="5"/>
        <v>0.4822176573265522</v>
      </c>
    </row>
    <row r="75" spans="1:8" x14ac:dyDescent="0.25">
      <c r="A75" t="s">
        <v>11</v>
      </c>
      <c r="B75" t="s">
        <v>10</v>
      </c>
      <c r="C75" s="4">
        <v>44743</v>
      </c>
      <c r="D75" s="2">
        <v>21987456</v>
      </c>
      <c r="E75" s="2">
        <f t="shared" si="3"/>
        <v>19544405.333333332</v>
      </c>
      <c r="F75" s="2">
        <v>9984521</v>
      </c>
      <c r="G75" s="2">
        <f t="shared" si="4"/>
        <v>12002935</v>
      </c>
      <c r="H75" s="3">
        <f t="shared" si="5"/>
        <v>0.48913661839732614</v>
      </c>
    </row>
    <row r="76" spans="1:8" x14ac:dyDescent="0.25">
      <c r="A76" t="s">
        <v>12</v>
      </c>
      <c r="B76" t="s">
        <v>1</v>
      </c>
      <c r="C76" s="1">
        <v>44743</v>
      </c>
      <c r="D76" s="2">
        <v>17563246</v>
      </c>
      <c r="E76" s="2">
        <f t="shared" si="3"/>
        <v>15611774.222222222</v>
      </c>
      <c r="F76" s="2">
        <v>8546315</v>
      </c>
      <c r="G76" s="2">
        <f t="shared" si="4"/>
        <v>9016931</v>
      </c>
      <c r="H76" s="3">
        <f t="shared" si="5"/>
        <v>0.4525724700889574</v>
      </c>
    </row>
    <row r="77" spans="1:8" x14ac:dyDescent="0.25">
      <c r="A77" t="s">
        <v>13</v>
      </c>
      <c r="B77" t="s">
        <v>7</v>
      </c>
      <c r="C77" s="4">
        <v>44743</v>
      </c>
      <c r="D77" s="2">
        <v>20145796</v>
      </c>
      <c r="E77" s="2">
        <f t="shared" si="3"/>
        <v>17907374.222222224</v>
      </c>
      <c r="F77" s="2">
        <v>10214593</v>
      </c>
      <c r="G77" s="2">
        <f t="shared" si="4"/>
        <v>9931203</v>
      </c>
      <c r="H77" s="3">
        <f t="shared" si="5"/>
        <v>0.42958733797363979</v>
      </c>
    </row>
    <row r="78" spans="1:8" x14ac:dyDescent="0.25">
      <c r="A78" t="s">
        <v>14</v>
      </c>
      <c r="B78" t="s">
        <v>10</v>
      </c>
      <c r="C78" s="1">
        <v>44743</v>
      </c>
      <c r="D78" s="2">
        <v>17421532</v>
      </c>
      <c r="E78" s="2">
        <f t="shared" si="3"/>
        <v>15485806.222222222</v>
      </c>
      <c r="F78" s="2">
        <v>8369524</v>
      </c>
      <c r="G78" s="2">
        <f t="shared" si="4"/>
        <v>9052008</v>
      </c>
      <c r="H78" s="3">
        <f t="shared" si="5"/>
        <v>0.45953579168582881</v>
      </c>
    </row>
    <row r="79" spans="1:8" x14ac:dyDescent="0.25">
      <c r="A79" t="s">
        <v>0</v>
      </c>
      <c r="B79" t="s">
        <v>1</v>
      </c>
      <c r="C79" s="4">
        <v>44774</v>
      </c>
      <c r="D79" s="2">
        <v>21321453</v>
      </c>
      <c r="E79" s="2">
        <f t="shared" si="3"/>
        <v>18952402.666666668</v>
      </c>
      <c r="F79" s="2">
        <v>10245893</v>
      </c>
      <c r="G79" s="2">
        <f t="shared" si="4"/>
        <v>11075560</v>
      </c>
      <c r="H79" s="3">
        <f t="shared" si="5"/>
        <v>0.45938817467083504</v>
      </c>
    </row>
    <row r="80" spans="1:8" x14ac:dyDescent="0.25">
      <c r="A80" t="s">
        <v>2</v>
      </c>
      <c r="B80" t="s">
        <v>1</v>
      </c>
      <c r="C80" s="1">
        <v>44774</v>
      </c>
      <c r="D80" s="2">
        <v>22169347</v>
      </c>
      <c r="E80" s="2">
        <f t="shared" si="3"/>
        <v>19706086.222222224</v>
      </c>
      <c r="F80" s="2">
        <v>10457896</v>
      </c>
      <c r="G80" s="2">
        <f t="shared" si="4"/>
        <v>11711451</v>
      </c>
      <c r="H80" s="3">
        <f t="shared" si="5"/>
        <v>0.46930629034765892</v>
      </c>
    </row>
    <row r="81" spans="1:8" x14ac:dyDescent="0.25">
      <c r="A81" t="s">
        <v>3</v>
      </c>
      <c r="B81" t="s">
        <v>4</v>
      </c>
      <c r="C81" s="4">
        <v>44774</v>
      </c>
      <c r="D81" s="2">
        <v>22325698</v>
      </c>
      <c r="E81" s="2">
        <f t="shared" si="3"/>
        <v>19845064.888888888</v>
      </c>
      <c r="F81" s="2">
        <v>10312457</v>
      </c>
      <c r="G81" s="2">
        <f t="shared" si="4"/>
        <v>12013241</v>
      </c>
      <c r="H81" s="3">
        <f t="shared" si="5"/>
        <v>0.48035156056487016</v>
      </c>
    </row>
    <row r="82" spans="1:8" x14ac:dyDescent="0.25">
      <c r="A82" t="s">
        <v>5</v>
      </c>
      <c r="B82" t="s">
        <v>4</v>
      </c>
      <c r="C82" s="1">
        <v>44774</v>
      </c>
      <c r="D82" s="2">
        <v>19425874</v>
      </c>
      <c r="E82" s="2">
        <f t="shared" si="3"/>
        <v>17267443.555555556</v>
      </c>
      <c r="F82" s="2">
        <v>9369541</v>
      </c>
      <c r="G82" s="2">
        <f t="shared" si="4"/>
        <v>10056333</v>
      </c>
      <c r="H82" s="3">
        <f t="shared" si="5"/>
        <v>0.45738690444507157</v>
      </c>
    </row>
    <row r="83" spans="1:8" x14ac:dyDescent="0.25">
      <c r="A83" t="s">
        <v>6</v>
      </c>
      <c r="B83" t="s">
        <v>7</v>
      </c>
      <c r="C83" s="4">
        <v>44774</v>
      </c>
      <c r="D83" s="2">
        <v>21968745</v>
      </c>
      <c r="E83" s="2">
        <f t="shared" si="3"/>
        <v>19527773.333333332</v>
      </c>
      <c r="F83" s="2">
        <v>10569874</v>
      </c>
      <c r="G83" s="2">
        <f t="shared" si="4"/>
        <v>11398871</v>
      </c>
      <c r="H83" s="3">
        <f t="shared" si="5"/>
        <v>0.45872610155928339</v>
      </c>
    </row>
    <row r="84" spans="1:8" x14ac:dyDescent="0.25">
      <c r="A84" t="s">
        <v>8</v>
      </c>
      <c r="B84" t="s">
        <v>7</v>
      </c>
      <c r="C84" s="1">
        <v>44774</v>
      </c>
      <c r="D84" s="2">
        <v>22285214</v>
      </c>
      <c r="E84" s="2">
        <f t="shared" si="3"/>
        <v>19809079.111111112</v>
      </c>
      <c r="F84" s="2">
        <v>11185632</v>
      </c>
      <c r="G84" s="2">
        <f t="shared" si="4"/>
        <v>11099582</v>
      </c>
      <c r="H84" s="3">
        <f t="shared" si="5"/>
        <v>0.43532801614559324</v>
      </c>
    </row>
    <row r="85" spans="1:8" x14ac:dyDescent="0.25">
      <c r="A85" t="s">
        <v>9</v>
      </c>
      <c r="B85" t="s">
        <v>10</v>
      </c>
      <c r="C85" s="4">
        <v>44774</v>
      </c>
      <c r="D85" s="2">
        <v>18254793</v>
      </c>
      <c r="E85" s="2">
        <f t="shared" si="3"/>
        <v>16226482.666666666</v>
      </c>
      <c r="F85" s="2">
        <v>8965421</v>
      </c>
      <c r="G85" s="2">
        <f t="shared" si="4"/>
        <v>9289372</v>
      </c>
      <c r="H85" s="3">
        <f t="shared" si="5"/>
        <v>0.44748216947735309</v>
      </c>
    </row>
    <row r="86" spans="1:8" x14ac:dyDescent="0.25">
      <c r="A86" t="s">
        <v>11</v>
      </c>
      <c r="B86" t="s">
        <v>10</v>
      </c>
      <c r="C86" s="1">
        <v>44774</v>
      </c>
      <c r="D86" s="2">
        <v>23698745</v>
      </c>
      <c r="E86" s="2">
        <f t="shared" si="3"/>
        <v>21065551.111111112</v>
      </c>
      <c r="F86" s="2">
        <v>11369584</v>
      </c>
      <c r="G86" s="2">
        <f t="shared" si="4"/>
        <v>12329161</v>
      </c>
      <c r="H86" s="3">
        <f t="shared" si="5"/>
        <v>0.46027597663926934</v>
      </c>
    </row>
    <row r="87" spans="1:8" x14ac:dyDescent="0.25">
      <c r="A87" t="s">
        <v>12</v>
      </c>
      <c r="B87" t="s">
        <v>1</v>
      </c>
      <c r="C87" s="4">
        <v>44774</v>
      </c>
      <c r="D87" s="2">
        <v>19658423</v>
      </c>
      <c r="E87" s="2">
        <f t="shared" si="3"/>
        <v>17474153.777777776</v>
      </c>
      <c r="F87" s="2">
        <v>9245789</v>
      </c>
      <c r="G87" s="2">
        <f t="shared" si="4"/>
        <v>10412634</v>
      </c>
      <c r="H87" s="3">
        <f t="shared" si="5"/>
        <v>0.47088773982531551</v>
      </c>
    </row>
    <row r="88" spans="1:8" x14ac:dyDescent="0.25">
      <c r="A88" t="s">
        <v>13</v>
      </c>
      <c r="B88" t="s">
        <v>7</v>
      </c>
      <c r="C88" s="1">
        <v>44774</v>
      </c>
      <c r="D88" s="2">
        <v>21456874</v>
      </c>
      <c r="E88" s="2">
        <f t="shared" si="3"/>
        <v>19072776.888888888</v>
      </c>
      <c r="F88" s="2">
        <v>10487596</v>
      </c>
      <c r="G88" s="2">
        <f t="shared" si="4"/>
        <v>10969278</v>
      </c>
      <c r="H88" s="3">
        <f t="shared" si="5"/>
        <v>0.45012747430031042</v>
      </c>
    </row>
    <row r="89" spans="1:8" x14ac:dyDescent="0.25">
      <c r="A89" t="s">
        <v>14</v>
      </c>
      <c r="B89" t="s">
        <v>10</v>
      </c>
      <c r="C89" s="4">
        <v>44774</v>
      </c>
      <c r="D89" s="2">
        <v>17987899</v>
      </c>
      <c r="E89" s="2">
        <f t="shared" si="3"/>
        <v>15989243.555555556</v>
      </c>
      <c r="F89" s="2">
        <v>8235698</v>
      </c>
      <c r="G89" s="2">
        <f t="shared" si="4"/>
        <v>9752201</v>
      </c>
      <c r="H89" s="3">
        <f t="shared" si="5"/>
        <v>0.48492259991008402</v>
      </c>
    </row>
    <row r="90" spans="1:8" x14ac:dyDescent="0.25">
      <c r="A90" t="s">
        <v>0</v>
      </c>
      <c r="B90" t="s">
        <v>1</v>
      </c>
      <c r="C90" s="1">
        <v>44805</v>
      </c>
      <c r="D90" s="2">
        <v>24584578</v>
      </c>
      <c r="E90" s="2">
        <f t="shared" si="3"/>
        <v>21852958.222222224</v>
      </c>
      <c r="F90" s="2">
        <v>11354872</v>
      </c>
      <c r="G90" s="2">
        <f t="shared" si="4"/>
        <v>13229706</v>
      </c>
      <c r="H90" s="3">
        <f t="shared" si="5"/>
        <v>0.48039657219253473</v>
      </c>
    </row>
    <row r="91" spans="1:8" x14ac:dyDescent="0.25">
      <c r="A91" t="s">
        <v>2</v>
      </c>
      <c r="B91" t="s">
        <v>1</v>
      </c>
      <c r="C91" s="4">
        <v>44805</v>
      </c>
      <c r="D91" s="2">
        <v>21357891</v>
      </c>
      <c r="E91" s="2">
        <f t="shared" si="3"/>
        <v>18984792</v>
      </c>
      <c r="F91" s="2">
        <v>10312457</v>
      </c>
      <c r="G91" s="2">
        <f t="shared" si="4"/>
        <v>11045434</v>
      </c>
      <c r="H91" s="3">
        <f t="shared" si="5"/>
        <v>0.45680432000519156</v>
      </c>
    </row>
    <row r="92" spans="1:8" x14ac:dyDescent="0.25">
      <c r="A92" t="s">
        <v>3</v>
      </c>
      <c r="B92" t="s">
        <v>4</v>
      </c>
      <c r="C92" s="1">
        <v>44805</v>
      </c>
      <c r="D92" s="2">
        <v>23547861</v>
      </c>
      <c r="E92" s="2">
        <f t="shared" si="3"/>
        <v>20931432</v>
      </c>
      <c r="F92" s="2">
        <v>11254789</v>
      </c>
      <c r="G92" s="2">
        <f t="shared" si="4"/>
        <v>12293072</v>
      </c>
      <c r="H92" s="3">
        <f t="shared" si="5"/>
        <v>0.46230200590193737</v>
      </c>
    </row>
    <row r="93" spans="1:8" x14ac:dyDescent="0.25">
      <c r="A93" t="s">
        <v>5</v>
      </c>
      <c r="B93" t="s">
        <v>4</v>
      </c>
      <c r="C93" s="4">
        <v>44805</v>
      </c>
      <c r="D93" s="2">
        <v>21452361</v>
      </c>
      <c r="E93" s="2">
        <f t="shared" si="3"/>
        <v>19068765.333333332</v>
      </c>
      <c r="F93" s="2">
        <v>10546942</v>
      </c>
      <c r="G93" s="2">
        <f t="shared" si="4"/>
        <v>10905419</v>
      </c>
      <c r="H93" s="3">
        <f t="shared" si="5"/>
        <v>0.44689958601759494</v>
      </c>
    </row>
    <row r="94" spans="1:8" x14ac:dyDescent="0.25">
      <c r="A94" t="s">
        <v>6</v>
      </c>
      <c r="B94" t="s">
        <v>7</v>
      </c>
      <c r="C94" s="1">
        <v>44805</v>
      </c>
      <c r="D94" s="2">
        <v>23098745</v>
      </c>
      <c r="E94" s="2">
        <f t="shared" si="3"/>
        <v>20532217.777777776</v>
      </c>
      <c r="F94" s="2">
        <v>10689652</v>
      </c>
      <c r="G94" s="2">
        <f t="shared" si="4"/>
        <v>12409093</v>
      </c>
      <c r="H94" s="3">
        <f t="shared" si="5"/>
        <v>0.47937177972223166</v>
      </c>
    </row>
    <row r="95" spans="1:8" x14ac:dyDescent="0.25">
      <c r="A95" t="s">
        <v>8</v>
      </c>
      <c r="B95" t="s">
        <v>7</v>
      </c>
      <c r="C95" s="4">
        <v>44805</v>
      </c>
      <c r="D95" s="2">
        <v>22987456</v>
      </c>
      <c r="E95" s="2">
        <f t="shared" si="3"/>
        <v>20433294.222222224</v>
      </c>
      <c r="F95" s="2">
        <v>11021564</v>
      </c>
      <c r="G95" s="2">
        <f t="shared" si="4"/>
        <v>11965892</v>
      </c>
      <c r="H95" s="3">
        <f t="shared" si="5"/>
        <v>0.46060758093457588</v>
      </c>
    </row>
    <row r="96" spans="1:8" x14ac:dyDescent="0.25">
      <c r="A96" t="s">
        <v>9</v>
      </c>
      <c r="B96" t="s">
        <v>10</v>
      </c>
      <c r="C96" s="1">
        <v>44805</v>
      </c>
      <c r="D96" s="2">
        <v>20145786</v>
      </c>
      <c r="E96" s="2">
        <f t="shared" si="3"/>
        <v>17907365.333333332</v>
      </c>
      <c r="F96" s="2">
        <v>10324576</v>
      </c>
      <c r="G96" s="2">
        <f t="shared" si="4"/>
        <v>9821210</v>
      </c>
      <c r="H96" s="3">
        <f t="shared" si="5"/>
        <v>0.42344528031817663</v>
      </c>
    </row>
    <row r="97" spans="1:8" x14ac:dyDescent="0.25">
      <c r="A97" t="s">
        <v>11</v>
      </c>
      <c r="B97" t="s">
        <v>10</v>
      </c>
      <c r="C97" s="4">
        <v>44805</v>
      </c>
      <c r="D97" s="2">
        <v>24569874</v>
      </c>
      <c r="E97" s="2">
        <f t="shared" si="3"/>
        <v>21839888</v>
      </c>
      <c r="F97" s="2">
        <v>11587932</v>
      </c>
      <c r="G97" s="2">
        <f t="shared" si="4"/>
        <v>12981942</v>
      </c>
      <c r="H97" s="3">
        <f t="shared" si="5"/>
        <v>0.46941431201478689</v>
      </c>
    </row>
    <row r="98" spans="1:8" x14ac:dyDescent="0.25">
      <c r="A98" t="s">
        <v>12</v>
      </c>
      <c r="B98" t="s">
        <v>1</v>
      </c>
      <c r="C98" s="1">
        <v>44805</v>
      </c>
      <c r="D98" s="2">
        <v>21632578</v>
      </c>
      <c r="E98" s="2">
        <f t="shared" si="3"/>
        <v>19228958.222222224</v>
      </c>
      <c r="F98" s="2">
        <v>10352147</v>
      </c>
      <c r="G98" s="2">
        <f t="shared" si="4"/>
        <v>11280431</v>
      </c>
      <c r="H98" s="3">
        <f t="shared" si="5"/>
        <v>0.46163765710217253</v>
      </c>
    </row>
    <row r="99" spans="1:8" x14ac:dyDescent="0.25">
      <c r="A99" t="s">
        <v>13</v>
      </c>
      <c r="B99" t="s">
        <v>7</v>
      </c>
      <c r="C99" s="4">
        <v>44805</v>
      </c>
      <c r="D99" s="2">
        <v>20145786</v>
      </c>
      <c r="E99" s="2">
        <f t="shared" si="3"/>
        <v>17907365.333333332</v>
      </c>
      <c r="F99" s="2">
        <v>10254963</v>
      </c>
      <c r="G99" s="2">
        <f t="shared" si="4"/>
        <v>9890823</v>
      </c>
      <c r="H99" s="3">
        <f t="shared" si="5"/>
        <v>0.42733267518080453</v>
      </c>
    </row>
    <row r="100" spans="1:8" x14ac:dyDescent="0.25">
      <c r="A100" t="s">
        <v>14</v>
      </c>
      <c r="B100" t="s">
        <v>10</v>
      </c>
      <c r="C100" s="1">
        <v>44805</v>
      </c>
      <c r="D100" s="2">
        <v>18325681</v>
      </c>
      <c r="E100" s="2">
        <f t="shared" si="3"/>
        <v>16289494.222222222</v>
      </c>
      <c r="F100" s="2">
        <v>9147893</v>
      </c>
      <c r="G100" s="2">
        <f t="shared" si="4"/>
        <v>9177788</v>
      </c>
      <c r="H100" s="3">
        <f t="shared" si="5"/>
        <v>0.43841761596745021</v>
      </c>
    </row>
    <row r="101" spans="1:8" x14ac:dyDescent="0.25">
      <c r="A101" t="s">
        <v>0</v>
      </c>
      <c r="B101" t="s">
        <v>1</v>
      </c>
      <c r="C101" s="4">
        <v>44835</v>
      </c>
      <c r="D101" s="2">
        <v>24963145</v>
      </c>
      <c r="E101" s="2">
        <f t="shared" si="3"/>
        <v>22189462.222222224</v>
      </c>
      <c r="F101" s="2">
        <v>11254631</v>
      </c>
      <c r="G101" s="2">
        <f t="shared" si="4"/>
        <v>13708514</v>
      </c>
      <c r="H101" s="3">
        <f t="shared" si="5"/>
        <v>0.49279388174046179</v>
      </c>
    </row>
    <row r="102" spans="1:8" x14ac:dyDescent="0.25">
      <c r="A102" t="s">
        <v>2</v>
      </c>
      <c r="B102" t="s">
        <v>1</v>
      </c>
      <c r="C102" s="1">
        <v>44835</v>
      </c>
      <c r="D102" s="2">
        <v>22365478</v>
      </c>
      <c r="E102" s="2">
        <f t="shared" si="3"/>
        <v>19880424.888888888</v>
      </c>
      <c r="F102" s="2">
        <v>11369875</v>
      </c>
      <c r="G102" s="2">
        <f t="shared" si="4"/>
        <v>10995603</v>
      </c>
      <c r="H102" s="3">
        <f t="shared" si="5"/>
        <v>0.428086921504651</v>
      </c>
    </row>
    <row r="103" spans="1:8" x14ac:dyDescent="0.25">
      <c r="A103" t="s">
        <v>3</v>
      </c>
      <c r="B103" t="s">
        <v>4</v>
      </c>
      <c r="C103" s="4">
        <v>44835</v>
      </c>
      <c r="D103" s="2">
        <v>24569645</v>
      </c>
      <c r="E103" s="2">
        <f t="shared" si="3"/>
        <v>21839684.444444444</v>
      </c>
      <c r="F103" s="2">
        <v>11984563</v>
      </c>
      <c r="G103" s="2">
        <f t="shared" si="4"/>
        <v>12585082</v>
      </c>
      <c r="H103" s="3">
        <f t="shared" si="5"/>
        <v>0.45124834424754612</v>
      </c>
    </row>
    <row r="104" spans="1:8" x14ac:dyDescent="0.25">
      <c r="A104" t="s">
        <v>5</v>
      </c>
      <c r="B104" t="s">
        <v>4</v>
      </c>
      <c r="C104" s="1">
        <v>44835</v>
      </c>
      <c r="D104" s="2">
        <v>20254696</v>
      </c>
      <c r="E104" s="2">
        <f t="shared" si="3"/>
        <v>18004174.222222224</v>
      </c>
      <c r="F104" s="2">
        <v>9639514</v>
      </c>
      <c r="G104" s="2">
        <f t="shared" si="4"/>
        <v>10615182</v>
      </c>
      <c r="H104" s="3">
        <f t="shared" si="5"/>
        <v>0.46459560538454892</v>
      </c>
    </row>
    <row r="105" spans="1:8" x14ac:dyDescent="0.25">
      <c r="A105" t="s">
        <v>6</v>
      </c>
      <c r="B105" t="s">
        <v>7</v>
      </c>
      <c r="C105" s="4">
        <v>44835</v>
      </c>
      <c r="D105" s="2">
        <v>23963693</v>
      </c>
      <c r="E105" s="2">
        <f t="shared" si="3"/>
        <v>21301060.444444444</v>
      </c>
      <c r="F105" s="2">
        <v>11258963</v>
      </c>
      <c r="G105" s="2">
        <f t="shared" si="4"/>
        <v>12704730</v>
      </c>
      <c r="H105" s="3">
        <f t="shared" si="5"/>
        <v>0.47143650292131511</v>
      </c>
    </row>
    <row r="106" spans="1:8" x14ac:dyDescent="0.25">
      <c r="A106" t="s">
        <v>8</v>
      </c>
      <c r="B106" t="s">
        <v>7</v>
      </c>
      <c r="C106" s="1">
        <v>44835</v>
      </c>
      <c r="D106" s="2">
        <v>23987456</v>
      </c>
      <c r="E106" s="2">
        <f t="shared" si="3"/>
        <v>21322183.111111112</v>
      </c>
      <c r="F106" s="2">
        <v>11312458</v>
      </c>
      <c r="G106" s="2">
        <f t="shared" si="4"/>
        <v>12674998</v>
      </c>
      <c r="H106" s="3">
        <f t="shared" si="5"/>
        <v>0.46945123109345155</v>
      </c>
    </row>
    <row r="107" spans="1:8" x14ac:dyDescent="0.25">
      <c r="A107" t="s">
        <v>9</v>
      </c>
      <c r="B107" t="s">
        <v>10</v>
      </c>
      <c r="C107" s="4">
        <v>44835</v>
      </c>
      <c r="D107" s="2">
        <v>21458963</v>
      </c>
      <c r="E107" s="2">
        <f t="shared" si="3"/>
        <v>19074633.777777776</v>
      </c>
      <c r="F107" s="2">
        <v>10412369</v>
      </c>
      <c r="G107" s="2">
        <f t="shared" si="4"/>
        <v>11046594</v>
      </c>
      <c r="H107" s="3">
        <f t="shared" si="5"/>
        <v>0.45412482770020146</v>
      </c>
    </row>
    <row r="108" spans="1:8" x14ac:dyDescent="0.25">
      <c r="A108" t="s">
        <v>11</v>
      </c>
      <c r="B108" t="s">
        <v>10</v>
      </c>
      <c r="C108" s="1">
        <v>44835</v>
      </c>
      <c r="D108" s="2">
        <v>23987456</v>
      </c>
      <c r="E108" s="2">
        <f t="shared" si="3"/>
        <v>21322183.111111112</v>
      </c>
      <c r="F108" s="2">
        <v>11378963</v>
      </c>
      <c r="G108" s="2">
        <f t="shared" si="4"/>
        <v>12608493</v>
      </c>
      <c r="H108" s="3">
        <f t="shared" si="5"/>
        <v>0.46633217899388746</v>
      </c>
    </row>
    <row r="109" spans="1:8" x14ac:dyDescent="0.25">
      <c r="A109" t="s">
        <v>12</v>
      </c>
      <c r="B109" t="s">
        <v>1</v>
      </c>
      <c r="C109" s="4">
        <v>44835</v>
      </c>
      <c r="D109" s="2">
        <v>22698541</v>
      </c>
      <c r="E109" s="2">
        <f t="shared" si="3"/>
        <v>20176480.888888888</v>
      </c>
      <c r="F109" s="2">
        <v>10625843</v>
      </c>
      <c r="G109" s="2">
        <f t="shared" si="4"/>
        <v>12072698</v>
      </c>
      <c r="H109" s="3">
        <f t="shared" si="5"/>
        <v>0.47335498898365314</v>
      </c>
    </row>
    <row r="110" spans="1:8" x14ac:dyDescent="0.25">
      <c r="A110" t="s">
        <v>13</v>
      </c>
      <c r="B110" t="s">
        <v>7</v>
      </c>
      <c r="C110" s="1">
        <v>44835</v>
      </c>
      <c r="D110" s="2">
        <v>21369875</v>
      </c>
      <c r="E110" s="2">
        <f t="shared" si="3"/>
        <v>18995444.444444444</v>
      </c>
      <c r="F110" s="2">
        <v>10369852</v>
      </c>
      <c r="G110" s="2">
        <f t="shared" si="4"/>
        <v>11000023</v>
      </c>
      <c r="H110" s="3">
        <f t="shared" si="5"/>
        <v>0.45408742447019457</v>
      </c>
    </row>
    <row r="111" spans="1:8" x14ac:dyDescent="0.25">
      <c r="A111" t="s">
        <v>14</v>
      </c>
      <c r="B111" t="s">
        <v>10</v>
      </c>
      <c r="C111" s="4">
        <v>44835</v>
      </c>
      <c r="D111" s="2">
        <v>20145693</v>
      </c>
      <c r="E111" s="2">
        <f t="shared" si="3"/>
        <v>17907282.666666668</v>
      </c>
      <c r="F111" s="2">
        <v>9841236</v>
      </c>
      <c r="G111" s="2">
        <f t="shared" si="4"/>
        <v>10304457</v>
      </c>
      <c r="H111" s="3">
        <f t="shared" si="5"/>
        <v>0.45043387189509942</v>
      </c>
    </row>
    <row r="112" spans="1:8" x14ac:dyDescent="0.25">
      <c r="A112" t="s">
        <v>0</v>
      </c>
      <c r="B112" t="s">
        <v>1</v>
      </c>
      <c r="C112" s="1">
        <v>44866</v>
      </c>
      <c r="D112" s="2">
        <v>25478963</v>
      </c>
      <c r="E112" s="2">
        <f t="shared" si="3"/>
        <v>22647967.111111112</v>
      </c>
      <c r="F112" s="2">
        <v>11459631</v>
      </c>
      <c r="G112" s="2">
        <f t="shared" si="4"/>
        <v>14019332</v>
      </c>
      <c r="H112" s="3">
        <f t="shared" si="5"/>
        <v>0.49401061279456315</v>
      </c>
    </row>
    <row r="113" spans="1:8" x14ac:dyDescent="0.25">
      <c r="A113" t="s">
        <v>2</v>
      </c>
      <c r="B113" t="s">
        <v>1</v>
      </c>
      <c r="C113" s="4">
        <v>44866</v>
      </c>
      <c r="D113" s="2">
        <v>23654123</v>
      </c>
      <c r="E113" s="2">
        <f t="shared" si="3"/>
        <v>21025887.111111112</v>
      </c>
      <c r="F113" s="2">
        <v>11232153</v>
      </c>
      <c r="G113" s="2">
        <f t="shared" si="4"/>
        <v>12421970</v>
      </c>
      <c r="H113" s="3">
        <f t="shared" si="5"/>
        <v>0.46579409750257916</v>
      </c>
    </row>
    <row r="114" spans="1:8" x14ac:dyDescent="0.25">
      <c r="A114" t="s">
        <v>3</v>
      </c>
      <c r="B114" t="s">
        <v>4</v>
      </c>
      <c r="C114" s="1">
        <v>44866</v>
      </c>
      <c r="D114" s="2">
        <v>24945786</v>
      </c>
      <c r="E114" s="2">
        <f t="shared" si="3"/>
        <v>22174032</v>
      </c>
      <c r="F114" s="2">
        <v>11325861</v>
      </c>
      <c r="G114" s="2">
        <f t="shared" si="4"/>
        <v>13619925</v>
      </c>
      <c r="H114" s="3">
        <f t="shared" si="5"/>
        <v>0.48922861660883321</v>
      </c>
    </row>
    <row r="115" spans="1:8" x14ac:dyDescent="0.25">
      <c r="A115" t="s">
        <v>5</v>
      </c>
      <c r="B115" t="s">
        <v>4</v>
      </c>
      <c r="C115" s="4">
        <v>44866</v>
      </c>
      <c r="D115" s="2">
        <v>21324586</v>
      </c>
      <c r="E115" s="2">
        <f t="shared" si="3"/>
        <v>18955187.555555556</v>
      </c>
      <c r="F115" s="2">
        <v>10469314</v>
      </c>
      <c r="G115" s="2">
        <f t="shared" si="4"/>
        <v>10855272</v>
      </c>
      <c r="H115" s="3">
        <f t="shared" si="5"/>
        <v>0.447680801399849</v>
      </c>
    </row>
    <row r="116" spans="1:8" x14ac:dyDescent="0.25">
      <c r="A116" t="s">
        <v>6</v>
      </c>
      <c r="B116" t="s">
        <v>7</v>
      </c>
      <c r="C116" s="1">
        <v>44866</v>
      </c>
      <c r="D116" s="2">
        <v>24369859</v>
      </c>
      <c r="E116" s="2">
        <f t="shared" si="3"/>
        <v>21662096.888888888</v>
      </c>
      <c r="F116" s="2">
        <v>11278963</v>
      </c>
      <c r="G116" s="2">
        <f t="shared" si="4"/>
        <v>13090896</v>
      </c>
      <c r="H116" s="3">
        <f t="shared" si="5"/>
        <v>0.47932265939659313</v>
      </c>
    </row>
    <row r="117" spans="1:8" x14ac:dyDescent="0.25">
      <c r="A117" t="s">
        <v>8</v>
      </c>
      <c r="B117" t="s">
        <v>7</v>
      </c>
      <c r="C117" s="4">
        <v>44866</v>
      </c>
      <c r="D117" s="2">
        <v>24123695</v>
      </c>
      <c r="E117" s="2">
        <f t="shared" si="3"/>
        <v>21443284.444444444</v>
      </c>
      <c r="F117" s="2">
        <v>11326486</v>
      </c>
      <c r="G117" s="2">
        <f t="shared" si="4"/>
        <v>12797209</v>
      </c>
      <c r="H117" s="3">
        <f t="shared" si="5"/>
        <v>0.47179332394975149</v>
      </c>
    </row>
    <row r="118" spans="1:8" x14ac:dyDescent="0.25">
      <c r="A118" t="s">
        <v>9</v>
      </c>
      <c r="B118" t="s">
        <v>10</v>
      </c>
      <c r="C118" s="1">
        <v>44866</v>
      </c>
      <c r="D118" s="2">
        <v>21965478</v>
      </c>
      <c r="E118" s="2">
        <f t="shared" si="3"/>
        <v>19524869.333333332</v>
      </c>
      <c r="F118" s="2">
        <v>10256934</v>
      </c>
      <c r="G118" s="2">
        <f t="shared" si="4"/>
        <v>11708544</v>
      </c>
      <c r="H118" s="3">
        <f t="shared" si="5"/>
        <v>0.4746733601699904</v>
      </c>
    </row>
    <row r="119" spans="1:8" x14ac:dyDescent="0.25">
      <c r="A119" t="s">
        <v>11</v>
      </c>
      <c r="B119" t="s">
        <v>10</v>
      </c>
      <c r="C119" s="4">
        <v>44866</v>
      </c>
      <c r="D119" s="2">
        <v>25789641</v>
      </c>
      <c r="E119" s="2">
        <f t="shared" si="3"/>
        <v>22924125.333333332</v>
      </c>
      <c r="F119" s="2">
        <v>12696321</v>
      </c>
      <c r="G119" s="2">
        <f t="shared" si="4"/>
        <v>13093320</v>
      </c>
      <c r="H119" s="3">
        <f t="shared" si="5"/>
        <v>0.44615897813389493</v>
      </c>
    </row>
    <row r="120" spans="1:8" x14ac:dyDescent="0.25">
      <c r="A120" t="s">
        <v>12</v>
      </c>
      <c r="B120" t="s">
        <v>1</v>
      </c>
      <c r="C120" s="1">
        <v>44866</v>
      </c>
      <c r="D120" s="2">
        <v>24589631</v>
      </c>
      <c r="E120" s="2">
        <f t="shared" si="3"/>
        <v>21857449.777777776</v>
      </c>
      <c r="F120" s="2">
        <v>11239845</v>
      </c>
      <c r="G120" s="2">
        <f t="shared" si="4"/>
        <v>13349786</v>
      </c>
      <c r="H120" s="3">
        <f t="shared" si="5"/>
        <v>0.48576594642676818</v>
      </c>
    </row>
    <row r="121" spans="1:8" x14ac:dyDescent="0.25">
      <c r="A121" t="s">
        <v>13</v>
      </c>
      <c r="B121" t="s">
        <v>7</v>
      </c>
      <c r="C121" s="4">
        <v>44866</v>
      </c>
      <c r="D121" s="2">
        <v>21745834</v>
      </c>
      <c r="E121" s="2">
        <f t="shared" si="3"/>
        <v>19329630.222222224</v>
      </c>
      <c r="F121" s="2">
        <v>9784562</v>
      </c>
      <c r="G121" s="2">
        <f t="shared" si="4"/>
        <v>11961272</v>
      </c>
      <c r="H121" s="3">
        <f t="shared" si="5"/>
        <v>0.49380500881226264</v>
      </c>
    </row>
    <row r="122" spans="1:8" x14ac:dyDescent="0.25">
      <c r="A122" t="s">
        <v>14</v>
      </c>
      <c r="B122" t="s">
        <v>10</v>
      </c>
      <c r="C122" s="1">
        <v>44866</v>
      </c>
      <c r="D122" s="2">
        <v>22369542</v>
      </c>
      <c r="E122" s="2">
        <f t="shared" si="3"/>
        <v>19884037.333333332</v>
      </c>
      <c r="F122" s="2">
        <v>10521456</v>
      </c>
      <c r="G122" s="2">
        <f t="shared" si="4"/>
        <v>11848086</v>
      </c>
      <c r="H122" s="3">
        <f t="shared" si="5"/>
        <v>0.47085917092088869</v>
      </c>
    </row>
    <row r="123" spans="1:8" x14ac:dyDescent="0.25">
      <c r="A123" t="s">
        <v>0</v>
      </c>
      <c r="B123" t="s">
        <v>1</v>
      </c>
      <c r="C123" s="4">
        <v>44896</v>
      </c>
      <c r="D123" s="2">
        <v>26478963</v>
      </c>
      <c r="E123" s="2">
        <f t="shared" si="3"/>
        <v>23536856</v>
      </c>
      <c r="F123" s="2">
        <v>12469875</v>
      </c>
      <c r="G123" s="2">
        <f t="shared" si="4"/>
        <v>14009088</v>
      </c>
      <c r="H123" s="3">
        <f t="shared" si="5"/>
        <v>0.47019793127850207</v>
      </c>
    </row>
    <row r="124" spans="1:8" x14ac:dyDescent="0.25">
      <c r="A124" t="s">
        <v>2</v>
      </c>
      <c r="B124" t="s">
        <v>1</v>
      </c>
      <c r="C124" s="1">
        <v>44896</v>
      </c>
      <c r="D124" s="2">
        <v>26398456</v>
      </c>
      <c r="E124" s="2">
        <f t="shared" si="3"/>
        <v>23465294.222222224</v>
      </c>
      <c r="F124" s="2">
        <v>12566251</v>
      </c>
      <c r="G124" s="2">
        <f t="shared" si="4"/>
        <v>13832205</v>
      </c>
      <c r="H124" s="3">
        <f t="shared" si="5"/>
        <v>0.46447502933504903</v>
      </c>
    </row>
    <row r="125" spans="1:8" x14ac:dyDescent="0.25">
      <c r="A125" t="s">
        <v>3</v>
      </c>
      <c r="B125" t="s">
        <v>4</v>
      </c>
      <c r="C125" s="4">
        <v>44896</v>
      </c>
      <c r="D125" s="2">
        <v>26896521</v>
      </c>
      <c r="E125" s="2">
        <f t="shared" si="3"/>
        <v>23908018.666666668</v>
      </c>
      <c r="F125" s="2">
        <v>13147896</v>
      </c>
      <c r="G125" s="2">
        <f t="shared" si="4"/>
        <v>13748625</v>
      </c>
      <c r="H125" s="3">
        <f t="shared" si="5"/>
        <v>0.45006333718773517</v>
      </c>
    </row>
    <row r="126" spans="1:8" x14ac:dyDescent="0.25">
      <c r="A126" t="s">
        <v>5</v>
      </c>
      <c r="B126" t="s">
        <v>4</v>
      </c>
      <c r="C126" s="1">
        <v>44896</v>
      </c>
      <c r="D126" s="2">
        <v>24125896</v>
      </c>
      <c r="E126" s="2">
        <f t="shared" si="3"/>
        <v>21445240.888888888</v>
      </c>
      <c r="F126" s="2">
        <v>12369841</v>
      </c>
      <c r="G126" s="2">
        <f t="shared" si="4"/>
        <v>11756055</v>
      </c>
      <c r="H126" s="3">
        <f t="shared" si="5"/>
        <v>0.42318945895315141</v>
      </c>
    </row>
    <row r="127" spans="1:8" x14ac:dyDescent="0.25">
      <c r="A127" t="s">
        <v>6</v>
      </c>
      <c r="B127" t="s">
        <v>7</v>
      </c>
      <c r="C127" s="4">
        <v>44896</v>
      </c>
      <c r="D127" s="2">
        <v>27413693</v>
      </c>
      <c r="E127" s="2">
        <f t="shared" si="3"/>
        <v>24367727.111111112</v>
      </c>
      <c r="F127" s="2">
        <v>13431596</v>
      </c>
      <c r="G127" s="2">
        <f t="shared" si="4"/>
        <v>13982097</v>
      </c>
      <c r="H127" s="3">
        <f t="shared" si="5"/>
        <v>0.44879569855838108</v>
      </c>
    </row>
    <row r="128" spans="1:8" x14ac:dyDescent="0.25">
      <c r="A128" t="s">
        <v>8</v>
      </c>
      <c r="B128" t="s">
        <v>7</v>
      </c>
      <c r="C128" s="1">
        <v>44896</v>
      </c>
      <c r="D128" s="2">
        <v>26124786</v>
      </c>
      <c r="E128" s="2">
        <f t="shared" si="3"/>
        <v>23222032</v>
      </c>
      <c r="F128" s="2">
        <v>12249631</v>
      </c>
      <c r="G128" s="2">
        <f t="shared" si="4"/>
        <v>13875155</v>
      </c>
      <c r="H128" s="3">
        <f t="shared" si="5"/>
        <v>0.47249960726951024</v>
      </c>
    </row>
    <row r="129" spans="1:8" x14ac:dyDescent="0.25">
      <c r="A129" t="s">
        <v>9</v>
      </c>
      <c r="B129" t="s">
        <v>10</v>
      </c>
      <c r="C129" s="4">
        <v>44896</v>
      </c>
      <c r="D129" s="2">
        <v>23695473</v>
      </c>
      <c r="E129" s="2">
        <f t="shared" si="3"/>
        <v>21062642.666666668</v>
      </c>
      <c r="F129" s="2">
        <v>11114562</v>
      </c>
      <c r="G129" s="2">
        <f t="shared" si="4"/>
        <v>12580911</v>
      </c>
      <c r="H129" s="3">
        <f t="shared" si="5"/>
        <v>0.47230923603002151</v>
      </c>
    </row>
    <row r="130" spans="1:8" x14ac:dyDescent="0.25">
      <c r="A130" t="s">
        <v>11</v>
      </c>
      <c r="B130" t="s">
        <v>10</v>
      </c>
      <c r="C130" s="1">
        <v>44896</v>
      </c>
      <c r="D130" s="2">
        <v>29412536</v>
      </c>
      <c r="E130" s="2">
        <f t="shared" si="3"/>
        <v>26144476.444444444</v>
      </c>
      <c r="F130" s="2">
        <v>14479632</v>
      </c>
      <c r="G130" s="2">
        <f t="shared" si="4"/>
        <v>14932904</v>
      </c>
      <c r="H130" s="3">
        <f t="shared" si="5"/>
        <v>0.44616859967464217</v>
      </c>
    </row>
    <row r="131" spans="1:8" x14ac:dyDescent="0.25">
      <c r="A131" t="s">
        <v>12</v>
      </c>
      <c r="B131" t="s">
        <v>1</v>
      </c>
      <c r="C131" s="4">
        <v>44896</v>
      </c>
      <c r="D131" s="2">
        <v>27136954</v>
      </c>
      <c r="E131" s="2">
        <f t="shared" ref="E131:E194" si="6">D131/$Q$2</f>
        <v>24121736.888888888</v>
      </c>
      <c r="F131" s="2">
        <v>12396325</v>
      </c>
      <c r="G131" s="2">
        <f t="shared" ref="G131:G194" si="7">D131-F131</f>
        <v>14740629</v>
      </c>
      <c r="H131" s="3">
        <f t="shared" ref="H131:H194" si="8">(F131/E131-100%)*-1</f>
        <v>0.48609318403974155</v>
      </c>
    </row>
    <row r="132" spans="1:8" x14ac:dyDescent="0.25">
      <c r="A132" t="s">
        <v>13</v>
      </c>
      <c r="B132" t="s">
        <v>7</v>
      </c>
      <c r="C132" s="1">
        <v>44896</v>
      </c>
      <c r="D132" s="2">
        <v>24357896</v>
      </c>
      <c r="E132" s="2">
        <f t="shared" si="6"/>
        <v>21651463.111111112</v>
      </c>
      <c r="F132" s="2">
        <v>11430256</v>
      </c>
      <c r="G132" s="2">
        <f t="shared" si="7"/>
        <v>12927640</v>
      </c>
      <c r="H132" s="3">
        <f t="shared" si="8"/>
        <v>0.47207927975388353</v>
      </c>
    </row>
    <row r="133" spans="1:8" x14ac:dyDescent="0.25">
      <c r="A133" t="s">
        <v>14</v>
      </c>
      <c r="B133" t="s">
        <v>10</v>
      </c>
      <c r="C133" s="4">
        <v>44896</v>
      </c>
      <c r="D133" s="2">
        <v>24369453</v>
      </c>
      <c r="E133" s="2">
        <f t="shared" si="6"/>
        <v>21661736</v>
      </c>
      <c r="F133" s="2">
        <v>11265142</v>
      </c>
      <c r="G133" s="2">
        <f t="shared" si="7"/>
        <v>13104311</v>
      </c>
      <c r="H133" s="3">
        <f t="shared" si="8"/>
        <v>0.47995202231252376</v>
      </c>
    </row>
    <row r="134" spans="1:8" x14ac:dyDescent="0.25">
      <c r="A134" t="s">
        <v>0</v>
      </c>
      <c r="B134" t="s">
        <v>1</v>
      </c>
      <c r="C134" s="1">
        <v>44927</v>
      </c>
      <c r="D134" s="2">
        <v>17254896</v>
      </c>
      <c r="E134" s="2">
        <f t="shared" si="6"/>
        <v>15337685.333333334</v>
      </c>
      <c r="F134" s="2">
        <v>8568423</v>
      </c>
      <c r="G134" s="2">
        <f t="shared" si="7"/>
        <v>8686473</v>
      </c>
      <c r="H134" s="3">
        <f t="shared" si="8"/>
        <v>0.44134836425557133</v>
      </c>
    </row>
    <row r="135" spans="1:8" x14ac:dyDescent="0.25">
      <c r="A135" t="s">
        <v>2</v>
      </c>
      <c r="B135" t="s">
        <v>1</v>
      </c>
      <c r="C135" s="4">
        <v>44927</v>
      </c>
      <c r="D135" s="2">
        <v>19457835</v>
      </c>
      <c r="E135" s="2">
        <f t="shared" si="6"/>
        <v>17295853.333333332</v>
      </c>
      <c r="F135" s="2">
        <v>9254635</v>
      </c>
      <c r="G135" s="2">
        <f t="shared" si="7"/>
        <v>10203200</v>
      </c>
      <c r="H135" s="3">
        <f t="shared" si="8"/>
        <v>0.46492174617576931</v>
      </c>
    </row>
    <row r="136" spans="1:8" x14ac:dyDescent="0.25">
      <c r="A136" t="s">
        <v>3</v>
      </c>
      <c r="B136" t="s">
        <v>4</v>
      </c>
      <c r="C136" s="1">
        <v>44927</v>
      </c>
      <c r="D136" s="2">
        <v>16633587</v>
      </c>
      <c r="E136" s="2">
        <f t="shared" si="6"/>
        <v>14785410.666666666</v>
      </c>
      <c r="F136" s="2">
        <v>7632584</v>
      </c>
      <c r="G136" s="2">
        <f t="shared" si="7"/>
        <v>9001003</v>
      </c>
      <c r="H136" s="3">
        <f t="shared" si="8"/>
        <v>0.48377598890726337</v>
      </c>
    </row>
    <row r="137" spans="1:8" x14ac:dyDescent="0.25">
      <c r="A137" t="s">
        <v>5</v>
      </c>
      <c r="B137" t="s">
        <v>4</v>
      </c>
      <c r="C137" s="1">
        <v>44927</v>
      </c>
      <c r="D137" s="2">
        <v>15236975</v>
      </c>
      <c r="E137" s="2">
        <f t="shared" si="6"/>
        <v>13543977.777777778</v>
      </c>
      <c r="F137" s="2">
        <v>7563214</v>
      </c>
      <c r="G137" s="2">
        <f t="shared" si="7"/>
        <v>7673761</v>
      </c>
      <c r="H137" s="3">
        <f t="shared" si="8"/>
        <v>0.44158103888731193</v>
      </c>
    </row>
    <row r="138" spans="1:8" x14ac:dyDescent="0.25">
      <c r="A138" t="s">
        <v>6</v>
      </c>
      <c r="B138" t="s">
        <v>7</v>
      </c>
      <c r="C138" s="1">
        <v>44927</v>
      </c>
      <c r="D138" s="2">
        <v>18457965</v>
      </c>
      <c r="E138" s="2">
        <f t="shared" si="6"/>
        <v>16407080</v>
      </c>
      <c r="F138" s="2">
        <v>9541258</v>
      </c>
      <c r="G138" s="2">
        <f t="shared" si="7"/>
        <v>8916707</v>
      </c>
      <c r="H138" s="3">
        <f t="shared" si="8"/>
        <v>0.41846702764903931</v>
      </c>
    </row>
    <row r="139" spans="1:8" x14ac:dyDescent="0.25">
      <c r="A139" t="s">
        <v>8</v>
      </c>
      <c r="B139" t="s">
        <v>7</v>
      </c>
      <c r="C139" s="1">
        <v>44927</v>
      </c>
      <c r="D139" s="2">
        <v>19145786</v>
      </c>
      <c r="E139" s="2">
        <f t="shared" si="6"/>
        <v>17018476.444444444</v>
      </c>
      <c r="F139" s="2">
        <v>9145631</v>
      </c>
      <c r="G139" s="2">
        <f t="shared" si="7"/>
        <v>10000155</v>
      </c>
      <c r="H139" s="3">
        <f t="shared" si="8"/>
        <v>0.46260577262275882</v>
      </c>
    </row>
    <row r="140" spans="1:8" x14ac:dyDescent="0.25">
      <c r="A140" t="s">
        <v>9</v>
      </c>
      <c r="B140" t="s">
        <v>10</v>
      </c>
      <c r="C140" s="1">
        <v>44927</v>
      </c>
      <c r="D140" s="2">
        <v>14256398</v>
      </c>
      <c r="E140" s="2">
        <f t="shared" si="6"/>
        <v>12672353.777777778</v>
      </c>
      <c r="F140" s="2">
        <v>7541231</v>
      </c>
      <c r="G140" s="2">
        <f t="shared" si="7"/>
        <v>6715167</v>
      </c>
      <c r="H140" s="3">
        <f t="shared" si="8"/>
        <v>0.40490684428142365</v>
      </c>
    </row>
    <row r="141" spans="1:8" x14ac:dyDescent="0.25">
      <c r="A141" t="s">
        <v>11</v>
      </c>
      <c r="B141" t="s">
        <v>10</v>
      </c>
      <c r="C141" s="4">
        <v>44927</v>
      </c>
      <c r="D141" s="2">
        <v>15412578</v>
      </c>
      <c r="E141" s="2">
        <f t="shared" si="6"/>
        <v>13700069.333333334</v>
      </c>
      <c r="F141" s="2">
        <v>7523641</v>
      </c>
      <c r="G141" s="2">
        <f t="shared" si="7"/>
        <v>7888937</v>
      </c>
      <c r="H141" s="3">
        <f t="shared" si="8"/>
        <v>0.45083190333246004</v>
      </c>
    </row>
    <row r="142" spans="1:8" x14ac:dyDescent="0.25">
      <c r="A142" t="s">
        <v>12</v>
      </c>
      <c r="B142" t="s">
        <v>1</v>
      </c>
      <c r="C142" s="1">
        <v>44927</v>
      </c>
      <c r="D142" s="2">
        <v>15324587</v>
      </c>
      <c r="E142" s="2">
        <f t="shared" si="6"/>
        <v>13621855.111111112</v>
      </c>
      <c r="F142" s="2">
        <v>7351426</v>
      </c>
      <c r="G142" s="2">
        <f t="shared" si="7"/>
        <v>7973161</v>
      </c>
      <c r="H142" s="3">
        <f t="shared" si="8"/>
        <v>0.46032123084295851</v>
      </c>
    </row>
    <row r="143" spans="1:8" x14ac:dyDescent="0.25">
      <c r="A143" t="s">
        <v>13</v>
      </c>
      <c r="B143" t="s">
        <v>7</v>
      </c>
      <c r="C143" s="1">
        <v>44927</v>
      </c>
      <c r="D143" s="2">
        <v>18649671</v>
      </c>
      <c r="E143" s="2">
        <f t="shared" si="6"/>
        <v>16577485.333333334</v>
      </c>
      <c r="F143" s="2">
        <v>8752341</v>
      </c>
      <c r="G143" s="2">
        <f t="shared" si="7"/>
        <v>9897330</v>
      </c>
      <c r="H143" s="3">
        <f t="shared" si="8"/>
        <v>0.47203445974998703</v>
      </c>
    </row>
    <row r="144" spans="1:8" x14ac:dyDescent="0.25">
      <c r="A144" t="s">
        <v>14</v>
      </c>
      <c r="B144" t="s">
        <v>10</v>
      </c>
      <c r="C144" s="1">
        <v>44927</v>
      </c>
      <c r="D144" s="2">
        <v>15624285</v>
      </c>
      <c r="E144" s="2">
        <f t="shared" si="6"/>
        <v>13888253.333333334</v>
      </c>
      <c r="F144" s="2">
        <v>7984523</v>
      </c>
      <c r="G144" s="2">
        <f t="shared" si="7"/>
        <v>7639762</v>
      </c>
      <c r="H144" s="3">
        <f t="shared" si="8"/>
        <v>0.42508803602852874</v>
      </c>
    </row>
    <row r="145" spans="1:8" x14ac:dyDescent="0.25">
      <c r="A145" t="s">
        <v>0</v>
      </c>
      <c r="B145" t="s">
        <v>1</v>
      </c>
      <c r="C145" s="4">
        <v>44958</v>
      </c>
      <c r="D145" s="2">
        <v>17634152</v>
      </c>
      <c r="E145" s="2">
        <f t="shared" si="6"/>
        <v>15674801.777777778</v>
      </c>
      <c r="F145" s="2">
        <v>8196324</v>
      </c>
      <c r="G145" s="2">
        <f t="shared" si="7"/>
        <v>9437828</v>
      </c>
      <c r="H145" s="3">
        <f t="shared" si="8"/>
        <v>0.47710190430478316</v>
      </c>
    </row>
    <row r="146" spans="1:8" x14ac:dyDescent="0.25">
      <c r="A146" t="s">
        <v>2</v>
      </c>
      <c r="B146" t="s">
        <v>1</v>
      </c>
      <c r="C146" s="1">
        <v>44958</v>
      </c>
      <c r="D146" s="2">
        <v>19748563</v>
      </c>
      <c r="E146" s="2">
        <f t="shared" si="6"/>
        <v>17554278.222222224</v>
      </c>
      <c r="F146" s="2">
        <v>9146937</v>
      </c>
      <c r="G146" s="2">
        <f t="shared" si="7"/>
        <v>10601626</v>
      </c>
      <c r="H146" s="3">
        <f t="shared" si="8"/>
        <v>0.47893403054186778</v>
      </c>
    </row>
    <row r="147" spans="1:8" x14ac:dyDescent="0.25">
      <c r="A147" t="s">
        <v>3</v>
      </c>
      <c r="B147" t="s">
        <v>4</v>
      </c>
      <c r="C147" s="4">
        <v>44958</v>
      </c>
      <c r="D147" s="2">
        <v>16376838</v>
      </c>
      <c r="E147" s="2">
        <f t="shared" si="6"/>
        <v>14557189.333333334</v>
      </c>
      <c r="F147" s="2">
        <v>7521463</v>
      </c>
      <c r="G147" s="2">
        <f t="shared" si="7"/>
        <v>8855375</v>
      </c>
      <c r="H147" s="3">
        <f t="shared" si="8"/>
        <v>0.48331626196705368</v>
      </c>
    </row>
    <row r="148" spans="1:8" x14ac:dyDescent="0.25">
      <c r="A148" t="s">
        <v>5</v>
      </c>
      <c r="B148" t="s">
        <v>4</v>
      </c>
      <c r="C148" s="1">
        <v>44958</v>
      </c>
      <c r="D148" s="2">
        <v>17258963</v>
      </c>
      <c r="E148" s="2">
        <f t="shared" si="6"/>
        <v>15341300.444444444</v>
      </c>
      <c r="F148" s="2">
        <v>8412537</v>
      </c>
      <c r="G148" s="2">
        <f t="shared" si="7"/>
        <v>8846426</v>
      </c>
      <c r="H148" s="3">
        <f t="shared" si="8"/>
        <v>0.45164120665882412</v>
      </c>
    </row>
    <row r="149" spans="1:8" x14ac:dyDescent="0.25">
      <c r="A149" t="s">
        <v>6</v>
      </c>
      <c r="B149" t="s">
        <v>7</v>
      </c>
      <c r="C149" s="1">
        <v>44958</v>
      </c>
      <c r="D149" s="2">
        <v>22987456</v>
      </c>
      <c r="E149" s="2">
        <f t="shared" si="6"/>
        <v>20433294.222222224</v>
      </c>
      <c r="F149" s="2">
        <v>10965472</v>
      </c>
      <c r="G149" s="2">
        <f t="shared" si="7"/>
        <v>12021984</v>
      </c>
      <c r="H149" s="3">
        <f t="shared" si="8"/>
        <v>0.46335270853808275</v>
      </c>
    </row>
    <row r="150" spans="1:8" x14ac:dyDescent="0.25">
      <c r="A150" t="s">
        <v>8</v>
      </c>
      <c r="B150" t="s">
        <v>7</v>
      </c>
      <c r="C150" s="1">
        <v>44958</v>
      </c>
      <c r="D150" s="2">
        <v>19969878</v>
      </c>
      <c r="E150" s="2">
        <f t="shared" si="6"/>
        <v>17751002.666666668</v>
      </c>
      <c r="F150" s="2">
        <v>9321458</v>
      </c>
      <c r="G150" s="2">
        <f t="shared" si="7"/>
        <v>10648420</v>
      </c>
      <c r="H150" s="3">
        <f t="shared" si="8"/>
        <v>0.47487709990015969</v>
      </c>
    </row>
    <row r="151" spans="1:8" x14ac:dyDescent="0.25">
      <c r="A151" t="s">
        <v>9</v>
      </c>
      <c r="B151" t="s">
        <v>10</v>
      </c>
      <c r="C151" s="4">
        <v>44958</v>
      </c>
      <c r="D151" s="2">
        <v>15327595</v>
      </c>
      <c r="E151" s="2">
        <f t="shared" si="6"/>
        <v>13624528.888888888</v>
      </c>
      <c r="F151" s="2">
        <v>7963215</v>
      </c>
      <c r="G151" s="2">
        <f t="shared" si="7"/>
        <v>7364380</v>
      </c>
      <c r="H151" s="3">
        <f t="shared" si="8"/>
        <v>0.41552364379408513</v>
      </c>
    </row>
    <row r="152" spans="1:8" x14ac:dyDescent="0.25">
      <c r="A152" t="s">
        <v>11</v>
      </c>
      <c r="B152" t="s">
        <v>10</v>
      </c>
      <c r="C152" s="1">
        <v>44958</v>
      </c>
      <c r="D152" s="2">
        <v>18759542</v>
      </c>
      <c r="E152" s="2">
        <f t="shared" si="6"/>
        <v>16675148.444444444</v>
      </c>
      <c r="F152" s="2">
        <v>8417569</v>
      </c>
      <c r="G152" s="2">
        <f t="shared" si="7"/>
        <v>10341973</v>
      </c>
      <c r="H152" s="3">
        <f t="shared" si="8"/>
        <v>0.49520275468345654</v>
      </c>
    </row>
    <row r="153" spans="1:8" x14ac:dyDescent="0.25">
      <c r="A153" t="s">
        <v>12</v>
      </c>
      <c r="B153" t="s">
        <v>1</v>
      </c>
      <c r="C153" s="4">
        <v>44958</v>
      </c>
      <c r="D153" s="2">
        <v>16164532</v>
      </c>
      <c r="E153" s="2">
        <f t="shared" si="6"/>
        <v>14368472.888888888</v>
      </c>
      <c r="F153" s="2">
        <v>8357412</v>
      </c>
      <c r="G153" s="2">
        <f t="shared" si="7"/>
        <v>7807120</v>
      </c>
      <c r="H153" s="3">
        <f t="shared" si="8"/>
        <v>0.41835071377259792</v>
      </c>
    </row>
    <row r="154" spans="1:8" x14ac:dyDescent="0.25">
      <c r="A154" t="s">
        <v>13</v>
      </c>
      <c r="B154" t="s">
        <v>7</v>
      </c>
      <c r="C154" s="1">
        <v>44958</v>
      </c>
      <c r="D154" s="2">
        <v>18354476</v>
      </c>
      <c r="E154" s="2">
        <f t="shared" si="6"/>
        <v>16315089.777777778</v>
      </c>
      <c r="F154" s="2">
        <v>8963214</v>
      </c>
      <c r="G154" s="2">
        <f t="shared" si="7"/>
        <v>9391262</v>
      </c>
      <c r="H154" s="3">
        <f t="shared" si="8"/>
        <v>0.45061816256699461</v>
      </c>
    </row>
    <row r="155" spans="1:8" x14ac:dyDescent="0.25">
      <c r="A155" t="s">
        <v>14</v>
      </c>
      <c r="B155" t="s">
        <v>10</v>
      </c>
      <c r="C155" s="1">
        <v>44958</v>
      </c>
      <c r="D155" s="2">
        <v>14369875</v>
      </c>
      <c r="E155" s="2">
        <f t="shared" si="6"/>
        <v>12773222.222222222</v>
      </c>
      <c r="F155" s="2">
        <v>7214536</v>
      </c>
      <c r="G155" s="2">
        <f t="shared" si="7"/>
        <v>7155339</v>
      </c>
      <c r="H155" s="3">
        <f t="shared" si="8"/>
        <v>0.43518276950912937</v>
      </c>
    </row>
    <row r="156" spans="1:8" x14ac:dyDescent="0.25">
      <c r="A156" t="s">
        <v>0</v>
      </c>
      <c r="B156" t="s">
        <v>1</v>
      </c>
      <c r="C156" s="1">
        <v>44986</v>
      </c>
      <c r="D156" s="2">
        <v>18321262</v>
      </c>
      <c r="E156" s="2">
        <f t="shared" si="6"/>
        <v>16285566.222222222</v>
      </c>
      <c r="F156" s="2">
        <v>9345731</v>
      </c>
      <c r="G156" s="2">
        <f t="shared" si="7"/>
        <v>8975531</v>
      </c>
      <c r="H156" s="3">
        <f t="shared" si="8"/>
        <v>0.42613410719196088</v>
      </c>
    </row>
    <row r="157" spans="1:8" x14ac:dyDescent="0.25">
      <c r="A157" t="s">
        <v>2</v>
      </c>
      <c r="B157" t="s">
        <v>1</v>
      </c>
      <c r="C157" s="4">
        <v>44986</v>
      </c>
      <c r="D157" s="2">
        <v>21321265</v>
      </c>
      <c r="E157" s="2">
        <f t="shared" si="6"/>
        <v>18952235.555555556</v>
      </c>
      <c r="F157" s="2">
        <v>10478963</v>
      </c>
      <c r="G157" s="2">
        <f t="shared" si="7"/>
        <v>10842302</v>
      </c>
      <c r="H157" s="3">
        <f t="shared" si="8"/>
        <v>0.44708565017131963</v>
      </c>
    </row>
    <row r="158" spans="1:8" x14ac:dyDescent="0.25">
      <c r="A158" t="s">
        <v>3</v>
      </c>
      <c r="B158" t="s">
        <v>4</v>
      </c>
      <c r="C158" s="1">
        <v>44986</v>
      </c>
      <c r="D158" s="2">
        <v>17553216</v>
      </c>
      <c r="E158" s="2">
        <f t="shared" si="6"/>
        <v>15602858.666666666</v>
      </c>
      <c r="F158" s="2">
        <v>8412034</v>
      </c>
      <c r="G158" s="2">
        <f t="shared" si="7"/>
        <v>9141182</v>
      </c>
      <c r="H158" s="3">
        <f t="shared" si="8"/>
        <v>0.46086584646369078</v>
      </c>
    </row>
    <row r="159" spans="1:8" x14ac:dyDescent="0.25">
      <c r="A159" t="s">
        <v>5</v>
      </c>
      <c r="B159" t="s">
        <v>4</v>
      </c>
      <c r="C159" s="1">
        <v>44986</v>
      </c>
      <c r="D159" s="2">
        <v>16329584</v>
      </c>
      <c r="E159" s="2">
        <f t="shared" si="6"/>
        <v>14515185.777777778</v>
      </c>
      <c r="F159" s="2">
        <v>8124756</v>
      </c>
      <c r="G159" s="2">
        <f t="shared" si="7"/>
        <v>8204828</v>
      </c>
      <c r="H159" s="3">
        <f t="shared" si="8"/>
        <v>0.44025821478367122</v>
      </c>
    </row>
    <row r="160" spans="1:8" x14ac:dyDescent="0.25">
      <c r="A160" t="s">
        <v>6</v>
      </c>
      <c r="B160" t="s">
        <v>7</v>
      </c>
      <c r="C160" s="1">
        <v>44986</v>
      </c>
      <c r="D160" s="2">
        <v>21659475</v>
      </c>
      <c r="E160" s="2">
        <f t="shared" si="6"/>
        <v>19252866.666666668</v>
      </c>
      <c r="F160" s="2">
        <v>11128569</v>
      </c>
      <c r="G160" s="2">
        <f t="shared" si="7"/>
        <v>10530906</v>
      </c>
      <c r="H160" s="3">
        <f t="shared" si="8"/>
        <v>0.42197859712666175</v>
      </c>
    </row>
    <row r="161" spans="1:8" x14ac:dyDescent="0.25">
      <c r="A161" t="s">
        <v>8</v>
      </c>
      <c r="B161" t="s">
        <v>7</v>
      </c>
      <c r="C161" s="1">
        <v>44986</v>
      </c>
      <c r="D161" s="2">
        <v>21638541</v>
      </c>
      <c r="E161" s="2">
        <f t="shared" si="6"/>
        <v>19234258.666666668</v>
      </c>
      <c r="F161" s="2">
        <v>10365478</v>
      </c>
      <c r="G161" s="2">
        <f t="shared" si="7"/>
        <v>11273063</v>
      </c>
      <c r="H161" s="3">
        <f t="shared" si="8"/>
        <v>0.46109292904729582</v>
      </c>
    </row>
    <row r="162" spans="1:8" x14ac:dyDescent="0.25">
      <c r="A162" t="s">
        <v>9</v>
      </c>
      <c r="B162" t="s">
        <v>10</v>
      </c>
      <c r="C162" s="1">
        <v>44986</v>
      </c>
      <c r="D162" s="2">
        <v>16539578</v>
      </c>
      <c r="E162" s="2">
        <f t="shared" si="6"/>
        <v>14701847.111111112</v>
      </c>
      <c r="F162" s="2">
        <v>8824763</v>
      </c>
      <c r="G162" s="2">
        <f t="shared" si="7"/>
        <v>7714815</v>
      </c>
      <c r="H162" s="3">
        <f t="shared" si="8"/>
        <v>0.39975140992109959</v>
      </c>
    </row>
    <row r="163" spans="1:8" x14ac:dyDescent="0.25">
      <c r="A163" t="s">
        <v>11</v>
      </c>
      <c r="B163" t="s">
        <v>10</v>
      </c>
      <c r="C163" s="4">
        <v>44986</v>
      </c>
      <c r="D163" s="2">
        <v>17625184</v>
      </c>
      <c r="E163" s="2">
        <f t="shared" si="6"/>
        <v>15666830.222222222</v>
      </c>
      <c r="F163" s="2">
        <v>8242314</v>
      </c>
      <c r="G163" s="2">
        <f t="shared" si="7"/>
        <v>9382870</v>
      </c>
      <c r="H163" s="3">
        <f t="shared" si="8"/>
        <v>0.47390034339499665</v>
      </c>
    </row>
    <row r="164" spans="1:8" x14ac:dyDescent="0.25">
      <c r="A164" t="s">
        <v>12</v>
      </c>
      <c r="B164" t="s">
        <v>1</v>
      </c>
      <c r="C164" s="1">
        <v>44986</v>
      </c>
      <c r="D164" s="2">
        <v>16958475</v>
      </c>
      <c r="E164" s="2">
        <f t="shared" si="6"/>
        <v>15074200</v>
      </c>
      <c r="F164" s="2">
        <v>7541283</v>
      </c>
      <c r="G164" s="2">
        <f t="shared" si="7"/>
        <v>9417192</v>
      </c>
      <c r="H164" s="3">
        <f t="shared" si="8"/>
        <v>0.49972250600363533</v>
      </c>
    </row>
    <row r="165" spans="1:8" x14ac:dyDescent="0.25">
      <c r="A165" t="s">
        <v>13</v>
      </c>
      <c r="B165" t="s">
        <v>7</v>
      </c>
      <c r="C165" s="1">
        <v>44986</v>
      </c>
      <c r="D165" s="2">
        <v>19545215</v>
      </c>
      <c r="E165" s="2">
        <f t="shared" si="6"/>
        <v>17373524.444444444</v>
      </c>
      <c r="F165" s="2">
        <v>9254782</v>
      </c>
      <c r="G165" s="2">
        <f t="shared" si="7"/>
        <v>10290433</v>
      </c>
      <c r="H165" s="3">
        <f t="shared" si="8"/>
        <v>0.46730543767361987</v>
      </c>
    </row>
    <row r="166" spans="1:8" x14ac:dyDescent="0.25">
      <c r="A166" t="s">
        <v>14</v>
      </c>
      <c r="B166" t="s">
        <v>10</v>
      </c>
      <c r="C166" s="1">
        <v>44986</v>
      </c>
      <c r="D166" s="2">
        <v>16261548</v>
      </c>
      <c r="E166" s="2">
        <f t="shared" si="6"/>
        <v>14454709.333333334</v>
      </c>
      <c r="F166" s="2">
        <v>7525736</v>
      </c>
      <c r="G166" s="2">
        <f t="shared" si="7"/>
        <v>8735812</v>
      </c>
      <c r="H166" s="3">
        <f t="shared" si="8"/>
        <v>0.47935750028226098</v>
      </c>
    </row>
    <row r="167" spans="1:8" x14ac:dyDescent="0.25">
      <c r="A167" t="s">
        <v>0</v>
      </c>
      <c r="B167" t="s">
        <v>1</v>
      </c>
      <c r="C167" s="4">
        <v>45017</v>
      </c>
      <c r="D167" s="2">
        <v>19629584</v>
      </c>
      <c r="E167" s="2">
        <f t="shared" si="6"/>
        <v>17448519.111111112</v>
      </c>
      <c r="F167" s="2">
        <v>9321457</v>
      </c>
      <c r="G167" s="2">
        <f t="shared" si="7"/>
        <v>10308127</v>
      </c>
      <c r="H167" s="3">
        <f t="shared" si="8"/>
        <v>0.46577374614765144</v>
      </c>
    </row>
    <row r="168" spans="1:8" x14ac:dyDescent="0.25">
      <c r="A168" t="s">
        <v>2</v>
      </c>
      <c r="B168" t="s">
        <v>1</v>
      </c>
      <c r="C168" s="1">
        <v>45017</v>
      </c>
      <c r="D168" s="2">
        <v>20958462</v>
      </c>
      <c r="E168" s="2">
        <f t="shared" si="6"/>
        <v>18629744</v>
      </c>
      <c r="F168" s="2">
        <v>10247691</v>
      </c>
      <c r="G168" s="2">
        <f t="shared" si="7"/>
        <v>10710771</v>
      </c>
      <c r="H168" s="3">
        <f t="shared" si="8"/>
        <v>0.44992851216849783</v>
      </c>
    </row>
    <row r="169" spans="1:8" x14ac:dyDescent="0.25">
      <c r="A169" t="s">
        <v>3</v>
      </c>
      <c r="B169" t="s">
        <v>4</v>
      </c>
      <c r="C169" s="4">
        <v>45017</v>
      </c>
      <c r="D169" s="2">
        <v>18523954</v>
      </c>
      <c r="E169" s="2">
        <f t="shared" si="6"/>
        <v>16465736.888888888</v>
      </c>
      <c r="F169" s="2">
        <v>9124586</v>
      </c>
      <c r="G169" s="2">
        <f t="shared" si="7"/>
        <v>9399368</v>
      </c>
      <c r="H169" s="3">
        <f t="shared" si="8"/>
        <v>0.44584405413660599</v>
      </c>
    </row>
    <row r="170" spans="1:8" x14ac:dyDescent="0.25">
      <c r="A170" t="s">
        <v>5</v>
      </c>
      <c r="B170" t="s">
        <v>4</v>
      </c>
      <c r="C170" s="1">
        <v>45017</v>
      </c>
      <c r="D170" s="2">
        <v>17958462</v>
      </c>
      <c r="E170" s="2">
        <f t="shared" si="6"/>
        <v>15963077.333333334</v>
      </c>
      <c r="F170" s="2">
        <v>8310456</v>
      </c>
      <c r="G170" s="2">
        <f t="shared" si="7"/>
        <v>9648006</v>
      </c>
      <c r="H170" s="3">
        <f t="shared" si="8"/>
        <v>0.47939511746607255</v>
      </c>
    </row>
    <row r="171" spans="1:8" x14ac:dyDescent="0.25">
      <c r="A171" t="s">
        <v>6</v>
      </c>
      <c r="B171" t="s">
        <v>7</v>
      </c>
      <c r="C171" s="1">
        <v>45017</v>
      </c>
      <c r="D171" s="2">
        <v>20963851</v>
      </c>
      <c r="E171" s="2">
        <f t="shared" si="6"/>
        <v>18634534.222222224</v>
      </c>
      <c r="F171" s="2">
        <v>10475869</v>
      </c>
      <c r="G171" s="2">
        <f t="shared" si="7"/>
        <v>10487982</v>
      </c>
      <c r="H171" s="3">
        <f t="shared" si="8"/>
        <v>0.43782501483148306</v>
      </c>
    </row>
    <row r="172" spans="1:8" x14ac:dyDescent="0.25">
      <c r="A172" t="s">
        <v>8</v>
      </c>
      <c r="B172" t="s">
        <v>7</v>
      </c>
      <c r="C172" s="1">
        <v>45017</v>
      </c>
      <c r="D172" s="2">
        <v>23124578</v>
      </c>
      <c r="E172" s="2">
        <f t="shared" si="6"/>
        <v>20555180.444444444</v>
      </c>
      <c r="F172" s="2">
        <v>11156957</v>
      </c>
      <c r="G172" s="2">
        <f t="shared" si="7"/>
        <v>11967621</v>
      </c>
      <c r="H172" s="3">
        <f t="shared" si="8"/>
        <v>0.4572192139030602</v>
      </c>
    </row>
    <row r="173" spans="1:8" x14ac:dyDescent="0.25">
      <c r="A173" t="s">
        <v>9</v>
      </c>
      <c r="B173" t="s">
        <v>10</v>
      </c>
      <c r="C173" s="4">
        <v>45017</v>
      </c>
      <c r="D173" s="2">
        <v>19623020</v>
      </c>
      <c r="E173" s="2">
        <f t="shared" si="6"/>
        <v>17442684.444444444</v>
      </c>
      <c r="F173" s="2">
        <v>9687423</v>
      </c>
      <c r="G173" s="2">
        <f t="shared" si="7"/>
        <v>9935597</v>
      </c>
      <c r="H173" s="3">
        <f t="shared" si="8"/>
        <v>0.44461398525813045</v>
      </c>
    </row>
    <row r="174" spans="1:8" x14ac:dyDescent="0.25">
      <c r="A174" t="s">
        <v>11</v>
      </c>
      <c r="B174" t="s">
        <v>10</v>
      </c>
      <c r="C174" s="1">
        <v>45017</v>
      </c>
      <c r="D174" s="2">
        <v>20156235</v>
      </c>
      <c r="E174" s="2">
        <f t="shared" si="6"/>
        <v>17916653.333333332</v>
      </c>
      <c r="F174" s="2">
        <v>9417625</v>
      </c>
      <c r="G174" s="2">
        <f t="shared" si="7"/>
        <v>10738610</v>
      </c>
      <c r="H174" s="3">
        <f t="shared" si="8"/>
        <v>0.47436472510863259</v>
      </c>
    </row>
    <row r="175" spans="1:8" x14ac:dyDescent="0.25">
      <c r="A175" t="s">
        <v>12</v>
      </c>
      <c r="B175" t="s">
        <v>1</v>
      </c>
      <c r="C175" s="4">
        <v>45017</v>
      </c>
      <c r="D175" s="2">
        <v>19847563</v>
      </c>
      <c r="E175" s="2">
        <f t="shared" si="6"/>
        <v>17642278.222222224</v>
      </c>
      <c r="F175" s="2">
        <v>9423671</v>
      </c>
      <c r="G175" s="2">
        <f t="shared" si="7"/>
        <v>10423892</v>
      </c>
      <c r="H175" s="3">
        <f t="shared" si="8"/>
        <v>0.46584727429760531</v>
      </c>
    </row>
    <row r="176" spans="1:8" x14ac:dyDescent="0.25">
      <c r="A176" t="s">
        <v>13</v>
      </c>
      <c r="B176" t="s">
        <v>7</v>
      </c>
      <c r="C176" s="1">
        <v>45017</v>
      </c>
      <c r="D176" s="2">
        <v>20481457</v>
      </c>
      <c r="E176" s="2">
        <f t="shared" si="6"/>
        <v>18205739.555555556</v>
      </c>
      <c r="F176" s="2">
        <v>10178562</v>
      </c>
      <c r="G176" s="2">
        <f t="shared" si="7"/>
        <v>10302895</v>
      </c>
      <c r="H176" s="3">
        <f t="shared" si="8"/>
        <v>0.44091466490884901</v>
      </c>
    </row>
    <row r="177" spans="1:8" x14ac:dyDescent="0.25">
      <c r="A177" t="s">
        <v>14</v>
      </c>
      <c r="B177" t="s">
        <v>10</v>
      </c>
      <c r="C177" s="1">
        <v>45017</v>
      </c>
      <c r="D177" s="2">
        <v>16929584</v>
      </c>
      <c r="E177" s="2">
        <f t="shared" si="6"/>
        <v>15048519.111111112</v>
      </c>
      <c r="F177" s="2">
        <v>7625863</v>
      </c>
      <c r="G177" s="2">
        <f t="shared" si="7"/>
        <v>9303721</v>
      </c>
      <c r="H177" s="3">
        <f t="shared" si="8"/>
        <v>0.49324827621281186</v>
      </c>
    </row>
    <row r="178" spans="1:8" x14ac:dyDescent="0.25">
      <c r="A178" t="s">
        <v>0</v>
      </c>
      <c r="B178" t="s">
        <v>1</v>
      </c>
      <c r="C178" s="1">
        <v>45047</v>
      </c>
      <c r="D178" s="2">
        <v>21457896</v>
      </c>
      <c r="E178" s="2">
        <f t="shared" si="6"/>
        <v>19073685.333333332</v>
      </c>
      <c r="F178" s="2">
        <v>10156935</v>
      </c>
      <c r="G178" s="2">
        <f t="shared" si="7"/>
        <v>11300961</v>
      </c>
      <c r="H178" s="3">
        <f t="shared" si="8"/>
        <v>0.46748964227434042</v>
      </c>
    </row>
    <row r="179" spans="1:8" x14ac:dyDescent="0.25">
      <c r="A179" t="s">
        <v>2</v>
      </c>
      <c r="B179" t="s">
        <v>1</v>
      </c>
      <c r="C179" s="4">
        <v>45047</v>
      </c>
      <c r="D179" s="2">
        <v>21478596</v>
      </c>
      <c r="E179" s="2">
        <f t="shared" si="6"/>
        <v>19092085.333333332</v>
      </c>
      <c r="F179" s="2">
        <v>10369584</v>
      </c>
      <c r="G179" s="2">
        <f t="shared" si="7"/>
        <v>11109012</v>
      </c>
      <c r="H179" s="3">
        <f t="shared" si="8"/>
        <v>0.45686477831232541</v>
      </c>
    </row>
    <row r="180" spans="1:8" x14ac:dyDescent="0.25">
      <c r="A180" t="s">
        <v>3</v>
      </c>
      <c r="B180" t="s">
        <v>4</v>
      </c>
      <c r="C180" s="1">
        <v>45047</v>
      </c>
      <c r="D180" s="2">
        <v>19792526</v>
      </c>
      <c r="E180" s="2">
        <f t="shared" si="6"/>
        <v>17593356.444444444</v>
      </c>
      <c r="F180" s="2">
        <v>9324561</v>
      </c>
      <c r="G180" s="2">
        <f t="shared" si="7"/>
        <v>10467965</v>
      </c>
      <c r="H180" s="3">
        <f t="shared" si="8"/>
        <v>0.469995334349946</v>
      </c>
    </row>
    <row r="181" spans="1:8" x14ac:dyDescent="0.25">
      <c r="A181" t="s">
        <v>5</v>
      </c>
      <c r="B181" t="s">
        <v>4</v>
      </c>
      <c r="C181" s="1">
        <v>45047</v>
      </c>
      <c r="D181" s="2">
        <v>18985675</v>
      </c>
      <c r="E181" s="2">
        <f t="shared" si="6"/>
        <v>16876155.555555556</v>
      </c>
      <c r="F181" s="2">
        <v>8826371</v>
      </c>
      <c r="G181" s="2">
        <f t="shared" si="7"/>
        <v>10159304</v>
      </c>
      <c r="H181" s="3">
        <f t="shared" si="8"/>
        <v>0.47699160682988628</v>
      </c>
    </row>
    <row r="182" spans="1:8" x14ac:dyDescent="0.25">
      <c r="A182" t="s">
        <v>6</v>
      </c>
      <c r="B182" t="s">
        <v>7</v>
      </c>
      <c r="C182" s="1">
        <v>45047</v>
      </c>
      <c r="D182" s="2">
        <v>22587898</v>
      </c>
      <c r="E182" s="2">
        <f t="shared" si="6"/>
        <v>20078131.555555556</v>
      </c>
      <c r="F182" s="2">
        <v>10236584</v>
      </c>
      <c r="G182" s="2">
        <f t="shared" si="7"/>
        <v>12351314</v>
      </c>
      <c r="H182" s="3">
        <f t="shared" si="8"/>
        <v>0.49016251977054259</v>
      </c>
    </row>
    <row r="183" spans="1:8" x14ac:dyDescent="0.25">
      <c r="A183" t="s">
        <v>8</v>
      </c>
      <c r="B183" t="s">
        <v>7</v>
      </c>
      <c r="C183" s="1">
        <v>45047</v>
      </c>
      <c r="D183" s="2">
        <v>21369741</v>
      </c>
      <c r="E183" s="2">
        <f t="shared" si="6"/>
        <v>18995325.333333332</v>
      </c>
      <c r="F183" s="2">
        <v>10269378</v>
      </c>
      <c r="G183" s="2">
        <f t="shared" si="7"/>
        <v>11100363</v>
      </c>
      <c r="H183" s="3">
        <f t="shared" si="8"/>
        <v>0.45937340794163106</v>
      </c>
    </row>
    <row r="184" spans="1:8" x14ac:dyDescent="0.25">
      <c r="A184" t="s">
        <v>9</v>
      </c>
      <c r="B184" t="s">
        <v>10</v>
      </c>
      <c r="C184" s="1">
        <v>45047</v>
      </c>
      <c r="D184" s="2">
        <v>18968451</v>
      </c>
      <c r="E184" s="2">
        <f t="shared" si="6"/>
        <v>16860845.333333332</v>
      </c>
      <c r="F184" s="2">
        <v>8754711</v>
      </c>
      <c r="G184" s="2">
        <f t="shared" si="7"/>
        <v>10213740</v>
      </c>
      <c r="H184" s="3">
        <f t="shared" si="8"/>
        <v>0.48076678085100355</v>
      </c>
    </row>
    <row r="185" spans="1:8" x14ac:dyDescent="0.25">
      <c r="A185" t="s">
        <v>11</v>
      </c>
      <c r="B185" t="s">
        <v>10</v>
      </c>
      <c r="C185" s="4">
        <v>45047</v>
      </c>
      <c r="D185" s="2">
        <v>21546985</v>
      </c>
      <c r="E185" s="2">
        <f t="shared" si="6"/>
        <v>19152875.555555556</v>
      </c>
      <c r="F185" s="2">
        <v>10278532</v>
      </c>
      <c r="G185" s="2">
        <f t="shared" si="7"/>
        <v>11268453</v>
      </c>
      <c r="H185" s="3">
        <f t="shared" si="8"/>
        <v>0.46334262078894106</v>
      </c>
    </row>
    <row r="186" spans="1:8" x14ac:dyDescent="0.25">
      <c r="A186" t="s">
        <v>12</v>
      </c>
      <c r="B186" t="s">
        <v>1</v>
      </c>
      <c r="C186" s="1">
        <v>45047</v>
      </c>
      <c r="D186" s="2">
        <v>20478569</v>
      </c>
      <c r="E186" s="2">
        <f t="shared" si="6"/>
        <v>18203172.444444444</v>
      </c>
      <c r="F186" s="2">
        <v>9658437</v>
      </c>
      <c r="G186" s="2">
        <f t="shared" si="7"/>
        <v>10820132</v>
      </c>
      <c r="H186" s="3">
        <f t="shared" si="8"/>
        <v>0.46940913571646536</v>
      </c>
    </row>
    <row r="187" spans="1:8" x14ac:dyDescent="0.25">
      <c r="A187" t="s">
        <v>13</v>
      </c>
      <c r="B187" t="s">
        <v>7</v>
      </c>
      <c r="C187" s="1">
        <v>45047</v>
      </c>
      <c r="D187" s="2">
        <v>19547598</v>
      </c>
      <c r="E187" s="2">
        <f t="shared" si="6"/>
        <v>17375642.666666668</v>
      </c>
      <c r="F187" s="2">
        <v>9452368</v>
      </c>
      <c r="G187" s="2">
        <f t="shared" si="7"/>
        <v>10095230</v>
      </c>
      <c r="H187" s="3">
        <f t="shared" si="8"/>
        <v>0.45599894166024901</v>
      </c>
    </row>
    <row r="188" spans="1:8" x14ac:dyDescent="0.25">
      <c r="A188" t="s">
        <v>14</v>
      </c>
      <c r="B188" t="s">
        <v>10</v>
      </c>
      <c r="C188" s="1">
        <v>45047</v>
      </c>
      <c r="D188" s="2">
        <v>17418523</v>
      </c>
      <c r="E188" s="2">
        <f t="shared" si="6"/>
        <v>15483131.555555556</v>
      </c>
      <c r="F188" s="2">
        <v>8341752</v>
      </c>
      <c r="G188" s="2">
        <f t="shared" si="7"/>
        <v>9076771</v>
      </c>
      <c r="H188" s="3">
        <f t="shared" si="8"/>
        <v>0.46123612202940512</v>
      </c>
    </row>
    <row r="189" spans="1:8" x14ac:dyDescent="0.25">
      <c r="A189" t="s">
        <v>0</v>
      </c>
      <c r="B189" t="s">
        <v>1</v>
      </c>
      <c r="C189" s="4">
        <v>45078</v>
      </c>
      <c r="D189" s="2">
        <v>20658741</v>
      </c>
      <c r="E189" s="2">
        <f t="shared" si="6"/>
        <v>18363325.333333332</v>
      </c>
      <c r="F189" s="2">
        <v>9873215</v>
      </c>
      <c r="G189" s="2">
        <f t="shared" si="7"/>
        <v>10785526</v>
      </c>
      <c r="H189" s="3">
        <f t="shared" si="8"/>
        <v>0.46234057172215859</v>
      </c>
    </row>
    <row r="190" spans="1:8" x14ac:dyDescent="0.25">
      <c r="A190" t="s">
        <v>2</v>
      </c>
      <c r="B190" t="s">
        <v>1</v>
      </c>
      <c r="C190" s="1">
        <v>45078</v>
      </c>
      <c r="D190" s="2">
        <v>22326598</v>
      </c>
      <c r="E190" s="2">
        <f t="shared" si="6"/>
        <v>19845864.888888888</v>
      </c>
      <c r="F190" s="2">
        <v>10358465</v>
      </c>
      <c r="G190" s="2">
        <f t="shared" si="7"/>
        <v>11968133</v>
      </c>
      <c r="H190" s="3">
        <f t="shared" si="8"/>
        <v>0.47805424162695986</v>
      </c>
    </row>
    <row r="191" spans="1:8" x14ac:dyDescent="0.25">
      <c r="A191" t="s">
        <v>3</v>
      </c>
      <c r="B191" t="s">
        <v>4</v>
      </c>
      <c r="C191" s="4">
        <v>45078</v>
      </c>
      <c r="D191" s="2">
        <v>20830456</v>
      </c>
      <c r="E191" s="2">
        <f t="shared" si="6"/>
        <v>18515960.888888888</v>
      </c>
      <c r="F191" s="2">
        <v>9869845</v>
      </c>
      <c r="G191" s="2">
        <f t="shared" si="7"/>
        <v>10960611</v>
      </c>
      <c r="H191" s="3">
        <f t="shared" si="8"/>
        <v>0.46695475005443954</v>
      </c>
    </row>
    <row r="192" spans="1:8" x14ac:dyDescent="0.25">
      <c r="A192" t="s">
        <v>5</v>
      </c>
      <c r="B192" t="s">
        <v>4</v>
      </c>
      <c r="C192" s="1">
        <v>45078</v>
      </c>
      <c r="D192" s="2">
        <v>19491562</v>
      </c>
      <c r="E192" s="2">
        <f t="shared" si="6"/>
        <v>17325832.888888888</v>
      </c>
      <c r="F192" s="2">
        <v>9425368</v>
      </c>
      <c r="G192" s="2">
        <f t="shared" si="7"/>
        <v>10066194</v>
      </c>
      <c r="H192" s="3">
        <f t="shared" si="8"/>
        <v>0.45599336779679323</v>
      </c>
    </row>
    <row r="193" spans="1:8" x14ac:dyDescent="0.25">
      <c r="A193" t="s">
        <v>6</v>
      </c>
      <c r="B193" t="s">
        <v>7</v>
      </c>
      <c r="C193" s="1">
        <v>45078</v>
      </c>
      <c r="D193" s="2">
        <v>23625142</v>
      </c>
      <c r="E193" s="2">
        <f t="shared" si="6"/>
        <v>21000126.222222224</v>
      </c>
      <c r="F193" s="2">
        <v>10963548</v>
      </c>
      <c r="G193" s="2">
        <f t="shared" si="7"/>
        <v>12661594</v>
      </c>
      <c r="H193" s="3">
        <f t="shared" si="8"/>
        <v>0.47792942366230018</v>
      </c>
    </row>
    <row r="194" spans="1:8" x14ac:dyDescent="0.25">
      <c r="A194" t="s">
        <v>8</v>
      </c>
      <c r="B194" t="s">
        <v>7</v>
      </c>
      <c r="C194" s="1">
        <v>45078</v>
      </c>
      <c r="D194" s="2">
        <v>23568996</v>
      </c>
      <c r="E194" s="2">
        <f t="shared" si="6"/>
        <v>20950218.666666668</v>
      </c>
      <c r="F194" s="2">
        <v>10456398</v>
      </c>
      <c r="G194" s="2">
        <f t="shared" si="7"/>
        <v>13112598</v>
      </c>
      <c r="H194" s="3">
        <f t="shared" si="8"/>
        <v>0.50089313308042482</v>
      </c>
    </row>
    <row r="195" spans="1:8" x14ac:dyDescent="0.25">
      <c r="A195" t="s">
        <v>9</v>
      </c>
      <c r="B195" t="s">
        <v>10</v>
      </c>
      <c r="C195" s="4">
        <v>45078</v>
      </c>
      <c r="D195" s="2">
        <v>16253495</v>
      </c>
      <c r="E195" s="2">
        <f t="shared" ref="E195:E258" si="9">D195/$Q$2</f>
        <v>14447551.111111112</v>
      </c>
      <c r="F195" s="2">
        <v>7430125</v>
      </c>
      <c r="G195" s="2">
        <f t="shared" ref="G195:G258" si="10">D195-F195</f>
        <v>8823370</v>
      </c>
      <c r="H195" s="3">
        <f t="shared" ref="H195:H258" si="11">(F195/E195-100%)*-1</f>
        <v>0.48571734110109854</v>
      </c>
    </row>
    <row r="196" spans="1:8" x14ac:dyDescent="0.25">
      <c r="A196" t="s">
        <v>11</v>
      </c>
      <c r="B196" t="s">
        <v>10</v>
      </c>
      <c r="C196" s="1">
        <v>45078</v>
      </c>
      <c r="D196" s="2">
        <v>23657595</v>
      </c>
      <c r="E196" s="2">
        <f t="shared" si="9"/>
        <v>21028973.333333332</v>
      </c>
      <c r="F196" s="2">
        <v>11354786</v>
      </c>
      <c r="G196" s="2">
        <f t="shared" si="10"/>
        <v>12302809</v>
      </c>
      <c r="H196" s="3">
        <f t="shared" si="11"/>
        <v>0.46004087693613827</v>
      </c>
    </row>
    <row r="197" spans="1:8" x14ac:dyDescent="0.25">
      <c r="A197" t="s">
        <v>12</v>
      </c>
      <c r="B197" t="s">
        <v>1</v>
      </c>
      <c r="C197" s="4">
        <v>45078</v>
      </c>
      <c r="D197" s="2">
        <v>21546523</v>
      </c>
      <c r="E197" s="2">
        <f t="shared" si="9"/>
        <v>19152464.888888888</v>
      </c>
      <c r="F197" s="2">
        <v>10239574</v>
      </c>
      <c r="G197" s="2">
        <f t="shared" si="10"/>
        <v>11306949</v>
      </c>
      <c r="H197" s="3">
        <f t="shared" si="11"/>
        <v>0.4653652122897044</v>
      </c>
    </row>
    <row r="198" spans="1:8" x14ac:dyDescent="0.25">
      <c r="A198" t="s">
        <v>13</v>
      </c>
      <c r="B198" t="s">
        <v>7</v>
      </c>
      <c r="C198" s="1">
        <v>45078</v>
      </c>
      <c r="D198" s="2">
        <v>21456987</v>
      </c>
      <c r="E198" s="2">
        <f t="shared" si="9"/>
        <v>19072877.333333332</v>
      </c>
      <c r="F198" s="2">
        <v>10023657</v>
      </c>
      <c r="G198" s="2">
        <f t="shared" si="10"/>
        <v>11433330</v>
      </c>
      <c r="H198" s="3">
        <f t="shared" si="11"/>
        <v>0.4744549118196324</v>
      </c>
    </row>
    <row r="199" spans="1:8" x14ac:dyDescent="0.25">
      <c r="A199" t="s">
        <v>14</v>
      </c>
      <c r="B199" t="s">
        <v>10</v>
      </c>
      <c r="C199" s="1">
        <v>45078</v>
      </c>
      <c r="D199" s="2">
        <v>19369512</v>
      </c>
      <c r="E199" s="2">
        <f t="shared" si="9"/>
        <v>17217344</v>
      </c>
      <c r="F199" s="2">
        <v>9523478</v>
      </c>
      <c r="G199" s="2">
        <f t="shared" si="10"/>
        <v>9846034</v>
      </c>
      <c r="H199" s="3">
        <f t="shared" si="11"/>
        <v>0.44686718230175337</v>
      </c>
    </row>
    <row r="200" spans="1:8" x14ac:dyDescent="0.25">
      <c r="A200" t="s">
        <v>0</v>
      </c>
      <c r="B200" t="s">
        <v>1</v>
      </c>
      <c r="C200" s="1">
        <v>45108</v>
      </c>
      <c r="D200" s="2">
        <v>22326574</v>
      </c>
      <c r="E200" s="2">
        <f t="shared" si="9"/>
        <v>19845843.555555556</v>
      </c>
      <c r="F200" s="2">
        <v>10657862</v>
      </c>
      <c r="G200" s="2">
        <f t="shared" si="10"/>
        <v>11668712</v>
      </c>
      <c r="H200" s="3">
        <f t="shared" si="11"/>
        <v>0.46296754934276974</v>
      </c>
    </row>
    <row r="201" spans="1:8" x14ac:dyDescent="0.25">
      <c r="A201" t="s">
        <v>2</v>
      </c>
      <c r="B201" t="s">
        <v>1</v>
      </c>
      <c r="C201" s="4">
        <v>45108</v>
      </c>
      <c r="D201" s="2">
        <v>23415625</v>
      </c>
      <c r="E201" s="2">
        <f t="shared" si="9"/>
        <v>20813888.888888888</v>
      </c>
      <c r="F201" s="2">
        <v>10652478</v>
      </c>
      <c r="G201" s="2">
        <f t="shared" si="10"/>
        <v>12763147</v>
      </c>
      <c r="H201" s="3">
        <f t="shared" si="11"/>
        <v>0.4882033791538769</v>
      </c>
    </row>
    <row r="202" spans="1:8" x14ac:dyDescent="0.25">
      <c r="A202" t="s">
        <v>3</v>
      </c>
      <c r="B202" t="s">
        <v>4</v>
      </c>
      <c r="C202" s="1">
        <v>45108</v>
      </c>
      <c r="D202" s="2">
        <v>22845675</v>
      </c>
      <c r="E202" s="2">
        <f t="shared" si="9"/>
        <v>20307266.666666668</v>
      </c>
      <c r="F202" s="2">
        <v>10478563</v>
      </c>
      <c r="G202" s="2">
        <f t="shared" si="10"/>
        <v>12367112</v>
      </c>
      <c r="H202" s="3">
        <f t="shared" si="11"/>
        <v>0.48399934013768475</v>
      </c>
    </row>
    <row r="203" spans="1:8" x14ac:dyDescent="0.25">
      <c r="A203" t="s">
        <v>5</v>
      </c>
      <c r="B203" t="s">
        <v>4</v>
      </c>
      <c r="C203" s="1">
        <v>45108</v>
      </c>
      <c r="D203" s="2">
        <v>21301025</v>
      </c>
      <c r="E203" s="2">
        <f t="shared" si="9"/>
        <v>18934244.444444444</v>
      </c>
      <c r="F203" s="2">
        <v>10436987</v>
      </c>
      <c r="G203" s="2">
        <f t="shared" si="10"/>
        <v>10864038</v>
      </c>
      <c r="H203" s="3">
        <f t="shared" si="11"/>
        <v>0.44877721259892422</v>
      </c>
    </row>
    <row r="204" spans="1:8" x14ac:dyDescent="0.25">
      <c r="A204" t="s">
        <v>6</v>
      </c>
      <c r="B204" t="s">
        <v>7</v>
      </c>
      <c r="C204" s="1">
        <v>45108</v>
      </c>
      <c r="D204" s="2">
        <v>22958436</v>
      </c>
      <c r="E204" s="2">
        <f t="shared" si="9"/>
        <v>20407498.666666668</v>
      </c>
      <c r="F204" s="2">
        <v>10534786</v>
      </c>
      <c r="G204" s="2">
        <f t="shared" si="10"/>
        <v>12423650</v>
      </c>
      <c r="H204" s="3">
        <f t="shared" si="11"/>
        <v>0.48377867508048022</v>
      </c>
    </row>
    <row r="205" spans="1:8" x14ac:dyDescent="0.25">
      <c r="A205" t="s">
        <v>8</v>
      </c>
      <c r="B205" t="s">
        <v>7</v>
      </c>
      <c r="C205" s="1">
        <v>45108</v>
      </c>
      <c r="D205" s="2">
        <v>23956324</v>
      </c>
      <c r="E205" s="2">
        <f t="shared" si="9"/>
        <v>21294510.222222224</v>
      </c>
      <c r="F205" s="2">
        <v>10954237</v>
      </c>
      <c r="G205" s="2">
        <f t="shared" si="10"/>
        <v>13002087</v>
      </c>
      <c r="H205" s="3">
        <f t="shared" si="11"/>
        <v>0.48558398922138479</v>
      </c>
    </row>
    <row r="206" spans="1:8" x14ac:dyDescent="0.25">
      <c r="A206" t="s">
        <v>9</v>
      </c>
      <c r="B206" t="s">
        <v>10</v>
      </c>
      <c r="C206" s="1">
        <v>45108</v>
      </c>
      <c r="D206" s="2">
        <v>19514863</v>
      </c>
      <c r="E206" s="2">
        <f t="shared" si="9"/>
        <v>17346544.888888888</v>
      </c>
      <c r="F206" s="2">
        <v>9447521</v>
      </c>
      <c r="G206" s="2">
        <f t="shared" si="10"/>
        <v>10067342</v>
      </c>
      <c r="H206" s="3">
        <f t="shared" si="11"/>
        <v>0.45536583449240708</v>
      </c>
    </row>
    <row r="207" spans="1:8" x14ac:dyDescent="0.25">
      <c r="A207" t="s">
        <v>11</v>
      </c>
      <c r="B207" t="s">
        <v>10</v>
      </c>
      <c r="C207" s="4">
        <v>45108</v>
      </c>
      <c r="D207" s="2">
        <v>25457812</v>
      </c>
      <c r="E207" s="2">
        <f t="shared" si="9"/>
        <v>22629166.222222224</v>
      </c>
      <c r="F207" s="2">
        <v>11547863</v>
      </c>
      <c r="G207" s="2">
        <f t="shared" si="10"/>
        <v>13909949</v>
      </c>
      <c r="H207" s="3">
        <f t="shared" si="11"/>
        <v>0.48969118496907749</v>
      </c>
    </row>
    <row r="208" spans="1:8" x14ac:dyDescent="0.25">
      <c r="A208" t="s">
        <v>12</v>
      </c>
      <c r="B208" t="s">
        <v>1</v>
      </c>
      <c r="C208" s="1">
        <v>45108</v>
      </c>
      <c r="D208" s="2">
        <v>21954231</v>
      </c>
      <c r="E208" s="2">
        <f t="shared" si="9"/>
        <v>19514872</v>
      </c>
      <c r="F208" s="2">
        <v>10576158</v>
      </c>
      <c r="G208" s="2">
        <f t="shared" si="10"/>
        <v>11378073</v>
      </c>
      <c r="H208" s="3">
        <f t="shared" si="11"/>
        <v>0.45804625313453251</v>
      </c>
    </row>
    <row r="209" spans="1:8" x14ac:dyDescent="0.25">
      <c r="A209" t="s">
        <v>13</v>
      </c>
      <c r="B209" t="s">
        <v>7</v>
      </c>
      <c r="C209" s="1">
        <v>45108</v>
      </c>
      <c r="D209" s="2">
        <v>19635236</v>
      </c>
      <c r="E209" s="2">
        <f t="shared" si="9"/>
        <v>17453543.111111112</v>
      </c>
      <c r="F209" s="2">
        <v>9412563</v>
      </c>
      <c r="G209" s="2">
        <f t="shared" si="10"/>
        <v>10222673</v>
      </c>
      <c r="H209" s="3">
        <f t="shared" si="11"/>
        <v>0.46070760876008832</v>
      </c>
    </row>
    <row r="210" spans="1:8" x14ac:dyDescent="0.25">
      <c r="A210" t="s">
        <v>14</v>
      </c>
      <c r="B210" t="s">
        <v>10</v>
      </c>
      <c r="C210" s="1">
        <v>45108</v>
      </c>
      <c r="D210" s="2">
        <v>19865238</v>
      </c>
      <c r="E210" s="2">
        <f t="shared" si="9"/>
        <v>17657989.333333332</v>
      </c>
      <c r="F210" s="2">
        <v>9856324</v>
      </c>
      <c r="G210" s="2">
        <f t="shared" si="10"/>
        <v>10008914</v>
      </c>
      <c r="H210" s="3">
        <f t="shared" si="11"/>
        <v>0.44182070710655463</v>
      </c>
    </row>
    <row r="211" spans="1:8" x14ac:dyDescent="0.25">
      <c r="A211" t="s">
        <v>0</v>
      </c>
      <c r="B211" t="s">
        <v>1</v>
      </c>
      <c r="C211" s="4">
        <v>45139</v>
      </c>
      <c r="D211" s="2">
        <v>24969896</v>
      </c>
      <c r="E211" s="2">
        <f t="shared" si="9"/>
        <v>22195463.111111112</v>
      </c>
      <c r="F211" s="2">
        <v>11654789</v>
      </c>
      <c r="G211" s="2">
        <f t="shared" si="10"/>
        <v>13315107</v>
      </c>
      <c r="H211" s="3">
        <f t="shared" si="11"/>
        <v>0.47490219322499383</v>
      </c>
    </row>
    <row r="212" spans="1:8" x14ac:dyDescent="0.25">
      <c r="A212" t="s">
        <v>2</v>
      </c>
      <c r="B212" t="s">
        <v>1</v>
      </c>
      <c r="C212" s="1">
        <v>45139</v>
      </c>
      <c r="D212" s="2">
        <v>23854721</v>
      </c>
      <c r="E212" s="2">
        <f t="shared" si="9"/>
        <v>21204196.444444444</v>
      </c>
      <c r="F212" s="2">
        <v>10936987</v>
      </c>
      <c r="G212" s="2">
        <f t="shared" si="10"/>
        <v>12917734</v>
      </c>
      <c r="H212" s="3">
        <f t="shared" si="11"/>
        <v>0.48420648579373449</v>
      </c>
    </row>
    <row r="213" spans="1:8" x14ac:dyDescent="0.25">
      <c r="A213" t="s">
        <v>3</v>
      </c>
      <c r="B213" t="s">
        <v>4</v>
      </c>
      <c r="C213" s="4">
        <v>45139</v>
      </c>
      <c r="D213" s="2">
        <v>23692556</v>
      </c>
      <c r="E213" s="2">
        <f t="shared" si="9"/>
        <v>21060049.777777776</v>
      </c>
      <c r="F213" s="2">
        <v>10947862</v>
      </c>
      <c r="G213" s="2">
        <f t="shared" si="10"/>
        <v>12744694</v>
      </c>
      <c r="H213" s="3">
        <f t="shared" si="11"/>
        <v>0.48015972822856257</v>
      </c>
    </row>
    <row r="214" spans="1:8" x14ac:dyDescent="0.25">
      <c r="A214" t="s">
        <v>5</v>
      </c>
      <c r="B214" t="s">
        <v>4</v>
      </c>
      <c r="C214" s="1">
        <v>45139</v>
      </c>
      <c r="D214" s="2">
        <v>22124578</v>
      </c>
      <c r="E214" s="2">
        <f t="shared" si="9"/>
        <v>19666291.555555556</v>
      </c>
      <c r="F214" s="2">
        <v>10456983</v>
      </c>
      <c r="G214" s="2">
        <f t="shared" si="10"/>
        <v>11667595</v>
      </c>
      <c r="H214" s="3">
        <f t="shared" si="11"/>
        <v>0.46827885824534143</v>
      </c>
    </row>
    <row r="215" spans="1:8" x14ac:dyDescent="0.25">
      <c r="A215" t="s">
        <v>6</v>
      </c>
      <c r="B215" t="s">
        <v>7</v>
      </c>
      <c r="C215" s="1">
        <v>45139</v>
      </c>
      <c r="D215" s="2">
        <v>24124563</v>
      </c>
      <c r="E215" s="2">
        <f t="shared" si="9"/>
        <v>21444056</v>
      </c>
      <c r="F215" s="2">
        <v>11489637</v>
      </c>
      <c r="G215" s="2">
        <f t="shared" si="10"/>
        <v>12634926</v>
      </c>
      <c r="H215" s="3">
        <f t="shared" si="11"/>
        <v>0.46420411325170952</v>
      </c>
    </row>
    <row r="216" spans="1:8" x14ac:dyDescent="0.25">
      <c r="A216" t="s">
        <v>8</v>
      </c>
      <c r="B216" t="s">
        <v>7</v>
      </c>
      <c r="C216" s="1">
        <v>45139</v>
      </c>
      <c r="D216" s="2">
        <v>25635241</v>
      </c>
      <c r="E216" s="2">
        <f t="shared" si="9"/>
        <v>22786880.888888888</v>
      </c>
      <c r="F216" s="2">
        <v>11403021</v>
      </c>
      <c r="G216" s="2">
        <f t="shared" si="10"/>
        <v>14232220</v>
      </c>
      <c r="H216" s="3">
        <f t="shared" si="11"/>
        <v>0.49957955827292588</v>
      </c>
    </row>
    <row r="217" spans="1:8" x14ac:dyDescent="0.25">
      <c r="A217" t="s">
        <v>9</v>
      </c>
      <c r="B217" t="s">
        <v>10</v>
      </c>
      <c r="C217" s="4">
        <v>45139</v>
      </c>
      <c r="D217" s="2">
        <v>21876324</v>
      </c>
      <c r="E217" s="2">
        <f t="shared" si="9"/>
        <v>19445621.333333332</v>
      </c>
      <c r="F217" s="2">
        <v>10245967</v>
      </c>
      <c r="G217" s="2">
        <f t="shared" si="10"/>
        <v>11630357</v>
      </c>
      <c r="H217" s="3">
        <f t="shared" si="11"/>
        <v>0.47309644549971008</v>
      </c>
    </row>
    <row r="218" spans="1:8" x14ac:dyDescent="0.25">
      <c r="A218" t="s">
        <v>11</v>
      </c>
      <c r="B218" t="s">
        <v>10</v>
      </c>
      <c r="C218" s="1">
        <v>45139</v>
      </c>
      <c r="D218" s="2">
        <v>24856321</v>
      </c>
      <c r="E218" s="2">
        <f t="shared" si="9"/>
        <v>22094507.555555556</v>
      </c>
      <c r="F218" s="2">
        <v>11547861</v>
      </c>
      <c r="G218" s="2">
        <f t="shared" si="10"/>
        <v>13308460</v>
      </c>
      <c r="H218" s="3">
        <f t="shared" si="11"/>
        <v>0.47734245848369916</v>
      </c>
    </row>
    <row r="219" spans="1:8" x14ac:dyDescent="0.25">
      <c r="A219" t="s">
        <v>12</v>
      </c>
      <c r="B219" t="s">
        <v>1</v>
      </c>
      <c r="C219" s="4">
        <v>45139</v>
      </c>
      <c r="D219" s="2">
        <v>22863254</v>
      </c>
      <c r="E219" s="2">
        <f t="shared" si="9"/>
        <v>20322892.444444444</v>
      </c>
      <c r="F219" s="2">
        <v>10453692</v>
      </c>
      <c r="G219" s="2">
        <f t="shared" si="10"/>
        <v>12409562</v>
      </c>
      <c r="H219" s="3">
        <f t="shared" si="11"/>
        <v>0.48561987283175001</v>
      </c>
    </row>
    <row r="220" spans="1:8" x14ac:dyDescent="0.25">
      <c r="A220" t="s">
        <v>13</v>
      </c>
      <c r="B220" t="s">
        <v>7</v>
      </c>
      <c r="C220" s="1">
        <v>45139</v>
      </c>
      <c r="D220" s="2">
        <v>22455684</v>
      </c>
      <c r="E220" s="2">
        <f t="shared" si="9"/>
        <v>19960608</v>
      </c>
      <c r="F220" s="2">
        <v>10789635</v>
      </c>
      <c r="G220" s="2">
        <f t="shared" si="10"/>
        <v>11666049</v>
      </c>
      <c r="H220" s="3">
        <f t="shared" si="11"/>
        <v>0.45945358979045126</v>
      </c>
    </row>
    <row r="221" spans="1:8" x14ac:dyDescent="0.25">
      <c r="A221" t="s">
        <v>14</v>
      </c>
      <c r="B221" t="s">
        <v>10</v>
      </c>
      <c r="C221" s="1">
        <v>45139</v>
      </c>
      <c r="D221" s="2">
        <v>20856321</v>
      </c>
      <c r="E221" s="2">
        <f t="shared" si="9"/>
        <v>18538952</v>
      </c>
      <c r="F221" s="2">
        <v>10236578</v>
      </c>
      <c r="G221" s="2">
        <f t="shared" si="10"/>
        <v>10619743</v>
      </c>
      <c r="H221" s="3">
        <f t="shared" si="11"/>
        <v>0.44783405232399331</v>
      </c>
    </row>
    <row r="222" spans="1:8" x14ac:dyDescent="0.25">
      <c r="A222" t="s">
        <v>0</v>
      </c>
      <c r="B222" t="s">
        <v>1</v>
      </c>
      <c r="C222" s="1">
        <v>45170</v>
      </c>
      <c r="D222" s="2">
        <v>25125395</v>
      </c>
      <c r="E222" s="2">
        <f t="shared" si="9"/>
        <v>22333684.444444444</v>
      </c>
      <c r="F222" s="2">
        <v>11425866</v>
      </c>
      <c r="G222" s="2">
        <f t="shared" si="10"/>
        <v>13699529</v>
      </c>
      <c r="H222" s="3">
        <f t="shared" si="11"/>
        <v>0.48840210273311124</v>
      </c>
    </row>
    <row r="223" spans="1:8" x14ac:dyDescent="0.25">
      <c r="A223" t="s">
        <v>2</v>
      </c>
      <c r="B223" t="s">
        <v>1</v>
      </c>
      <c r="C223" s="4">
        <v>45170</v>
      </c>
      <c r="D223" s="2">
        <v>22635214</v>
      </c>
      <c r="E223" s="2">
        <f t="shared" si="9"/>
        <v>20120190.222222224</v>
      </c>
      <c r="F223" s="2">
        <v>10583958</v>
      </c>
      <c r="G223" s="2">
        <f t="shared" si="10"/>
        <v>12051256</v>
      </c>
      <c r="H223" s="3">
        <f t="shared" si="11"/>
        <v>0.47396332325375856</v>
      </c>
    </row>
    <row r="224" spans="1:8" x14ac:dyDescent="0.25">
      <c r="A224" t="s">
        <v>3</v>
      </c>
      <c r="B224" t="s">
        <v>4</v>
      </c>
      <c r="C224" s="1">
        <v>45170</v>
      </c>
      <c r="D224" s="2">
        <v>23547861</v>
      </c>
      <c r="E224" s="2">
        <f t="shared" si="9"/>
        <v>20931432</v>
      </c>
      <c r="F224" s="2">
        <v>11547863</v>
      </c>
      <c r="G224" s="2">
        <f t="shared" si="10"/>
        <v>11999998</v>
      </c>
      <c r="H224" s="3">
        <f t="shared" si="11"/>
        <v>0.44830038384378101</v>
      </c>
    </row>
    <row r="225" spans="1:8" x14ac:dyDescent="0.25">
      <c r="A225" t="s">
        <v>5</v>
      </c>
      <c r="B225" t="s">
        <v>4</v>
      </c>
      <c r="C225" s="1">
        <v>45170</v>
      </c>
      <c r="D225" s="2">
        <v>23658941</v>
      </c>
      <c r="E225" s="2">
        <f t="shared" si="9"/>
        <v>21030169.777777776</v>
      </c>
      <c r="F225" s="2">
        <v>11657934</v>
      </c>
      <c r="G225" s="2">
        <f t="shared" si="10"/>
        <v>12001007</v>
      </c>
      <c r="H225" s="3">
        <f t="shared" si="11"/>
        <v>0.44565668640874501</v>
      </c>
    </row>
    <row r="226" spans="1:8" x14ac:dyDescent="0.25">
      <c r="A226" t="s">
        <v>6</v>
      </c>
      <c r="B226" t="s">
        <v>7</v>
      </c>
      <c r="C226" s="1">
        <v>45170</v>
      </c>
      <c r="D226" s="2">
        <v>25417896</v>
      </c>
      <c r="E226" s="2">
        <f t="shared" si="9"/>
        <v>22593685.333333332</v>
      </c>
      <c r="F226" s="2">
        <v>12548632</v>
      </c>
      <c r="G226" s="2">
        <f t="shared" si="10"/>
        <v>12869264</v>
      </c>
      <c r="H226" s="3">
        <f t="shared" si="11"/>
        <v>0.44459561090343591</v>
      </c>
    </row>
    <row r="227" spans="1:8" x14ac:dyDescent="0.25">
      <c r="A227" t="s">
        <v>8</v>
      </c>
      <c r="B227" t="s">
        <v>7</v>
      </c>
      <c r="C227" s="1">
        <v>45170</v>
      </c>
      <c r="D227" s="2">
        <v>24638744</v>
      </c>
      <c r="E227" s="2">
        <f t="shared" si="9"/>
        <v>21901105.777777776</v>
      </c>
      <c r="F227" s="2">
        <v>11874634</v>
      </c>
      <c r="G227" s="2">
        <f t="shared" si="10"/>
        <v>12764110</v>
      </c>
      <c r="H227" s="3">
        <f t="shared" si="11"/>
        <v>0.45780664590695042</v>
      </c>
    </row>
    <row r="228" spans="1:8" x14ac:dyDescent="0.25">
      <c r="A228" t="s">
        <v>9</v>
      </c>
      <c r="B228" t="s">
        <v>10</v>
      </c>
      <c r="C228" s="1">
        <v>45170</v>
      </c>
      <c r="D228" s="2">
        <v>23654178</v>
      </c>
      <c r="E228" s="2">
        <f t="shared" si="9"/>
        <v>21025936</v>
      </c>
      <c r="F228" s="2">
        <v>11576934</v>
      </c>
      <c r="G228" s="2">
        <f t="shared" si="10"/>
        <v>12077244</v>
      </c>
      <c r="H228" s="3">
        <f t="shared" si="11"/>
        <v>0.4493974489411553</v>
      </c>
    </row>
    <row r="229" spans="1:8" x14ac:dyDescent="0.25">
      <c r="A229" t="s">
        <v>11</v>
      </c>
      <c r="B229" t="s">
        <v>10</v>
      </c>
      <c r="C229" s="4">
        <v>45170</v>
      </c>
      <c r="D229" s="2">
        <v>26958532</v>
      </c>
      <c r="E229" s="2">
        <f t="shared" si="9"/>
        <v>23963139.555555556</v>
      </c>
      <c r="F229" s="2">
        <v>12954281</v>
      </c>
      <c r="G229" s="2">
        <f t="shared" si="10"/>
        <v>14004251</v>
      </c>
      <c r="H229" s="3">
        <f t="shared" si="11"/>
        <v>0.45940802247689161</v>
      </c>
    </row>
    <row r="230" spans="1:8" x14ac:dyDescent="0.25">
      <c r="A230" t="s">
        <v>12</v>
      </c>
      <c r="B230" t="s">
        <v>1</v>
      </c>
      <c r="C230" s="1">
        <v>45170</v>
      </c>
      <c r="D230" s="2">
        <v>24789632</v>
      </c>
      <c r="E230" s="2">
        <f t="shared" si="9"/>
        <v>22035228.444444444</v>
      </c>
      <c r="F230" s="2">
        <v>11546921</v>
      </c>
      <c r="G230" s="2">
        <f t="shared" si="10"/>
        <v>13242711</v>
      </c>
      <c r="H230" s="3">
        <f t="shared" si="11"/>
        <v>0.47597906556257064</v>
      </c>
    </row>
    <row r="231" spans="1:8" x14ac:dyDescent="0.25">
      <c r="A231" t="s">
        <v>13</v>
      </c>
      <c r="B231" t="s">
        <v>7</v>
      </c>
      <c r="C231" s="1">
        <v>45170</v>
      </c>
      <c r="D231" s="2">
        <v>23654214</v>
      </c>
      <c r="E231" s="2">
        <f t="shared" si="9"/>
        <v>21025968</v>
      </c>
      <c r="F231" s="2">
        <v>11457863</v>
      </c>
      <c r="G231" s="2">
        <f t="shared" si="10"/>
        <v>12196351</v>
      </c>
      <c r="H231" s="3">
        <f t="shared" si="11"/>
        <v>0.45506133177792341</v>
      </c>
    </row>
    <row r="232" spans="1:8" x14ac:dyDescent="0.25">
      <c r="A232" t="s">
        <v>14</v>
      </c>
      <c r="B232" t="s">
        <v>10</v>
      </c>
      <c r="C232" s="1">
        <v>45170</v>
      </c>
      <c r="D232" s="2">
        <v>22589632</v>
      </c>
      <c r="E232" s="2">
        <f t="shared" si="9"/>
        <v>20079672.888888888</v>
      </c>
      <c r="F232" s="2">
        <v>10783546</v>
      </c>
      <c r="G232" s="2">
        <f t="shared" si="10"/>
        <v>11806086</v>
      </c>
      <c r="H232" s="3">
        <f t="shared" si="11"/>
        <v>0.46296206817357621</v>
      </c>
    </row>
    <row r="233" spans="1:8" x14ac:dyDescent="0.25">
      <c r="A233" t="s">
        <v>0</v>
      </c>
      <c r="B233" t="s">
        <v>1</v>
      </c>
      <c r="C233" s="4">
        <v>45200</v>
      </c>
      <c r="D233" s="2">
        <v>26457896</v>
      </c>
      <c r="E233" s="2">
        <f t="shared" si="9"/>
        <v>23518129.777777776</v>
      </c>
      <c r="F233" s="2">
        <v>12579541</v>
      </c>
      <c r="G233" s="2">
        <f t="shared" si="10"/>
        <v>13878355</v>
      </c>
      <c r="H233" s="3">
        <f t="shared" si="11"/>
        <v>0.46511303752195565</v>
      </c>
    </row>
    <row r="234" spans="1:8" x14ac:dyDescent="0.25">
      <c r="A234" t="s">
        <v>2</v>
      </c>
      <c r="B234" t="s">
        <v>1</v>
      </c>
      <c r="C234" s="1">
        <v>45200</v>
      </c>
      <c r="D234" s="2">
        <v>24638512</v>
      </c>
      <c r="E234" s="2">
        <f t="shared" si="9"/>
        <v>21900899.555555556</v>
      </c>
      <c r="F234" s="2">
        <v>11457896</v>
      </c>
      <c r="G234" s="2">
        <f t="shared" si="10"/>
        <v>13180616</v>
      </c>
      <c r="H234" s="3">
        <f t="shared" si="11"/>
        <v>0.47682989135058162</v>
      </c>
    </row>
    <row r="235" spans="1:8" x14ac:dyDescent="0.25">
      <c r="A235" t="s">
        <v>3</v>
      </c>
      <c r="B235" t="s">
        <v>4</v>
      </c>
      <c r="C235" s="4">
        <v>45200</v>
      </c>
      <c r="D235" s="2">
        <v>25382476</v>
      </c>
      <c r="E235" s="2">
        <f t="shared" si="9"/>
        <v>22562200.888888888</v>
      </c>
      <c r="F235" s="2">
        <v>12547863</v>
      </c>
      <c r="G235" s="2">
        <f t="shared" si="10"/>
        <v>12834613</v>
      </c>
      <c r="H235" s="3">
        <f t="shared" si="11"/>
        <v>0.44385465488079257</v>
      </c>
    </row>
    <row r="236" spans="1:8" x14ac:dyDescent="0.25">
      <c r="A236" t="s">
        <v>5</v>
      </c>
      <c r="B236" t="s">
        <v>4</v>
      </c>
      <c r="C236" s="1">
        <v>45200</v>
      </c>
      <c r="D236" s="2">
        <v>22958475</v>
      </c>
      <c r="E236" s="2">
        <f t="shared" si="9"/>
        <v>20407533.333333332</v>
      </c>
      <c r="F236" s="2">
        <v>11365486</v>
      </c>
      <c r="G236" s="2">
        <f t="shared" si="10"/>
        <v>11592989</v>
      </c>
      <c r="H236" s="3">
        <f t="shared" si="11"/>
        <v>0.44307399555066262</v>
      </c>
    </row>
    <row r="237" spans="1:8" x14ac:dyDescent="0.25">
      <c r="A237" t="s">
        <v>6</v>
      </c>
      <c r="B237" t="s">
        <v>7</v>
      </c>
      <c r="C237" s="1">
        <v>45200</v>
      </c>
      <c r="D237" s="2">
        <v>26953284</v>
      </c>
      <c r="E237" s="2">
        <f t="shared" si="9"/>
        <v>23958474.666666668</v>
      </c>
      <c r="F237" s="2">
        <v>12456934</v>
      </c>
      <c r="G237" s="2">
        <f t="shared" si="10"/>
        <v>14496350</v>
      </c>
      <c r="H237" s="3">
        <f t="shared" si="11"/>
        <v>0.48006147414170386</v>
      </c>
    </row>
    <row r="238" spans="1:8" x14ac:dyDescent="0.25">
      <c r="A238" t="s">
        <v>8</v>
      </c>
      <c r="B238" t="s">
        <v>7</v>
      </c>
      <c r="C238" s="1">
        <v>45200</v>
      </c>
      <c r="D238" s="2">
        <v>26958432</v>
      </c>
      <c r="E238" s="2">
        <f t="shared" si="9"/>
        <v>23963050.666666668</v>
      </c>
      <c r="F238" s="2">
        <v>12578964</v>
      </c>
      <c r="G238" s="2">
        <f t="shared" si="10"/>
        <v>14379468</v>
      </c>
      <c r="H238" s="3">
        <f t="shared" si="11"/>
        <v>0.47506833854431896</v>
      </c>
    </row>
    <row r="239" spans="1:8" x14ac:dyDescent="0.25">
      <c r="A239" t="s">
        <v>9</v>
      </c>
      <c r="B239" t="s">
        <v>10</v>
      </c>
      <c r="C239" s="4">
        <v>45200</v>
      </c>
      <c r="D239" s="2">
        <v>24619473</v>
      </c>
      <c r="E239" s="2">
        <f t="shared" si="9"/>
        <v>21883976</v>
      </c>
      <c r="F239" s="2">
        <v>11256986</v>
      </c>
      <c r="G239" s="2">
        <f t="shared" si="10"/>
        <v>13362487</v>
      </c>
      <c r="H239" s="3">
        <f t="shared" si="11"/>
        <v>0.48560599774008162</v>
      </c>
    </row>
    <row r="240" spans="1:8" x14ac:dyDescent="0.25">
      <c r="A240" t="s">
        <v>11</v>
      </c>
      <c r="B240" t="s">
        <v>10</v>
      </c>
      <c r="C240" s="1">
        <v>45200</v>
      </c>
      <c r="D240" s="2">
        <v>25958436</v>
      </c>
      <c r="E240" s="2">
        <f t="shared" si="9"/>
        <v>23074165.333333332</v>
      </c>
      <c r="F240" s="2">
        <v>11965845</v>
      </c>
      <c r="G240" s="2">
        <f t="shared" si="10"/>
        <v>13992591</v>
      </c>
      <c r="H240" s="3">
        <f t="shared" si="11"/>
        <v>0.48141807830795347</v>
      </c>
    </row>
    <row r="241" spans="1:8" x14ac:dyDescent="0.25">
      <c r="A241" t="s">
        <v>12</v>
      </c>
      <c r="B241" t="s">
        <v>1</v>
      </c>
      <c r="C241" s="4">
        <v>45200</v>
      </c>
      <c r="D241" s="2">
        <v>24963214</v>
      </c>
      <c r="E241" s="2">
        <f t="shared" si="9"/>
        <v>22189523.555555556</v>
      </c>
      <c r="F241" s="2">
        <v>11436957</v>
      </c>
      <c r="G241" s="2">
        <f t="shared" si="10"/>
        <v>13526257</v>
      </c>
      <c r="H241" s="3">
        <f t="shared" si="11"/>
        <v>0.48457852322221007</v>
      </c>
    </row>
    <row r="242" spans="1:8" x14ac:dyDescent="0.25">
      <c r="A242" t="s">
        <v>13</v>
      </c>
      <c r="B242" t="s">
        <v>7</v>
      </c>
      <c r="C242" s="1">
        <v>45200</v>
      </c>
      <c r="D242" s="2">
        <v>24367458</v>
      </c>
      <c r="E242" s="2">
        <f t="shared" si="9"/>
        <v>21659962.666666668</v>
      </c>
      <c r="F242" s="2">
        <v>11635443</v>
      </c>
      <c r="G242" s="2">
        <f t="shared" si="10"/>
        <v>12732015</v>
      </c>
      <c r="H242" s="3">
        <f t="shared" si="11"/>
        <v>0.46281334002914876</v>
      </c>
    </row>
    <row r="243" spans="1:8" x14ac:dyDescent="0.25">
      <c r="A243" t="s">
        <v>14</v>
      </c>
      <c r="B243" t="s">
        <v>10</v>
      </c>
      <c r="C243" s="1">
        <v>45200</v>
      </c>
      <c r="D243" s="2">
        <v>23547896</v>
      </c>
      <c r="E243" s="2">
        <f t="shared" si="9"/>
        <v>20931463.111111112</v>
      </c>
      <c r="F243" s="2">
        <v>11436958</v>
      </c>
      <c r="G243" s="2">
        <f t="shared" si="10"/>
        <v>12110938</v>
      </c>
      <c r="H243" s="3">
        <f t="shared" si="11"/>
        <v>0.45359968678305695</v>
      </c>
    </row>
    <row r="244" spans="1:8" x14ac:dyDescent="0.25">
      <c r="A244" t="s">
        <v>0</v>
      </c>
      <c r="B244" t="s">
        <v>1</v>
      </c>
      <c r="C244" s="1">
        <v>45231</v>
      </c>
      <c r="D244" s="2">
        <v>27856321</v>
      </c>
      <c r="E244" s="2">
        <f t="shared" si="9"/>
        <v>24761174.222222224</v>
      </c>
      <c r="F244" s="2">
        <v>12695823</v>
      </c>
      <c r="G244" s="2">
        <f t="shared" si="10"/>
        <v>15160498</v>
      </c>
      <c r="H244" s="3">
        <f t="shared" si="11"/>
        <v>0.48726894427300727</v>
      </c>
    </row>
    <row r="245" spans="1:8" x14ac:dyDescent="0.25">
      <c r="A245" t="s">
        <v>2</v>
      </c>
      <c r="B245" t="s">
        <v>1</v>
      </c>
      <c r="C245" s="4">
        <v>45231</v>
      </c>
      <c r="D245" s="2">
        <v>25419685</v>
      </c>
      <c r="E245" s="2">
        <f t="shared" si="9"/>
        <v>22595275.555555556</v>
      </c>
      <c r="F245" s="2">
        <v>11745636</v>
      </c>
      <c r="G245" s="2">
        <f t="shared" si="10"/>
        <v>13674049</v>
      </c>
      <c r="H245" s="3">
        <f t="shared" si="11"/>
        <v>0.48017292503821352</v>
      </c>
    </row>
    <row r="246" spans="1:8" x14ac:dyDescent="0.25">
      <c r="A246" t="s">
        <v>3</v>
      </c>
      <c r="B246" t="s">
        <v>4</v>
      </c>
      <c r="C246" s="1">
        <v>45231</v>
      </c>
      <c r="D246" s="2">
        <v>25684236</v>
      </c>
      <c r="E246" s="2">
        <f t="shared" si="9"/>
        <v>22830432</v>
      </c>
      <c r="F246" s="2">
        <v>12452365</v>
      </c>
      <c r="G246" s="2">
        <f t="shared" si="10"/>
        <v>13231871</v>
      </c>
      <c r="H246" s="3">
        <f t="shared" si="11"/>
        <v>0.45457164367279601</v>
      </c>
    </row>
    <row r="247" spans="1:8" x14ac:dyDescent="0.25">
      <c r="A247" t="s">
        <v>5</v>
      </c>
      <c r="B247" t="s">
        <v>4</v>
      </c>
      <c r="C247" s="1">
        <v>45231</v>
      </c>
      <c r="D247" s="2">
        <v>23964512</v>
      </c>
      <c r="E247" s="2">
        <f t="shared" si="9"/>
        <v>21301788.444444444</v>
      </c>
      <c r="F247" s="2">
        <v>11457869</v>
      </c>
      <c r="G247" s="2">
        <f t="shared" si="10"/>
        <v>12506643</v>
      </c>
      <c r="H247" s="3">
        <f t="shared" si="11"/>
        <v>0.46211704102299267</v>
      </c>
    </row>
    <row r="248" spans="1:8" x14ac:dyDescent="0.25">
      <c r="A248" t="s">
        <v>6</v>
      </c>
      <c r="B248" t="s">
        <v>7</v>
      </c>
      <c r="C248" s="1">
        <v>45231</v>
      </c>
      <c r="D248" s="2">
        <v>26456981</v>
      </c>
      <c r="E248" s="2">
        <f t="shared" si="9"/>
        <v>23517316.444444444</v>
      </c>
      <c r="F248" s="2">
        <v>11957483</v>
      </c>
      <c r="G248" s="2">
        <f t="shared" si="10"/>
        <v>14499498</v>
      </c>
      <c r="H248" s="3">
        <f t="shared" si="11"/>
        <v>0.49154560095121969</v>
      </c>
    </row>
    <row r="249" spans="1:8" x14ac:dyDescent="0.25">
      <c r="A249" t="s">
        <v>8</v>
      </c>
      <c r="B249" t="s">
        <v>7</v>
      </c>
      <c r="C249" s="1">
        <v>45231</v>
      </c>
      <c r="D249" s="2">
        <v>26985231</v>
      </c>
      <c r="E249" s="2">
        <f t="shared" si="9"/>
        <v>23986872</v>
      </c>
      <c r="F249" s="2">
        <v>12745869</v>
      </c>
      <c r="G249" s="2">
        <f t="shared" si="10"/>
        <v>14239362</v>
      </c>
      <c r="H249" s="3">
        <f t="shared" si="11"/>
        <v>0.46863146641212738</v>
      </c>
    </row>
    <row r="250" spans="1:8" x14ac:dyDescent="0.25">
      <c r="A250" t="s">
        <v>9</v>
      </c>
      <c r="B250" t="s">
        <v>10</v>
      </c>
      <c r="C250" s="1">
        <v>45231</v>
      </c>
      <c r="D250" s="2">
        <v>25416398</v>
      </c>
      <c r="E250" s="2">
        <f t="shared" si="9"/>
        <v>22592353.777777776</v>
      </c>
      <c r="F250" s="2">
        <v>12269573</v>
      </c>
      <c r="G250" s="2">
        <f t="shared" si="10"/>
        <v>13146825</v>
      </c>
      <c r="H250" s="3">
        <f t="shared" si="11"/>
        <v>0.45691479866659312</v>
      </c>
    </row>
    <row r="251" spans="1:8" x14ac:dyDescent="0.25">
      <c r="A251" t="s">
        <v>11</v>
      </c>
      <c r="B251" t="s">
        <v>10</v>
      </c>
      <c r="C251" s="4">
        <v>45231</v>
      </c>
      <c r="D251" s="2">
        <v>26987423</v>
      </c>
      <c r="E251" s="2">
        <f t="shared" si="9"/>
        <v>23988820.444444444</v>
      </c>
      <c r="F251" s="2">
        <v>11957462</v>
      </c>
      <c r="G251" s="2">
        <f t="shared" si="10"/>
        <v>15029961</v>
      </c>
      <c r="H251" s="3">
        <f t="shared" si="11"/>
        <v>0.50154022671968346</v>
      </c>
    </row>
    <row r="252" spans="1:8" x14ac:dyDescent="0.25">
      <c r="A252" t="s">
        <v>12</v>
      </c>
      <c r="B252" t="s">
        <v>1</v>
      </c>
      <c r="C252" s="1">
        <v>45231</v>
      </c>
      <c r="D252" s="2">
        <v>26321458</v>
      </c>
      <c r="E252" s="2">
        <f t="shared" si="9"/>
        <v>23396851.555555556</v>
      </c>
      <c r="F252" s="2">
        <v>12254726</v>
      </c>
      <c r="G252" s="2">
        <f t="shared" si="10"/>
        <v>14066732</v>
      </c>
      <c r="H252" s="3">
        <f t="shared" si="11"/>
        <v>0.4762232870990657</v>
      </c>
    </row>
    <row r="253" spans="1:8" x14ac:dyDescent="0.25">
      <c r="A253" t="s">
        <v>13</v>
      </c>
      <c r="B253" t="s">
        <v>7</v>
      </c>
      <c r="C253" s="1">
        <v>45231</v>
      </c>
      <c r="D253" s="2">
        <v>26451237</v>
      </c>
      <c r="E253" s="2">
        <f t="shared" si="9"/>
        <v>23512210.666666668</v>
      </c>
      <c r="F253" s="2">
        <v>12154782</v>
      </c>
      <c r="G253" s="2">
        <f t="shared" si="10"/>
        <v>14296455</v>
      </c>
      <c r="H253" s="3">
        <f t="shared" si="11"/>
        <v>0.48304384592675198</v>
      </c>
    </row>
    <row r="254" spans="1:8" x14ac:dyDescent="0.25">
      <c r="A254" t="s">
        <v>14</v>
      </c>
      <c r="B254" t="s">
        <v>10</v>
      </c>
      <c r="C254" s="1">
        <v>45231</v>
      </c>
      <c r="D254" s="2">
        <v>23964521</v>
      </c>
      <c r="E254" s="2">
        <f t="shared" si="9"/>
        <v>21301796.444444444</v>
      </c>
      <c r="F254" s="2">
        <v>11456932</v>
      </c>
      <c r="G254" s="2">
        <f t="shared" si="10"/>
        <v>12507589</v>
      </c>
      <c r="H254" s="3">
        <f t="shared" si="11"/>
        <v>0.46216122992819264</v>
      </c>
    </row>
    <row r="255" spans="1:8" x14ac:dyDescent="0.25">
      <c r="A255" t="s">
        <v>0</v>
      </c>
      <c r="B255" t="s">
        <v>1</v>
      </c>
      <c r="C255" s="4">
        <v>45261</v>
      </c>
      <c r="D255" s="2">
        <v>29523214</v>
      </c>
      <c r="E255" s="2">
        <f t="shared" si="9"/>
        <v>26242856.888888888</v>
      </c>
      <c r="F255" s="2">
        <v>13456934</v>
      </c>
      <c r="G255" s="2">
        <f t="shared" si="10"/>
        <v>16066280</v>
      </c>
      <c r="H255" s="3">
        <f t="shared" si="11"/>
        <v>0.48721535704073415</v>
      </c>
    </row>
    <row r="256" spans="1:8" x14ac:dyDescent="0.25">
      <c r="A256" t="s">
        <v>2</v>
      </c>
      <c r="B256" t="s">
        <v>1</v>
      </c>
      <c r="C256" s="1">
        <v>45261</v>
      </c>
      <c r="D256" s="2">
        <v>28416321</v>
      </c>
      <c r="E256" s="2">
        <f t="shared" si="9"/>
        <v>25258952</v>
      </c>
      <c r="F256" s="2">
        <v>13695752</v>
      </c>
      <c r="G256" s="2">
        <f t="shared" si="10"/>
        <v>14720569</v>
      </c>
      <c r="H256" s="3">
        <f t="shared" si="11"/>
        <v>0.45778621377482331</v>
      </c>
    </row>
    <row r="257" spans="1:8" x14ac:dyDescent="0.25">
      <c r="A257" t="s">
        <v>3</v>
      </c>
      <c r="B257" t="s">
        <v>4</v>
      </c>
      <c r="C257" s="4">
        <v>45261</v>
      </c>
      <c r="D257" s="2">
        <v>28104569</v>
      </c>
      <c r="E257" s="2">
        <f t="shared" si="9"/>
        <v>24981839.111111112</v>
      </c>
      <c r="F257" s="2">
        <v>13236945</v>
      </c>
      <c r="G257" s="2">
        <f t="shared" si="10"/>
        <v>14867624</v>
      </c>
      <c r="H257" s="3">
        <f t="shared" si="11"/>
        <v>0.4701372888870845</v>
      </c>
    </row>
    <row r="258" spans="1:8" x14ac:dyDescent="0.25">
      <c r="A258" t="s">
        <v>5</v>
      </c>
      <c r="B258" t="s">
        <v>4</v>
      </c>
      <c r="C258" s="1">
        <v>45261</v>
      </c>
      <c r="D258" s="2">
        <v>25639841</v>
      </c>
      <c r="E258" s="2">
        <f t="shared" si="9"/>
        <v>22790969.777777776</v>
      </c>
      <c r="F258" s="2">
        <v>11547869</v>
      </c>
      <c r="G258" s="2">
        <f t="shared" si="10"/>
        <v>14091972</v>
      </c>
      <c r="H258" s="3">
        <f t="shared" si="11"/>
        <v>0.49331383821763941</v>
      </c>
    </row>
    <row r="259" spans="1:8" x14ac:dyDescent="0.25">
      <c r="A259" t="s">
        <v>6</v>
      </c>
      <c r="B259" t="s">
        <v>7</v>
      </c>
      <c r="C259" s="1">
        <v>45261</v>
      </c>
      <c r="D259" s="2">
        <v>30145698</v>
      </c>
      <c r="E259" s="2">
        <f t="shared" ref="E259:E265" si="12">D259/$Q$2</f>
        <v>26796176</v>
      </c>
      <c r="F259" s="2">
        <v>13935478</v>
      </c>
      <c r="G259" s="2">
        <f t="shared" ref="G259:G265" si="13">D259-F259</f>
        <v>16210220</v>
      </c>
      <c r="H259" s="3">
        <f t="shared" ref="H259:H265" si="14">(F259/E259-100%)*-1</f>
        <v>0.47994527278817689</v>
      </c>
    </row>
    <row r="260" spans="1:8" x14ac:dyDescent="0.25">
      <c r="A260" t="s">
        <v>8</v>
      </c>
      <c r="B260" t="s">
        <v>7</v>
      </c>
      <c r="C260" s="1">
        <v>45261</v>
      </c>
      <c r="D260" s="2">
        <v>28631478</v>
      </c>
      <c r="E260" s="2">
        <f t="shared" si="12"/>
        <v>25450202.666666668</v>
      </c>
      <c r="F260" s="2">
        <v>13743958</v>
      </c>
      <c r="G260" s="2">
        <f t="shared" si="13"/>
        <v>14887520</v>
      </c>
      <c r="H260" s="3">
        <f t="shared" si="14"/>
        <v>0.45996665802582737</v>
      </c>
    </row>
    <row r="261" spans="1:8" x14ac:dyDescent="0.25">
      <c r="A261" t="s">
        <v>9</v>
      </c>
      <c r="B261" t="s">
        <v>10</v>
      </c>
      <c r="C261" s="4">
        <v>45261</v>
      </c>
      <c r="D261" s="2">
        <v>28324569</v>
      </c>
      <c r="E261" s="2">
        <f t="shared" si="12"/>
        <v>25177394.666666668</v>
      </c>
      <c r="F261" s="2">
        <v>13845761</v>
      </c>
      <c r="G261" s="2">
        <f t="shared" si="13"/>
        <v>14478808</v>
      </c>
      <c r="H261" s="3">
        <f t="shared" si="14"/>
        <v>0.45007173365991904</v>
      </c>
    </row>
    <row r="262" spans="1:8" x14ac:dyDescent="0.25">
      <c r="A262" t="s">
        <v>11</v>
      </c>
      <c r="B262" t="s">
        <v>10</v>
      </c>
      <c r="C262" s="1">
        <v>45261</v>
      </c>
      <c r="D262" s="2">
        <v>32547896</v>
      </c>
      <c r="E262" s="2">
        <f t="shared" si="12"/>
        <v>28931463.111111112</v>
      </c>
      <c r="F262" s="2">
        <v>15453695</v>
      </c>
      <c r="G262" s="2">
        <f t="shared" si="13"/>
        <v>17094201</v>
      </c>
      <c r="H262" s="3">
        <f t="shared" si="14"/>
        <v>0.46585159068346538</v>
      </c>
    </row>
    <row r="263" spans="1:8" x14ac:dyDescent="0.25">
      <c r="A263" t="s">
        <v>12</v>
      </c>
      <c r="B263" t="s">
        <v>1</v>
      </c>
      <c r="C263" s="4">
        <v>45261</v>
      </c>
      <c r="D263" s="2">
        <v>29965426</v>
      </c>
      <c r="E263" s="2">
        <f t="shared" si="12"/>
        <v>26635934.222222224</v>
      </c>
      <c r="F263" s="2">
        <v>13746935</v>
      </c>
      <c r="G263" s="2">
        <f t="shared" si="13"/>
        <v>16218491</v>
      </c>
      <c r="H263" s="3">
        <f t="shared" si="14"/>
        <v>0.48389514385679022</v>
      </c>
    </row>
    <row r="264" spans="1:8" x14ac:dyDescent="0.25">
      <c r="A264" t="s">
        <v>13</v>
      </c>
      <c r="B264" t="s">
        <v>7</v>
      </c>
      <c r="C264" s="1">
        <v>45261</v>
      </c>
      <c r="D264" s="2">
        <v>30102369</v>
      </c>
      <c r="E264" s="2">
        <f t="shared" si="12"/>
        <v>26757661.333333332</v>
      </c>
      <c r="F264" s="2">
        <v>13963254</v>
      </c>
      <c r="G264" s="2">
        <f t="shared" si="13"/>
        <v>16139115</v>
      </c>
      <c r="H264" s="3">
        <f t="shared" si="14"/>
        <v>0.47815865422419079</v>
      </c>
    </row>
    <row r="265" spans="1:8" x14ac:dyDescent="0.25">
      <c r="A265" t="s">
        <v>14</v>
      </c>
      <c r="B265" t="s">
        <v>10</v>
      </c>
      <c r="C265" s="1">
        <v>45261</v>
      </c>
      <c r="D265" s="2">
        <v>26954231</v>
      </c>
      <c r="E265" s="2">
        <f t="shared" si="12"/>
        <v>23959316.444444444</v>
      </c>
      <c r="F265" s="2">
        <v>12478569</v>
      </c>
      <c r="G265" s="2">
        <f t="shared" si="13"/>
        <v>14475662</v>
      </c>
      <c r="H265" s="3">
        <f t="shared" si="14"/>
        <v>0.47917675243638003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7" sqref="J7"/>
    </sheetView>
  </sheetViews>
  <sheetFormatPr defaultRowHeight="15" x14ac:dyDescent="0.25"/>
  <cols>
    <col min="2" max="2" width="12.140625" bestFit="1" customWidth="1"/>
    <col min="3" max="3" width="12.28515625" bestFit="1" customWidth="1"/>
    <col min="4" max="4" width="11.140625" bestFit="1" customWidth="1"/>
    <col min="5" max="5" width="14.85546875" bestFit="1" customWidth="1"/>
    <col min="6" max="6" width="12" bestFit="1" customWidth="1"/>
  </cols>
  <sheetData>
    <row r="1" spans="1:7" ht="15.75" x14ac:dyDescent="0.25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</row>
    <row r="2" spans="1:7" x14ac:dyDescent="0.25">
      <c r="A2" s="7">
        <v>44562</v>
      </c>
      <c r="B2" s="2">
        <v>147176364</v>
      </c>
      <c r="C2" s="2">
        <f t="shared" ref="C2:C12" si="0">B3</f>
        <v>163739247</v>
      </c>
      <c r="D2" s="8">
        <f>C2/B2-1</f>
        <v>0.11253765584261877</v>
      </c>
      <c r="E2" s="2">
        <f>C2-B2</f>
        <v>16562883</v>
      </c>
      <c r="F2" s="2">
        <f>IF(E2&gt;0,-E2,"")</f>
        <v>-16562883</v>
      </c>
      <c r="G2" t="str">
        <f>IF(E2&lt;0,E2,"")</f>
        <v/>
      </c>
    </row>
    <row r="3" spans="1:7" x14ac:dyDescent="0.25">
      <c r="A3" s="7">
        <v>44593</v>
      </c>
      <c r="B3" s="2">
        <v>163739247</v>
      </c>
      <c r="C3" s="2">
        <f t="shared" si="0"/>
        <v>165947520</v>
      </c>
      <c r="D3" s="8">
        <f t="shared" ref="D3:D12" si="1">C3/B3-1</f>
        <v>1.3486522263046696E-2</v>
      </c>
      <c r="E3" s="2">
        <f t="shared" ref="E3:E12" si="2">C3-B3</f>
        <v>2208273</v>
      </c>
      <c r="F3" s="2">
        <f t="shared" ref="F3:F11" si="3">IF(E3&gt;0,-E3,"")</f>
        <v>-2208273</v>
      </c>
      <c r="G3" t="str">
        <f t="shared" ref="G3:G12" si="4">IF(E3&lt;0,E3,"")</f>
        <v/>
      </c>
    </row>
    <row r="4" spans="1:7" x14ac:dyDescent="0.25">
      <c r="A4" s="7">
        <v>44621</v>
      </c>
      <c r="B4" s="2">
        <v>165947520</v>
      </c>
      <c r="C4" s="2">
        <f t="shared" si="0"/>
        <v>178421148</v>
      </c>
      <c r="D4" s="8">
        <f t="shared" si="1"/>
        <v>7.5166100704608274E-2</v>
      </c>
      <c r="E4" s="2">
        <f t="shared" si="2"/>
        <v>12473628</v>
      </c>
      <c r="F4" s="2">
        <f t="shared" si="3"/>
        <v>-12473628</v>
      </c>
      <c r="G4" t="str">
        <f t="shared" si="4"/>
        <v/>
      </c>
    </row>
    <row r="5" spans="1:7" x14ac:dyDescent="0.25">
      <c r="A5" s="7">
        <v>44652</v>
      </c>
      <c r="B5" s="2">
        <v>178421148</v>
      </c>
      <c r="C5" s="2">
        <f t="shared" si="0"/>
        <v>177408805</v>
      </c>
      <c r="D5" s="8">
        <f t="shared" si="1"/>
        <v>-5.6738957872863871E-3</v>
      </c>
      <c r="E5" s="2">
        <f t="shared" si="2"/>
        <v>-1012343</v>
      </c>
      <c r="F5" s="2" t="str">
        <f t="shared" si="3"/>
        <v/>
      </c>
      <c r="G5">
        <f t="shared" si="4"/>
        <v>-1012343</v>
      </c>
    </row>
    <row r="6" spans="1:7" x14ac:dyDescent="0.25">
      <c r="A6" s="7">
        <v>44682</v>
      </c>
      <c r="B6" s="2">
        <v>177408805</v>
      </c>
      <c r="C6" s="2">
        <f t="shared" si="0"/>
        <v>179175983</v>
      </c>
      <c r="D6" s="8">
        <f t="shared" si="1"/>
        <v>9.9610501293889708E-3</v>
      </c>
      <c r="E6" s="2">
        <f t="shared" si="2"/>
        <v>1767178</v>
      </c>
      <c r="F6" s="2">
        <f t="shared" si="3"/>
        <v>-1767178</v>
      </c>
      <c r="G6" t="str">
        <f t="shared" si="4"/>
        <v/>
      </c>
    </row>
    <row r="7" spans="1:7" x14ac:dyDescent="0.25">
      <c r="A7" s="7">
        <v>44713</v>
      </c>
      <c r="B7" s="2">
        <v>179175983</v>
      </c>
      <c r="C7" s="2">
        <f t="shared" si="0"/>
        <v>192539128</v>
      </c>
      <c r="D7" s="8">
        <f t="shared" si="1"/>
        <v>7.458111726949479E-2</v>
      </c>
      <c r="E7" s="2">
        <f t="shared" si="2"/>
        <v>13363145</v>
      </c>
      <c r="F7" s="2">
        <f t="shared" si="3"/>
        <v>-13363145</v>
      </c>
      <c r="G7" t="str">
        <f t="shared" si="4"/>
        <v/>
      </c>
    </row>
    <row r="8" spans="1:7" x14ac:dyDescent="0.25">
      <c r="A8" s="7">
        <v>44743</v>
      </c>
      <c r="B8" s="2">
        <v>192539128</v>
      </c>
      <c r="C8" s="2">
        <f t="shared" si="0"/>
        <v>204936058</v>
      </c>
      <c r="D8" s="8">
        <f t="shared" si="1"/>
        <v>6.4386549003171867E-2</v>
      </c>
      <c r="E8" s="2">
        <f t="shared" si="2"/>
        <v>12396930</v>
      </c>
      <c r="F8" s="2">
        <f t="shared" si="3"/>
        <v>-12396930</v>
      </c>
      <c r="G8" t="str">
        <f t="shared" si="4"/>
        <v/>
      </c>
    </row>
    <row r="9" spans="1:7" x14ac:dyDescent="0.25">
      <c r="A9" s="7">
        <v>44774</v>
      </c>
      <c r="B9" s="2">
        <v>204936058</v>
      </c>
      <c r="C9" s="2">
        <f t="shared" si="0"/>
        <v>214976531</v>
      </c>
      <c r="D9" s="8">
        <f t="shared" si="1"/>
        <v>4.8993198649307512E-2</v>
      </c>
      <c r="E9" s="2">
        <f t="shared" si="2"/>
        <v>10040473</v>
      </c>
      <c r="F9" s="2">
        <f t="shared" si="3"/>
        <v>-10040473</v>
      </c>
      <c r="G9" t="str">
        <f t="shared" si="4"/>
        <v/>
      </c>
    </row>
    <row r="10" spans="1:7" x14ac:dyDescent="0.25">
      <c r="A10" s="7">
        <v>44805</v>
      </c>
      <c r="B10" s="2">
        <v>214976531</v>
      </c>
      <c r="C10" s="2">
        <f t="shared" si="0"/>
        <v>222428567</v>
      </c>
      <c r="D10" s="8">
        <f t="shared" si="1"/>
        <v>3.4664416461348546E-2</v>
      </c>
      <c r="E10" s="2">
        <f t="shared" si="2"/>
        <v>7452036</v>
      </c>
      <c r="F10" s="2">
        <f t="shared" si="3"/>
        <v>-7452036</v>
      </c>
      <c r="G10" t="str">
        <f t="shared" si="4"/>
        <v/>
      </c>
    </row>
    <row r="11" spans="1:7" x14ac:dyDescent="0.25">
      <c r="A11" s="7">
        <v>44835</v>
      </c>
      <c r="B11" s="2">
        <v>222428567</v>
      </c>
      <c r="C11" s="2">
        <f t="shared" si="0"/>
        <v>231428567</v>
      </c>
      <c r="D11" s="8">
        <f t="shared" si="1"/>
        <v>4.0462428551275131E-2</v>
      </c>
      <c r="E11" s="2">
        <f t="shared" si="2"/>
        <v>9000000</v>
      </c>
      <c r="F11" s="2">
        <f t="shared" si="3"/>
        <v>-9000000</v>
      </c>
      <c r="G11" t="str">
        <f t="shared" si="4"/>
        <v/>
      </c>
    </row>
    <row r="12" spans="1:7" x14ac:dyDescent="0.25">
      <c r="A12" s="7">
        <v>44866</v>
      </c>
      <c r="B12" s="2">
        <v>231428567</v>
      </c>
      <c r="C12" s="2">
        <f t="shared" si="0"/>
        <v>254587224</v>
      </c>
      <c r="D12" s="8">
        <f t="shared" si="1"/>
        <v>0.10006827290254106</v>
      </c>
      <c r="E12" s="2">
        <f t="shared" si="2"/>
        <v>23158657</v>
      </c>
      <c r="F12" s="2">
        <f>IF(E12&gt;0,-E12,"")</f>
        <v>-23158657</v>
      </c>
      <c r="G12" t="str">
        <f t="shared" si="4"/>
        <v/>
      </c>
    </row>
    <row r="13" spans="1:7" x14ac:dyDescent="0.25">
      <c r="A13" s="7">
        <v>44896</v>
      </c>
      <c r="B13" s="2">
        <v>254587224</v>
      </c>
      <c r="C13" s="2"/>
      <c r="D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" sqref="D1"/>
    </sheetView>
  </sheetViews>
  <sheetFormatPr defaultRowHeight="15" x14ac:dyDescent="0.25"/>
  <cols>
    <col min="1" max="1" width="7.7109375" bestFit="1" customWidth="1"/>
    <col min="2" max="2" width="12.140625" bestFit="1" customWidth="1"/>
    <col min="3" max="3" width="12.28515625" bestFit="1" customWidth="1"/>
    <col min="4" max="4" width="11.140625" bestFit="1" customWidth="1"/>
    <col min="5" max="5" width="14.85546875" bestFit="1" customWidth="1"/>
    <col min="6" max="6" width="12" bestFit="1" customWidth="1"/>
  </cols>
  <sheetData>
    <row r="1" spans="1:7" ht="15.75" x14ac:dyDescent="0.25">
      <c r="A1" s="6" t="s">
        <v>24</v>
      </c>
      <c r="B1" s="9" t="s">
        <v>25</v>
      </c>
      <c r="C1" s="6" t="s">
        <v>26</v>
      </c>
      <c r="D1" s="6" t="s">
        <v>27</v>
      </c>
      <c r="E1" s="6" t="s">
        <v>28</v>
      </c>
      <c r="F1" s="10" t="s">
        <v>29</v>
      </c>
      <c r="G1" s="6" t="s">
        <v>30</v>
      </c>
    </row>
    <row r="2" spans="1:7" x14ac:dyDescent="0.25">
      <c r="A2" s="7">
        <v>44927</v>
      </c>
      <c r="B2" s="11">
        <v>164848500</v>
      </c>
      <c r="C2" s="2">
        <f t="shared" ref="C2:C12" si="0">B3</f>
        <v>175068329</v>
      </c>
      <c r="D2" s="8">
        <f>C2/B2-1</f>
        <v>6.1995280515139584E-2</v>
      </c>
      <c r="E2" s="2">
        <f>C2-B2</f>
        <v>10219829</v>
      </c>
      <c r="F2" s="2">
        <f>IF(E2&gt;0,-E2,"")</f>
        <v>-10219829</v>
      </c>
      <c r="G2" t="str">
        <f>IF(F2&gt;0,F2,"")</f>
        <v/>
      </c>
    </row>
    <row r="3" spans="1:7" x14ac:dyDescent="0.25">
      <c r="A3" s="7">
        <v>44958</v>
      </c>
      <c r="B3" s="11">
        <v>175068329</v>
      </c>
      <c r="C3" s="2">
        <f t="shared" si="0"/>
        <v>181114083</v>
      </c>
      <c r="D3" s="8">
        <f t="shared" ref="D3:D12" si="1">C3/B3-1</f>
        <v>3.4533681988819342E-2</v>
      </c>
      <c r="E3" s="2">
        <f t="shared" ref="E3:E12" si="2">C3-B3</f>
        <v>6045754</v>
      </c>
      <c r="F3" s="2">
        <f t="shared" ref="F3:F12" si="3">IF(E3&gt;0,-E3,"")</f>
        <v>-6045754</v>
      </c>
      <c r="G3" t="str">
        <f t="shared" ref="G3:G11" si="4">IF(F3&gt;0,F3,"")</f>
        <v/>
      </c>
    </row>
    <row r="4" spans="1:7" x14ac:dyDescent="0.25">
      <c r="A4" s="7">
        <v>44986</v>
      </c>
      <c r="B4" s="11">
        <v>181114083</v>
      </c>
      <c r="C4" s="2">
        <f t="shared" si="0"/>
        <v>193952667</v>
      </c>
      <c r="D4" s="8">
        <f t="shared" si="1"/>
        <v>7.0886723921960382E-2</v>
      </c>
      <c r="E4" s="2">
        <f t="shared" si="2"/>
        <v>12838584</v>
      </c>
      <c r="F4" s="2">
        <f t="shared" si="3"/>
        <v>-12838584</v>
      </c>
      <c r="G4" t="str">
        <f t="shared" si="4"/>
        <v/>
      </c>
    </row>
    <row r="5" spans="1:7" x14ac:dyDescent="0.25">
      <c r="A5" s="7">
        <v>45017</v>
      </c>
      <c r="B5" s="11">
        <v>193952667</v>
      </c>
      <c r="C5" s="2">
        <f t="shared" si="0"/>
        <v>198784407</v>
      </c>
      <c r="D5" s="8">
        <f t="shared" si="1"/>
        <v>2.4911954420302029E-2</v>
      </c>
      <c r="E5" s="2">
        <f t="shared" si="2"/>
        <v>4831740</v>
      </c>
      <c r="F5" s="2">
        <f t="shared" si="3"/>
        <v>-4831740</v>
      </c>
      <c r="G5" t="str">
        <f t="shared" si="4"/>
        <v/>
      </c>
    </row>
    <row r="6" spans="1:7" x14ac:dyDescent="0.25">
      <c r="A6" s="7">
        <v>45047</v>
      </c>
      <c r="B6" s="11">
        <v>198784407</v>
      </c>
      <c r="C6" s="2">
        <f t="shared" si="0"/>
        <v>206920540</v>
      </c>
      <c r="D6" s="8">
        <f t="shared" si="1"/>
        <v>4.092943265917226E-2</v>
      </c>
      <c r="E6" s="2">
        <f t="shared" si="2"/>
        <v>8136133</v>
      </c>
      <c r="F6" s="2">
        <f t="shared" si="3"/>
        <v>-8136133</v>
      </c>
      <c r="G6" t="str">
        <f t="shared" si="4"/>
        <v/>
      </c>
    </row>
    <row r="7" spans="1:7" x14ac:dyDescent="0.25">
      <c r="A7" s="7">
        <v>45078</v>
      </c>
      <c r="B7" s="11">
        <v>206920540</v>
      </c>
      <c r="C7" s="2">
        <f t="shared" si="0"/>
        <v>216205368</v>
      </c>
      <c r="D7" s="8">
        <f t="shared" si="1"/>
        <v>4.4871466119313252E-2</v>
      </c>
      <c r="E7" s="2">
        <f t="shared" si="2"/>
        <v>9284828</v>
      </c>
      <c r="F7" s="2">
        <f t="shared" si="3"/>
        <v>-9284828</v>
      </c>
      <c r="G7" t="str">
        <f t="shared" si="4"/>
        <v/>
      </c>
    </row>
    <row r="8" spans="1:7" x14ac:dyDescent="0.25">
      <c r="A8" s="7">
        <v>45108</v>
      </c>
      <c r="B8" s="11">
        <v>216205368</v>
      </c>
      <c r="C8" s="2">
        <f t="shared" si="0"/>
        <v>228719519</v>
      </c>
      <c r="D8" s="8">
        <f t="shared" si="1"/>
        <v>5.7880852431009044E-2</v>
      </c>
      <c r="E8" s="2">
        <f t="shared" si="2"/>
        <v>12514151</v>
      </c>
      <c r="F8" s="2">
        <f t="shared" si="3"/>
        <v>-12514151</v>
      </c>
      <c r="G8" t="str">
        <f t="shared" si="4"/>
        <v/>
      </c>
    </row>
    <row r="9" spans="1:7" x14ac:dyDescent="0.25">
      <c r="A9" s="7">
        <v>45139</v>
      </c>
      <c r="B9" s="11">
        <v>228719519</v>
      </c>
      <c r="C9" s="2">
        <f t="shared" si="0"/>
        <v>237040212</v>
      </c>
      <c r="D9" s="8">
        <f t="shared" si="1"/>
        <v>3.6379461780872369E-2</v>
      </c>
      <c r="E9" s="2">
        <f t="shared" si="2"/>
        <v>8320693</v>
      </c>
      <c r="F9" s="2">
        <f t="shared" si="3"/>
        <v>-8320693</v>
      </c>
      <c r="G9" t="str">
        <f t="shared" si="4"/>
        <v/>
      </c>
    </row>
    <row r="10" spans="1:7" x14ac:dyDescent="0.25">
      <c r="A10" s="7">
        <v>45170</v>
      </c>
      <c r="B10" s="11">
        <v>237040212</v>
      </c>
      <c r="C10" s="2">
        <f t="shared" si="0"/>
        <v>246049380</v>
      </c>
      <c r="D10" s="8">
        <f t="shared" si="1"/>
        <v>3.8006918421082059E-2</v>
      </c>
      <c r="E10" s="2">
        <f t="shared" si="2"/>
        <v>9009168</v>
      </c>
      <c r="F10" s="2">
        <f t="shared" si="3"/>
        <v>-9009168</v>
      </c>
      <c r="G10" t="str">
        <f t="shared" si="4"/>
        <v/>
      </c>
    </row>
    <row r="11" spans="1:7" x14ac:dyDescent="0.25">
      <c r="A11" s="7">
        <v>45200</v>
      </c>
      <c r="B11" s="11">
        <v>246049380</v>
      </c>
      <c r="C11" s="2">
        <f t="shared" si="0"/>
        <v>253784892</v>
      </c>
      <c r="D11" s="8">
        <f t="shared" si="1"/>
        <v>3.1438859955672305E-2</v>
      </c>
      <c r="E11" s="2">
        <f t="shared" si="2"/>
        <v>7735512</v>
      </c>
      <c r="F11" s="2">
        <f t="shared" si="3"/>
        <v>-7735512</v>
      </c>
      <c r="G11" t="str">
        <f t="shared" si="4"/>
        <v/>
      </c>
    </row>
    <row r="12" spans="1:7" x14ac:dyDescent="0.25">
      <c r="A12" s="7">
        <v>45231</v>
      </c>
      <c r="B12" s="11">
        <v>253784892</v>
      </c>
      <c r="C12" s="2">
        <f t="shared" si="0"/>
        <v>282982766</v>
      </c>
      <c r="D12" s="8">
        <f t="shared" si="1"/>
        <v>0.11504969334423576</v>
      </c>
      <c r="E12" s="2">
        <f t="shared" si="2"/>
        <v>29197874</v>
      </c>
      <c r="F12" s="2">
        <f t="shared" si="3"/>
        <v>-29197874</v>
      </c>
    </row>
    <row r="13" spans="1:7" x14ac:dyDescent="0.25">
      <c r="A13" s="7">
        <v>45261</v>
      </c>
      <c r="B13" s="11">
        <v>282982766</v>
      </c>
      <c r="F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2" width="12.140625" bestFit="1" customWidth="1"/>
    <col min="3" max="3" width="11.140625" bestFit="1" customWidth="1"/>
    <col min="4" max="4" width="13.42578125" bestFit="1" customWidth="1"/>
    <col min="5" max="5" width="12" bestFit="1" customWidth="1"/>
  </cols>
  <sheetData>
    <row r="1" spans="1:6" ht="15.75" x14ac:dyDescent="0.25">
      <c r="A1" s="9" t="s">
        <v>31</v>
      </c>
      <c r="B1" s="6" t="s">
        <v>32</v>
      </c>
      <c r="C1" s="12" t="s">
        <v>27</v>
      </c>
      <c r="D1" s="6" t="s">
        <v>33</v>
      </c>
      <c r="E1" s="10" t="s">
        <v>29</v>
      </c>
      <c r="F1" s="6" t="s">
        <v>30</v>
      </c>
    </row>
    <row r="2" spans="1:6" x14ac:dyDescent="0.25">
      <c r="A2" s="2">
        <v>147176364</v>
      </c>
      <c r="B2" s="11">
        <v>164848500</v>
      </c>
      <c r="C2" s="8">
        <f t="shared" ref="C2:C13" si="0">B2/A2-1</f>
        <v>0.12007455218828489</v>
      </c>
      <c r="D2" s="2">
        <f t="shared" ref="D2:D13" si="1">B2-A2</f>
        <v>17672136</v>
      </c>
      <c r="E2" s="2">
        <f t="shared" ref="E2:E13" si="2">IF(D2&gt;0,-D2,"")</f>
        <v>-17672136</v>
      </c>
      <c r="F2" t="str">
        <f t="shared" ref="F2:F13" si="3">IF(D2&lt;0,-D2,"")</f>
        <v/>
      </c>
    </row>
    <row r="3" spans="1:6" x14ac:dyDescent="0.25">
      <c r="A3" s="2">
        <v>163739247</v>
      </c>
      <c r="B3" s="11">
        <v>175068329</v>
      </c>
      <c r="C3" s="8">
        <f t="shared" si="0"/>
        <v>6.9189777085025828E-2</v>
      </c>
      <c r="D3" s="2">
        <f t="shared" si="1"/>
        <v>11329082</v>
      </c>
      <c r="E3" s="2">
        <f t="shared" si="2"/>
        <v>-11329082</v>
      </c>
      <c r="F3" t="str">
        <f t="shared" si="3"/>
        <v/>
      </c>
    </row>
    <row r="4" spans="1:6" x14ac:dyDescent="0.25">
      <c r="A4" s="2">
        <v>165947520</v>
      </c>
      <c r="B4" s="11">
        <v>181114083</v>
      </c>
      <c r="C4" s="8">
        <f t="shared" si="0"/>
        <v>9.1393730981939258E-2</v>
      </c>
      <c r="D4" s="2">
        <f t="shared" si="1"/>
        <v>15166563</v>
      </c>
      <c r="E4" s="2">
        <f t="shared" si="2"/>
        <v>-15166563</v>
      </c>
      <c r="F4" t="str">
        <f t="shared" si="3"/>
        <v/>
      </c>
    </row>
    <row r="5" spans="1:6" x14ac:dyDescent="0.25">
      <c r="A5" s="2">
        <v>178421148</v>
      </c>
      <c r="B5" s="11">
        <v>193952667</v>
      </c>
      <c r="C5" s="8">
        <f t="shared" si="0"/>
        <v>8.7049764975169808E-2</v>
      </c>
      <c r="D5" s="2">
        <f t="shared" si="1"/>
        <v>15531519</v>
      </c>
      <c r="E5" s="2">
        <f t="shared" si="2"/>
        <v>-15531519</v>
      </c>
      <c r="F5" t="str">
        <f t="shared" si="3"/>
        <v/>
      </c>
    </row>
    <row r="6" spans="1:6" x14ac:dyDescent="0.25">
      <c r="A6" s="2">
        <v>177408805</v>
      </c>
      <c r="B6" s="11">
        <v>198784407</v>
      </c>
      <c r="C6" s="8">
        <f t="shared" si="0"/>
        <v>0.12048783035317778</v>
      </c>
      <c r="D6" s="2">
        <f t="shared" si="1"/>
        <v>21375602</v>
      </c>
      <c r="E6" s="2">
        <f t="shared" si="2"/>
        <v>-21375602</v>
      </c>
      <c r="F6" t="str">
        <f t="shared" si="3"/>
        <v/>
      </c>
    </row>
    <row r="7" spans="1:6" x14ac:dyDescent="0.25">
      <c r="A7" s="2">
        <v>179175983</v>
      </c>
      <c r="B7" s="11">
        <v>206920540</v>
      </c>
      <c r="C7" s="8">
        <f t="shared" si="0"/>
        <v>0.1548452897283672</v>
      </c>
      <c r="D7" s="2">
        <f t="shared" si="1"/>
        <v>27744557</v>
      </c>
      <c r="E7" s="2">
        <f t="shared" si="2"/>
        <v>-27744557</v>
      </c>
      <c r="F7" t="str">
        <f t="shared" si="3"/>
        <v/>
      </c>
    </row>
    <row r="8" spans="1:6" x14ac:dyDescent="0.25">
      <c r="A8" s="2">
        <v>192539128</v>
      </c>
      <c r="B8" s="11">
        <v>216205368</v>
      </c>
      <c r="C8" s="8">
        <f t="shared" si="0"/>
        <v>0.12291652219386795</v>
      </c>
      <c r="D8" s="2">
        <f t="shared" si="1"/>
        <v>23666240</v>
      </c>
      <c r="E8" s="2">
        <f t="shared" si="2"/>
        <v>-23666240</v>
      </c>
      <c r="F8" t="str">
        <f t="shared" si="3"/>
        <v/>
      </c>
    </row>
    <row r="9" spans="1:6" x14ac:dyDescent="0.25">
      <c r="A9" s="2">
        <v>204936058</v>
      </c>
      <c r="B9" s="11">
        <v>228719519</v>
      </c>
      <c r="C9" s="8">
        <f t="shared" si="0"/>
        <v>0.11605308129816772</v>
      </c>
      <c r="D9" s="2">
        <f t="shared" si="1"/>
        <v>23783461</v>
      </c>
      <c r="E9" s="2">
        <f t="shared" si="2"/>
        <v>-23783461</v>
      </c>
      <c r="F9" t="str">
        <f t="shared" si="3"/>
        <v/>
      </c>
    </row>
    <row r="10" spans="1:6" x14ac:dyDescent="0.25">
      <c r="A10" s="2">
        <v>214976531</v>
      </c>
      <c r="B10" s="11">
        <v>237040212</v>
      </c>
      <c r="C10" s="8">
        <f t="shared" si="0"/>
        <v>0.1026329753176638</v>
      </c>
      <c r="D10" s="2">
        <f t="shared" si="1"/>
        <v>22063681</v>
      </c>
      <c r="E10" s="2">
        <f t="shared" si="2"/>
        <v>-22063681</v>
      </c>
      <c r="F10" t="str">
        <f t="shared" si="3"/>
        <v/>
      </c>
    </row>
    <row r="11" spans="1:6" x14ac:dyDescent="0.25">
      <c r="A11" s="2">
        <v>222428567</v>
      </c>
      <c r="B11" s="11">
        <v>246049380</v>
      </c>
      <c r="C11" s="8">
        <f t="shared" si="0"/>
        <v>0.10619505092616999</v>
      </c>
      <c r="D11" s="2">
        <f t="shared" si="1"/>
        <v>23620813</v>
      </c>
      <c r="E11" s="2">
        <f t="shared" si="2"/>
        <v>-23620813</v>
      </c>
      <c r="F11" t="str">
        <f t="shared" si="3"/>
        <v/>
      </c>
    </row>
    <row r="12" spans="1:6" x14ac:dyDescent="0.25">
      <c r="A12" s="2">
        <v>231428567</v>
      </c>
      <c r="B12" s="11">
        <v>253784892</v>
      </c>
      <c r="C12" s="8">
        <f t="shared" si="0"/>
        <v>9.6601406169533055E-2</v>
      </c>
      <c r="D12" s="2">
        <f t="shared" si="1"/>
        <v>22356325</v>
      </c>
      <c r="E12" s="2">
        <f t="shared" si="2"/>
        <v>-22356325</v>
      </c>
      <c r="F12" t="str">
        <f t="shared" si="3"/>
        <v/>
      </c>
    </row>
    <row r="13" spans="1:6" x14ac:dyDescent="0.25">
      <c r="A13" s="2">
        <v>254587224</v>
      </c>
      <c r="B13" s="11">
        <v>282982766</v>
      </c>
      <c r="C13" s="8">
        <f t="shared" si="0"/>
        <v>0.11153561264331158</v>
      </c>
      <c r="D13" s="2">
        <f t="shared" si="1"/>
        <v>28395542</v>
      </c>
      <c r="E13" s="2">
        <f t="shared" si="2"/>
        <v>-28395542</v>
      </c>
      <c r="F13" t="str">
        <f t="shared" si="3"/>
        <v/>
      </c>
    </row>
    <row r="14" spans="1:6" x14ac:dyDescent="0.25">
      <c r="A14" s="11"/>
      <c r="C1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</vt:lpstr>
      <vt:lpstr>2022</vt:lpstr>
      <vt:lpstr>2023</vt:lpstr>
      <vt:lpstr>YOY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2024-05-19T08:36:26Z</dcterms:created>
  <dcterms:modified xsi:type="dcterms:W3CDTF">2024-05-19T08:41:54Z</dcterms:modified>
</cp:coreProperties>
</file>