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5620" yWindow="465" windowWidth="20730" windowHeight="11760" activeTab="2"/>
  </bookViews>
  <sheets>
    <sheet name="Metadata" sheetId="4" r:id="rId1"/>
    <sheet name="totalbiom2_R " sheetId="33" r:id="rId2"/>
    <sheet name="Treat x taxon ANOVA" sheetId="35" r:id="rId3"/>
  </sheets>
  <definedNames>
    <definedName name="_xlnm._FilterDatabase" localSheetId="1" hidden="1">'totalbiom2_R '!$A$1:$O$51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47" i="35" l="1"/>
  <c r="D48" i="35"/>
  <c r="D49" i="35"/>
  <c r="D50" i="35"/>
  <c r="D42" i="35"/>
  <c r="D44" i="35"/>
  <c r="D45" i="35"/>
  <c r="D37" i="35"/>
  <c r="D38" i="35"/>
  <c r="D39" i="35"/>
  <c r="D40" i="35"/>
  <c r="D41" i="35"/>
  <c r="D32" i="35"/>
  <c r="D33" i="35"/>
  <c r="D34" i="35"/>
  <c r="D35" i="35"/>
  <c r="D36" i="35"/>
  <c r="D31" i="35"/>
  <c r="D27" i="35"/>
  <c r="D28" i="35"/>
  <c r="D29" i="35"/>
  <c r="D30" i="35"/>
  <c r="D22" i="35"/>
  <c r="D23" i="35"/>
  <c r="D24" i="35"/>
  <c r="D25" i="35"/>
  <c r="D26" i="35"/>
  <c r="D17" i="35"/>
  <c r="D18" i="35"/>
  <c r="D19" i="35"/>
  <c r="D20" i="35"/>
  <c r="D21" i="35"/>
  <c r="D16" i="35"/>
  <c r="D12" i="35"/>
  <c r="D13" i="35"/>
  <c r="D14" i="35"/>
  <c r="D15" i="35"/>
  <c r="D7" i="35"/>
  <c r="D8" i="35"/>
  <c r="D9" i="35"/>
  <c r="D10" i="35"/>
  <c r="D11" i="35"/>
  <c r="D3" i="35"/>
  <c r="D2" i="35"/>
  <c r="D4" i="35"/>
  <c r="D5" i="35"/>
  <c r="D6" i="35"/>
  <c r="N25" i="33"/>
  <c r="O25" i="33"/>
  <c r="P25" i="33"/>
  <c r="P50" i="33"/>
  <c r="P27" i="33"/>
  <c r="P28" i="33"/>
  <c r="P29" i="33"/>
  <c r="P30" i="33"/>
  <c r="P31" i="33"/>
  <c r="P32" i="33"/>
  <c r="P33" i="33"/>
  <c r="P34" i="33"/>
  <c r="P35" i="33"/>
  <c r="P36" i="33"/>
  <c r="P37" i="33"/>
  <c r="P38" i="33"/>
  <c r="P39" i="33"/>
  <c r="P40" i="33"/>
  <c r="P41" i="33"/>
  <c r="P42" i="33"/>
  <c r="P43" i="33"/>
  <c r="P44" i="33"/>
  <c r="P45" i="33"/>
  <c r="P46" i="33"/>
  <c r="P47" i="33"/>
  <c r="P48" i="33"/>
  <c r="P49" i="33"/>
  <c r="P51" i="33"/>
  <c r="N26" i="33"/>
  <c r="O26" i="33"/>
  <c r="P26" i="33"/>
  <c r="N24" i="33"/>
  <c r="O24" i="33"/>
  <c r="P24" i="33"/>
  <c r="N23" i="33"/>
  <c r="O23" i="33"/>
  <c r="P23" i="33"/>
  <c r="N22" i="33"/>
  <c r="O22" i="33"/>
  <c r="P22" i="33"/>
  <c r="N21" i="33"/>
  <c r="O21" i="33"/>
  <c r="P21" i="33"/>
  <c r="N20" i="33"/>
  <c r="O20" i="33"/>
  <c r="P20" i="33"/>
  <c r="N19" i="33"/>
  <c r="O19" i="33"/>
  <c r="P19" i="33"/>
  <c r="N18" i="33"/>
  <c r="O18" i="33"/>
  <c r="P18" i="33"/>
  <c r="N17" i="33"/>
  <c r="O17" i="33"/>
  <c r="P17" i="33"/>
  <c r="N16" i="33"/>
  <c r="O16" i="33"/>
  <c r="P16" i="33"/>
  <c r="N15" i="33"/>
  <c r="O15" i="33"/>
  <c r="P15" i="33"/>
  <c r="N14" i="33"/>
  <c r="O14" i="33"/>
  <c r="P14" i="33"/>
  <c r="N13" i="33"/>
  <c r="O13" i="33"/>
  <c r="P13" i="33"/>
  <c r="N12" i="33"/>
  <c r="O12" i="33"/>
  <c r="P12" i="33"/>
  <c r="N11" i="33"/>
  <c r="O11" i="33"/>
  <c r="P11" i="33"/>
  <c r="N10" i="33"/>
  <c r="O10" i="33"/>
  <c r="P10" i="33"/>
  <c r="N9" i="33"/>
  <c r="O9" i="33"/>
  <c r="P9" i="33"/>
  <c r="N8" i="33"/>
  <c r="O8" i="33"/>
  <c r="P8" i="33"/>
  <c r="N7" i="33"/>
  <c r="O7" i="33"/>
  <c r="P7" i="33"/>
  <c r="N6" i="33"/>
  <c r="O6" i="33"/>
  <c r="P6" i="33"/>
  <c r="N5" i="33"/>
  <c r="O5" i="33"/>
  <c r="P5" i="33"/>
  <c r="N4" i="33"/>
  <c r="O4" i="33"/>
  <c r="P4" i="33"/>
  <c r="N3" i="33"/>
  <c r="O3" i="33"/>
  <c r="P3" i="33"/>
  <c r="N2" i="33"/>
  <c r="O2" i="33"/>
  <c r="P2" i="33"/>
</calcChain>
</file>

<file path=xl/sharedStrings.xml><?xml version="1.0" encoding="utf-8"?>
<sst xmlns="http://schemas.openxmlformats.org/spreadsheetml/2006/main" count="267" uniqueCount="67">
  <si>
    <t>treatment</t>
  </si>
  <si>
    <t>rep</t>
  </si>
  <si>
    <t>date</t>
  </si>
  <si>
    <t>herbivory</t>
  </si>
  <si>
    <t>patch</t>
  </si>
  <si>
    <t>DATE</t>
  </si>
  <si>
    <t>SAMPLE UNIT</t>
  </si>
  <si>
    <t>NUMBER OF SAMPLE UNITS</t>
  </si>
  <si>
    <t>TREATMENTS</t>
  </si>
  <si>
    <t>NUMBER OF TREATMENTS</t>
  </si>
  <si>
    <t>Treatment consists on simulated grazing by green turtle using scissors and clipping the seagrasses. New artificial patches were opened by clipping seagrasses and some natual  abandoned patches by turtles were used too.</t>
  </si>
  <si>
    <t>Four herbivory treatments were considered  with time of clipping with the combination if the patches were abandoned patches or new opened patches  (no clipping, 4 and 8 months of clipping, abandoned+8 months of clipping and recovery after 8 months).</t>
  </si>
  <si>
    <t>REPLICATE PER TREATMENTS</t>
  </si>
  <si>
    <t xml:space="preserve">Five patches were established per herbivory treatment. </t>
  </si>
  <si>
    <t xml:space="preserve">CATALOGUE </t>
  </si>
  <si>
    <t>control</t>
  </si>
  <si>
    <t>description</t>
  </si>
  <si>
    <t>no grazed by turtles and no clipping</t>
  </si>
  <si>
    <t>no grazed by turtles and clipping for 4 months</t>
  </si>
  <si>
    <t>no grazed by turtles and clipping for 8 months</t>
  </si>
  <si>
    <t>abandoned patches grazed by turtles and 8 months of clipping</t>
  </si>
  <si>
    <t>abandoned patches grazed by turtles and recovering after 8 months</t>
  </si>
  <si>
    <t xml:space="preserve">data that should be considered if they are outliers </t>
  </si>
  <si>
    <t xml:space="preserve">Pivote tables to calculate mean and sd </t>
  </si>
  <si>
    <t>PT_sheets</t>
  </si>
  <si>
    <t>A  core of 11.5 cm diameter (0.009 m2).</t>
  </si>
  <si>
    <t>2 cores per patch were taken (subreplicate)</t>
  </si>
  <si>
    <t>recovery</t>
  </si>
  <si>
    <t>The samples and measurments were made at different days but the replicate per parch were made the same day.</t>
  </si>
  <si>
    <t>pseudorep</t>
  </si>
  <si>
    <t>SITE</t>
  </si>
  <si>
    <t>COORDINATES</t>
  </si>
  <si>
    <t>20°51´44.1" N, 86°51´46" W</t>
  </si>
  <si>
    <t>Puerto Morelos, Quintana Roo Mexico</t>
  </si>
  <si>
    <t xml:space="preserve">herbivory </t>
  </si>
  <si>
    <t>shoots</t>
  </si>
  <si>
    <t>green_leaf</t>
  </si>
  <si>
    <t>sheath</t>
  </si>
  <si>
    <t>sp</t>
  </si>
  <si>
    <t>v_rhizome</t>
  </si>
  <si>
    <t>h_rhizome</t>
  </si>
  <si>
    <t>roots</t>
  </si>
  <si>
    <t>TOTAL BIOMASS</t>
  </si>
  <si>
    <t>The below biomass was calculated using the total weight of the green leaves+ sheaths+ roots+rhizomes per sp and per core sample.</t>
  </si>
  <si>
    <t>TOTAL BIOMASS PER M2</t>
  </si>
  <si>
    <t>It was calculated considering the two subreplicates per patch as a one unit of  0.0197 m2 and the total biomass.Then the results were extrapolated to m2.</t>
  </si>
  <si>
    <t>total_gr</t>
  </si>
  <si>
    <t>biom_m2</t>
  </si>
  <si>
    <t>short-term</t>
  </si>
  <si>
    <t>long-term</t>
  </si>
  <si>
    <t>excessive</t>
  </si>
  <si>
    <t>pioneer</t>
  </si>
  <si>
    <t xml:space="preserve">PIONEER </t>
  </si>
  <si>
    <t>We consider data of S. filiforme and Rhizophytic algae</t>
  </si>
  <si>
    <t>DATA SHEET WITH LETTER "R"</t>
  </si>
  <si>
    <t>data sheet to use in R</t>
  </si>
  <si>
    <t xml:space="preserve">"PT" DATA SHEETS </t>
  </si>
  <si>
    <t>Data sheets with pivote tables</t>
  </si>
  <si>
    <t xml:space="preserve">OTHER DATA SHEETS </t>
  </si>
  <si>
    <t>Data sheets used to calculations</t>
  </si>
  <si>
    <t>biom_log</t>
  </si>
  <si>
    <t>climax</t>
  </si>
  <si>
    <t>CLIMAX</t>
  </si>
  <si>
    <t>T. testudinum</t>
  </si>
  <si>
    <t>m2</t>
  </si>
  <si>
    <t>log</t>
  </si>
  <si>
    <t>medium-term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</si>
</sst>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sz val="11"/>
      <color rgb="FF000000"/>
      <name val="Arial"/>
      <family val="2"/>
    </font>
    <font>
      <b/>
      <sz val="12"/>
      <color theme="1"/>
      <name val="Times New Roman"/>
    </font>
    <font>
      <sz val="12"/>
      <color theme="1"/>
      <name val="Times New Roman"/>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cellStyleXfs>
  <cellXfs count="39">
    <xf numFmtId="0" fontId="0" fillId="0" borderId="0" xfId="0"/>
    <xf numFmtId="0" fontId="2"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Fill="1"/>
    <xf numFmtId="0" fontId="0" fillId="0" borderId="0" xfId="0" applyAlignment="1">
      <alignment horizontal="left" indent="1"/>
    </xf>
    <xf numFmtId="0" fontId="3" fillId="0" borderId="0" xfId="0" applyNumberFormat="1" applyFont="1" applyAlignment="1">
      <alignment horizontal="left" vertical="center"/>
    </xf>
    <xf numFmtId="0" fontId="3" fillId="0" borderId="0" xfId="0" applyFont="1"/>
    <xf numFmtId="0" fontId="4" fillId="0" borderId="0" xfId="0" applyFont="1" applyFill="1"/>
    <xf numFmtId="0" fontId="0" fillId="2" borderId="1" xfId="0" applyFill="1" applyBorder="1"/>
    <xf numFmtId="0" fontId="0" fillId="0" borderId="0" xfId="0" applyFill="1" applyBorder="1" applyAlignment="1">
      <alignment horizontal="left" indent="1"/>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NumberFormat="1" applyFont="1" applyAlignment="1">
      <alignment horizontal="center" vertical="center"/>
    </xf>
    <xf numFmtId="0" fontId="0" fillId="0" borderId="0" xfId="0" applyFont="1" applyFill="1" applyAlignment="1">
      <alignment horizontal="center" vertical="center"/>
    </xf>
    <xf numFmtId="14"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Fill="1" applyAlignment="1">
      <alignment horizontal="center" vertical="center"/>
    </xf>
    <xf numFmtId="14" fontId="0" fillId="0" borderId="0" xfId="0" applyNumberFormat="1" applyFill="1" applyAlignment="1">
      <alignment horizontal="center" vertical="center"/>
    </xf>
    <xf numFmtId="0" fontId="0" fillId="0" borderId="0" xfId="0" applyNumberFormat="1" applyFill="1" applyAlignment="1">
      <alignment horizontal="center" vertical="center"/>
    </xf>
    <xf numFmtId="0" fontId="0" fillId="0" borderId="0" xfId="0" applyFill="1" applyAlignment="1">
      <alignment horizontal="center"/>
    </xf>
    <xf numFmtId="0" fontId="5" fillId="0" borderId="0" xfId="0" applyFont="1"/>
    <xf numFmtId="0" fontId="2" fillId="0" borderId="0" xfId="0" applyFont="1" applyFill="1" applyAlignment="1">
      <alignment horizontal="center" vertical="center"/>
    </xf>
    <xf numFmtId="0" fontId="2" fillId="0" borderId="0" xfId="0" applyNumberFormat="1" applyFont="1" applyFill="1" applyAlignment="1">
      <alignment horizontal="center" vertical="center"/>
    </xf>
    <xf numFmtId="164" fontId="0" fillId="0" borderId="0" xfId="0" applyNumberFormat="1" applyFill="1" applyAlignment="1">
      <alignment horizontal="center" vertical="center"/>
    </xf>
    <xf numFmtId="164" fontId="0" fillId="0" borderId="0" xfId="0" applyNumberFormat="1" applyAlignment="1">
      <alignment horizontal="center" vertical="center"/>
    </xf>
    <xf numFmtId="164" fontId="0" fillId="3" borderId="0" xfId="0" applyNumberFormat="1" applyFill="1" applyAlignment="1">
      <alignment horizontal="center" vertical="center"/>
    </xf>
    <xf numFmtId="0" fontId="0" fillId="3" borderId="0" xfId="0" applyFill="1"/>
    <xf numFmtId="164" fontId="0" fillId="4" borderId="0" xfId="0" applyNumberFormat="1" applyFill="1" applyAlignment="1">
      <alignment horizontal="center" vertical="center"/>
    </xf>
    <xf numFmtId="0" fontId="0" fillId="4" borderId="0" xfId="0" applyFill="1"/>
    <xf numFmtId="0" fontId="6" fillId="0" borderId="0" xfId="0" applyNumberFormat="1"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horizontal="center"/>
    </xf>
    <xf numFmtId="0" fontId="7" fillId="0" borderId="0" xfId="0" applyNumberFormat="1" applyFont="1" applyFill="1" applyAlignment="1">
      <alignment horizontal="center" vertical="center"/>
    </xf>
    <xf numFmtId="0" fontId="6" fillId="0" borderId="0" xfId="0" applyFont="1" applyFill="1" applyAlignment="1">
      <alignment horizontal="center"/>
    </xf>
    <xf numFmtId="165" fontId="7" fillId="0" borderId="0" xfId="0" applyNumberFormat="1" applyFont="1" applyFill="1" applyAlignment="1">
      <alignment horizontal="center"/>
    </xf>
    <xf numFmtId="166" fontId="7" fillId="0" borderId="0" xfId="0" applyNumberFormat="1" applyFont="1" applyFill="1" applyAlignment="1">
      <alignment horizontal="center"/>
    </xf>
    <xf numFmtId="166" fontId="7" fillId="4" borderId="0" xfId="0" applyNumberFormat="1" applyFont="1" applyFill="1" applyAlignment="1">
      <alignment horizontal="center"/>
    </xf>
    <xf numFmtId="165" fontId="7" fillId="4" borderId="0" xfId="0" applyNumberFormat="1" applyFont="1" applyFill="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22" sqref="B22"/>
    </sheetView>
  </sheetViews>
  <sheetFormatPr baseColWidth="10" defaultRowHeight="15" x14ac:dyDescent="0.25"/>
  <cols>
    <col min="1" max="1" width="33.85546875" customWidth="1"/>
  </cols>
  <sheetData>
    <row r="1" spans="1:2" x14ac:dyDescent="0.2">
      <c r="A1" s="1" t="s">
        <v>30</v>
      </c>
      <c r="B1" t="s">
        <v>33</v>
      </c>
    </row>
    <row r="2" spans="1:2" x14ac:dyDescent="0.25">
      <c r="A2" s="1" t="s">
        <v>31</v>
      </c>
      <c r="B2" s="21" t="s">
        <v>32</v>
      </c>
    </row>
    <row r="3" spans="1:2" x14ac:dyDescent="0.2">
      <c r="A3" s="1" t="s">
        <v>5</v>
      </c>
      <c r="B3" t="s">
        <v>28</v>
      </c>
    </row>
    <row r="4" spans="1:2" x14ac:dyDescent="0.2">
      <c r="A4" s="1" t="s">
        <v>8</v>
      </c>
      <c r="B4" t="s">
        <v>10</v>
      </c>
    </row>
    <row r="5" spans="1:2" x14ac:dyDescent="0.2">
      <c r="A5" s="1" t="s">
        <v>9</v>
      </c>
      <c r="B5" t="s">
        <v>11</v>
      </c>
    </row>
    <row r="6" spans="1:2" x14ac:dyDescent="0.2">
      <c r="A6" s="1" t="s">
        <v>12</v>
      </c>
      <c r="B6" t="s">
        <v>13</v>
      </c>
    </row>
    <row r="7" spans="1:2" x14ac:dyDescent="0.2">
      <c r="A7" s="1" t="s">
        <v>6</v>
      </c>
      <c r="B7" t="s">
        <v>25</v>
      </c>
    </row>
    <row r="8" spans="1:2" x14ac:dyDescent="0.2">
      <c r="A8" s="1" t="s">
        <v>7</v>
      </c>
      <c r="B8" t="s">
        <v>26</v>
      </c>
    </row>
    <row r="9" spans="1:2" x14ac:dyDescent="0.2">
      <c r="A9" s="1" t="s">
        <v>42</v>
      </c>
      <c r="B9" t="s">
        <v>43</v>
      </c>
    </row>
    <row r="10" spans="1:2" x14ac:dyDescent="0.2">
      <c r="A10" s="1" t="s">
        <v>44</v>
      </c>
      <c r="B10" t="s">
        <v>45</v>
      </c>
    </row>
    <row r="11" spans="1:2" x14ac:dyDescent="0.2">
      <c r="A11" s="1" t="s">
        <v>52</v>
      </c>
      <c r="B11" t="s">
        <v>53</v>
      </c>
    </row>
    <row r="12" spans="1:2" x14ac:dyDescent="0.2">
      <c r="A12" s="1" t="s">
        <v>62</v>
      </c>
      <c r="B12" t="s">
        <v>63</v>
      </c>
    </row>
    <row r="13" spans="1:2" x14ac:dyDescent="0.2">
      <c r="A13" s="1"/>
    </row>
    <row r="14" spans="1:2" x14ac:dyDescent="0.2">
      <c r="A14" s="1" t="s">
        <v>54</v>
      </c>
      <c r="B14" t="s">
        <v>55</v>
      </c>
    </row>
    <row r="15" spans="1:2" x14ac:dyDescent="0.2">
      <c r="A15" s="1" t="s">
        <v>56</v>
      </c>
      <c r="B15" t="s">
        <v>57</v>
      </c>
    </row>
    <row r="16" spans="1:2" x14ac:dyDescent="0.2">
      <c r="A16" s="1" t="s">
        <v>58</v>
      </c>
      <c r="B16" t="s">
        <v>59</v>
      </c>
    </row>
    <row r="17" spans="1:3" x14ac:dyDescent="0.2">
      <c r="A17" s="1"/>
    </row>
    <row r="18" spans="1:3" x14ac:dyDescent="0.2">
      <c r="A18" s="1" t="s">
        <v>14</v>
      </c>
    </row>
    <row r="19" spans="1:3" x14ac:dyDescent="0.2">
      <c r="A19" s="6" t="s">
        <v>3</v>
      </c>
      <c r="B19" s="7" t="s">
        <v>0</v>
      </c>
      <c r="C19" s="7" t="s">
        <v>16</v>
      </c>
    </row>
    <row r="20" spans="1:3" x14ac:dyDescent="0.2">
      <c r="A20">
        <v>0</v>
      </c>
      <c r="B20" s="5" t="s">
        <v>15</v>
      </c>
      <c r="C20" t="s">
        <v>17</v>
      </c>
    </row>
    <row r="21" spans="1:3" x14ac:dyDescent="0.25">
      <c r="A21">
        <v>1</v>
      </c>
      <c r="B21" s="5" t="s">
        <v>48</v>
      </c>
      <c r="C21" t="s">
        <v>18</v>
      </c>
    </row>
    <row r="22" spans="1:3" x14ac:dyDescent="0.25">
      <c r="A22">
        <v>2</v>
      </c>
      <c r="B22" t="s">
        <v>66</v>
      </c>
      <c r="C22" t="s">
        <v>19</v>
      </c>
    </row>
    <row r="23" spans="1:3" x14ac:dyDescent="0.25">
      <c r="A23">
        <v>4</v>
      </c>
      <c r="B23" s="5" t="s">
        <v>49</v>
      </c>
      <c r="C23" t="s">
        <v>20</v>
      </c>
    </row>
    <row r="24" spans="1:3" x14ac:dyDescent="0.25">
      <c r="A24">
        <v>3</v>
      </c>
      <c r="B24" s="5" t="s">
        <v>27</v>
      </c>
      <c r="C24" t="s">
        <v>21</v>
      </c>
    </row>
    <row r="25" spans="1:3" ht="15.95" thickBot="1" x14ac:dyDescent="0.25">
      <c r="A25" s="8"/>
    </row>
    <row r="26" spans="1:3" ht="15.75" thickBot="1" x14ac:dyDescent="0.3">
      <c r="A26" s="9"/>
      <c r="B26" s="5" t="s">
        <v>22</v>
      </c>
    </row>
    <row r="28" spans="1:3" x14ac:dyDescent="0.25">
      <c r="A28" t="s">
        <v>24</v>
      </c>
      <c r="B28" s="10"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N1" workbookViewId="0">
      <pane ySplit="1" topLeftCell="A35" activePane="bottomLeft" state="frozen"/>
      <selection pane="bottomLeft" activeCell="R1" sqref="R1:AE1048576"/>
    </sheetView>
  </sheetViews>
  <sheetFormatPr baseColWidth="10" defaultColWidth="9.140625" defaultRowHeight="15" x14ac:dyDescent="0.25"/>
  <cols>
    <col min="1" max="1" width="10.7109375" bestFit="1" customWidth="1"/>
    <col min="15" max="15" width="14.85546875" bestFit="1" customWidth="1"/>
  </cols>
  <sheetData>
    <row r="1" spans="1:16" s="4" customFormat="1" x14ac:dyDescent="0.2">
      <c r="A1" s="22" t="s">
        <v>2</v>
      </c>
      <c r="B1" s="23" t="s">
        <v>34</v>
      </c>
      <c r="C1" s="23" t="s">
        <v>0</v>
      </c>
      <c r="D1" s="23" t="s">
        <v>1</v>
      </c>
      <c r="E1" s="22" t="s">
        <v>4</v>
      </c>
      <c r="F1" s="22" t="s">
        <v>38</v>
      </c>
      <c r="G1" s="22" t="s">
        <v>29</v>
      </c>
      <c r="H1" s="22" t="s">
        <v>35</v>
      </c>
      <c r="I1" s="22" t="s">
        <v>36</v>
      </c>
      <c r="J1" s="22" t="s">
        <v>37</v>
      </c>
      <c r="K1" s="22" t="s">
        <v>39</v>
      </c>
      <c r="L1" s="22" t="s">
        <v>40</v>
      </c>
      <c r="M1" s="22" t="s">
        <v>41</v>
      </c>
      <c r="N1" s="22" t="s">
        <v>46</v>
      </c>
      <c r="O1" s="22" t="s">
        <v>47</v>
      </c>
      <c r="P1" s="22" t="s">
        <v>60</v>
      </c>
    </row>
    <row r="2" spans="1:16" s="4" customFormat="1" x14ac:dyDescent="0.2">
      <c r="A2" s="18">
        <v>42429</v>
      </c>
      <c r="B2" s="19">
        <v>0</v>
      </c>
      <c r="C2" s="19" t="s">
        <v>15</v>
      </c>
      <c r="D2" s="19">
        <v>1</v>
      </c>
      <c r="E2" s="20">
        <v>0.1</v>
      </c>
      <c r="F2" s="20" t="s">
        <v>61</v>
      </c>
      <c r="G2" s="17">
        <v>2</v>
      </c>
      <c r="H2" s="17">
        <v>17</v>
      </c>
      <c r="I2" s="24">
        <v>1.7606999999999999</v>
      </c>
      <c r="J2" s="24">
        <v>0.90649999999999997</v>
      </c>
      <c r="K2" s="17">
        <v>2.1768000000000001</v>
      </c>
      <c r="L2" s="17">
        <v>4.7877000000000001</v>
      </c>
      <c r="M2" s="17">
        <v>1.8864000000000001</v>
      </c>
      <c r="N2" s="24">
        <f t="shared" ref="N2:N26" si="0">(I2+J2+K2+L2+M2)</f>
        <v>11.518099999999999</v>
      </c>
      <c r="O2" s="24">
        <f t="shared" ref="O2:O26" si="1">N2/0.0098</f>
        <v>1175.3163265306121</v>
      </c>
      <c r="P2" s="4">
        <f t="shared" ref="P2:P51" si="2">LOG(O2+1)</f>
        <v>3.0705241247959019</v>
      </c>
    </row>
    <row r="3" spans="1:16" s="4" customFormat="1" x14ac:dyDescent="0.2">
      <c r="A3" s="15">
        <v>42444</v>
      </c>
      <c r="B3" s="19">
        <v>0</v>
      </c>
      <c r="C3" s="19" t="s">
        <v>15</v>
      </c>
      <c r="D3" s="19">
        <v>2</v>
      </c>
      <c r="E3" s="14">
        <v>0.2</v>
      </c>
      <c r="F3" s="20" t="s">
        <v>61</v>
      </c>
      <c r="G3" s="14">
        <v>2</v>
      </c>
      <c r="H3" s="17">
        <v>8</v>
      </c>
      <c r="I3" s="24">
        <v>0.79610000000000003</v>
      </c>
      <c r="J3" s="24">
        <v>0.56840000000000002</v>
      </c>
      <c r="K3" s="17">
        <v>0.46839999999999998</v>
      </c>
      <c r="L3" s="17">
        <v>2.1863000000000001</v>
      </c>
      <c r="M3" s="17">
        <v>1.2044999999999999</v>
      </c>
      <c r="N3" s="24">
        <f t="shared" si="0"/>
        <v>5.2236999999999991</v>
      </c>
      <c r="O3" s="24">
        <f t="shared" si="1"/>
        <v>533.03061224489784</v>
      </c>
      <c r="P3" s="4">
        <f t="shared" si="2"/>
        <v>2.7275661528112973</v>
      </c>
    </row>
    <row r="4" spans="1:16" s="4" customFormat="1" x14ac:dyDescent="0.2">
      <c r="A4" s="15">
        <v>42444</v>
      </c>
      <c r="B4" s="19">
        <v>0</v>
      </c>
      <c r="C4" s="19" t="s">
        <v>15</v>
      </c>
      <c r="D4" s="19">
        <v>3</v>
      </c>
      <c r="E4" s="14">
        <v>0.3</v>
      </c>
      <c r="F4" s="20" t="s">
        <v>61</v>
      </c>
      <c r="G4" s="14">
        <v>2</v>
      </c>
      <c r="H4" s="17">
        <v>13</v>
      </c>
      <c r="I4" s="24">
        <v>1.8561000000000001</v>
      </c>
      <c r="J4" s="24">
        <v>1.1013999999999999</v>
      </c>
      <c r="K4" s="17">
        <v>1.9617</v>
      </c>
      <c r="L4" s="17">
        <v>4.9618000000000002</v>
      </c>
      <c r="M4" s="17">
        <v>3.1764000000000001</v>
      </c>
      <c r="N4" s="24">
        <f t="shared" si="0"/>
        <v>13.057400000000001</v>
      </c>
      <c r="O4" s="24">
        <f t="shared" si="1"/>
        <v>1332.387755102041</v>
      </c>
      <c r="P4" s="4">
        <f t="shared" si="2"/>
        <v>3.1249564625519324</v>
      </c>
    </row>
    <row r="5" spans="1:16" s="4" customFormat="1" x14ac:dyDescent="0.2">
      <c r="A5" s="15">
        <v>42444</v>
      </c>
      <c r="B5" s="19">
        <v>0</v>
      </c>
      <c r="C5" s="19" t="s">
        <v>15</v>
      </c>
      <c r="D5" s="19">
        <v>4</v>
      </c>
      <c r="E5" s="14">
        <v>0.4</v>
      </c>
      <c r="F5" s="20" t="s">
        <v>61</v>
      </c>
      <c r="G5" s="14">
        <v>2</v>
      </c>
      <c r="H5" s="17">
        <v>12</v>
      </c>
      <c r="I5" s="24">
        <v>1.3703000000000001</v>
      </c>
      <c r="J5" s="24">
        <v>0.80379999999999996</v>
      </c>
      <c r="K5" s="17">
        <v>1.6283000000000001</v>
      </c>
      <c r="L5" s="17">
        <v>5.7660999999999998</v>
      </c>
      <c r="M5" s="17">
        <v>2.2012</v>
      </c>
      <c r="N5" s="24">
        <f t="shared" si="0"/>
        <v>11.7697</v>
      </c>
      <c r="O5" s="24">
        <f t="shared" si="1"/>
        <v>1200.9897959183675</v>
      </c>
      <c r="P5" s="4">
        <f t="shared" si="2"/>
        <v>3.079900780815509</v>
      </c>
    </row>
    <row r="6" spans="1:16" s="4" customFormat="1" x14ac:dyDescent="0.2">
      <c r="A6" s="15">
        <v>42444</v>
      </c>
      <c r="B6" s="19">
        <v>0</v>
      </c>
      <c r="C6" s="19" t="s">
        <v>15</v>
      </c>
      <c r="D6" s="19">
        <v>5</v>
      </c>
      <c r="E6" s="14">
        <v>0.5</v>
      </c>
      <c r="F6" s="20" t="s">
        <v>61</v>
      </c>
      <c r="G6" s="14">
        <v>2</v>
      </c>
      <c r="H6" s="17">
        <v>13</v>
      </c>
      <c r="I6" s="24">
        <v>1.3130999999999999</v>
      </c>
      <c r="J6" s="24">
        <v>0.89629999999999999</v>
      </c>
      <c r="K6" s="17">
        <v>1.3121</v>
      </c>
      <c r="L6" s="17">
        <v>4.4199000000000002</v>
      </c>
      <c r="M6" s="17">
        <v>1.2431000000000001</v>
      </c>
      <c r="N6" s="24">
        <f t="shared" si="0"/>
        <v>9.1844999999999999</v>
      </c>
      <c r="O6" s="24">
        <f t="shared" si="1"/>
        <v>937.19387755102048</v>
      </c>
      <c r="P6" s="4">
        <f t="shared" si="2"/>
        <v>2.9722925945091534</v>
      </c>
    </row>
    <row r="7" spans="1:16" s="4" customFormat="1" x14ac:dyDescent="0.2">
      <c r="A7" s="15">
        <v>42429</v>
      </c>
      <c r="B7" s="16">
        <v>1</v>
      </c>
      <c r="C7" s="5" t="s">
        <v>48</v>
      </c>
      <c r="D7" s="16">
        <v>1</v>
      </c>
      <c r="E7" s="14">
        <v>1.1000000000000001</v>
      </c>
      <c r="F7" s="20" t="s">
        <v>61</v>
      </c>
      <c r="G7" s="14">
        <v>2</v>
      </c>
      <c r="H7" s="17">
        <v>10</v>
      </c>
      <c r="I7" s="24">
        <v>0.67869999999999997</v>
      </c>
      <c r="J7" s="24">
        <v>0.91520000000000001</v>
      </c>
      <c r="K7" s="17">
        <v>1.2285999999999999</v>
      </c>
      <c r="L7" s="17">
        <v>2.3121999999999998</v>
      </c>
      <c r="M7" s="17">
        <v>1.7223999999999999</v>
      </c>
      <c r="N7" s="24">
        <f t="shared" si="0"/>
        <v>6.8570999999999991</v>
      </c>
      <c r="O7" s="24">
        <f t="shared" si="1"/>
        <v>699.70408163265301</v>
      </c>
      <c r="P7" s="4">
        <f t="shared" si="2"/>
        <v>2.8455346472857483</v>
      </c>
    </row>
    <row r="8" spans="1:16" s="4" customFormat="1" x14ac:dyDescent="0.2">
      <c r="A8" s="15">
        <v>42426</v>
      </c>
      <c r="B8" s="16">
        <v>1</v>
      </c>
      <c r="C8" s="5" t="s">
        <v>48</v>
      </c>
      <c r="D8" s="16">
        <v>2</v>
      </c>
      <c r="E8" s="14">
        <v>1.2</v>
      </c>
      <c r="F8" s="20" t="s">
        <v>61</v>
      </c>
      <c r="G8" s="14">
        <v>2</v>
      </c>
      <c r="H8" s="17">
        <v>5</v>
      </c>
      <c r="I8" s="24">
        <v>0.1711</v>
      </c>
      <c r="J8" s="24">
        <v>0.23039999999999999</v>
      </c>
      <c r="K8" s="17">
        <v>1.2388999999999999</v>
      </c>
      <c r="L8" s="17">
        <v>4.4924999999999997</v>
      </c>
      <c r="M8" s="17">
        <v>0.85770000000000002</v>
      </c>
      <c r="N8" s="24">
        <f t="shared" si="0"/>
        <v>6.9905999999999997</v>
      </c>
      <c r="O8" s="24">
        <f t="shared" si="1"/>
        <v>713.32653061224494</v>
      </c>
      <c r="P8" s="4">
        <f t="shared" si="2"/>
        <v>2.853896780440274</v>
      </c>
    </row>
    <row r="9" spans="1:16" s="4" customFormat="1" x14ac:dyDescent="0.2">
      <c r="A9" s="15">
        <v>42426</v>
      </c>
      <c r="B9" s="16">
        <v>1</v>
      </c>
      <c r="C9" s="5" t="s">
        <v>48</v>
      </c>
      <c r="D9" s="16">
        <v>3</v>
      </c>
      <c r="E9" s="14">
        <v>1.3</v>
      </c>
      <c r="F9" s="20" t="s">
        <v>61</v>
      </c>
      <c r="G9" s="14">
        <v>2</v>
      </c>
      <c r="H9" s="20">
        <v>6</v>
      </c>
      <c r="I9" s="24">
        <v>0.1162</v>
      </c>
      <c r="J9" s="24">
        <v>0.3831</v>
      </c>
      <c r="K9" s="17">
        <v>1.1456999999999999</v>
      </c>
      <c r="L9" s="17">
        <v>4.1824000000000003</v>
      </c>
      <c r="M9" s="17">
        <v>3.0287000000000002</v>
      </c>
      <c r="N9" s="24">
        <f t="shared" si="0"/>
        <v>8.8561000000000014</v>
      </c>
      <c r="O9" s="24">
        <f t="shared" si="1"/>
        <v>903.68367346938794</v>
      </c>
      <c r="P9" s="4">
        <f t="shared" si="2"/>
        <v>2.9564967528168267</v>
      </c>
    </row>
    <row r="10" spans="1:16" s="4" customFormat="1" x14ac:dyDescent="0.2">
      <c r="A10" s="15">
        <v>42429</v>
      </c>
      <c r="B10" s="16">
        <v>1</v>
      </c>
      <c r="C10" s="5" t="s">
        <v>48</v>
      </c>
      <c r="D10" s="16">
        <v>4</v>
      </c>
      <c r="E10" s="14">
        <v>1.4</v>
      </c>
      <c r="F10" s="20" t="s">
        <v>61</v>
      </c>
      <c r="G10" s="14">
        <v>2</v>
      </c>
      <c r="H10" s="20">
        <v>13</v>
      </c>
      <c r="I10" s="24">
        <v>0.26450000000000001</v>
      </c>
      <c r="J10" s="24">
        <v>0.62960000000000005</v>
      </c>
      <c r="K10" s="17">
        <v>2.0941000000000001</v>
      </c>
      <c r="L10" s="17">
        <v>3.4091999999999998</v>
      </c>
      <c r="M10" s="17">
        <v>3.7238000000000002</v>
      </c>
      <c r="N10" s="24">
        <f t="shared" si="0"/>
        <v>10.1212</v>
      </c>
      <c r="O10" s="24">
        <f t="shared" si="1"/>
        <v>1032.7755102040817</v>
      </c>
      <c r="P10" s="4">
        <f t="shared" si="2"/>
        <v>3.0144262396625789</v>
      </c>
    </row>
    <row r="11" spans="1:16" s="4" customFormat="1" x14ac:dyDescent="0.2">
      <c r="A11" s="15">
        <v>42426</v>
      </c>
      <c r="B11" s="16">
        <v>1</v>
      </c>
      <c r="C11" s="5" t="s">
        <v>48</v>
      </c>
      <c r="D11" s="16">
        <v>5</v>
      </c>
      <c r="E11" s="14">
        <v>1.5</v>
      </c>
      <c r="F11" s="20" t="s">
        <v>61</v>
      </c>
      <c r="G11" s="14">
        <v>2</v>
      </c>
      <c r="H11" s="17">
        <v>5</v>
      </c>
      <c r="I11" s="24">
        <v>0.1227</v>
      </c>
      <c r="J11" s="24">
        <v>0.15179999999999999</v>
      </c>
      <c r="K11" s="17">
        <v>0.93589999999999995</v>
      </c>
      <c r="L11" s="17">
        <v>2.6848000000000001</v>
      </c>
      <c r="M11" s="17">
        <v>1.2415</v>
      </c>
      <c r="N11" s="24">
        <f t="shared" si="0"/>
        <v>5.1367000000000003</v>
      </c>
      <c r="O11" s="24">
        <f t="shared" si="1"/>
        <v>524.15306122448987</v>
      </c>
      <c r="P11" s="4">
        <f t="shared" si="2"/>
        <v>2.7202859014193597</v>
      </c>
    </row>
    <row r="12" spans="1:16" s="4" customFormat="1" x14ac:dyDescent="0.2">
      <c r="A12" s="15">
        <v>42426</v>
      </c>
      <c r="B12" s="16">
        <v>2</v>
      </c>
      <c r="C12" s="5" t="s">
        <v>49</v>
      </c>
      <c r="D12" s="16">
        <v>1</v>
      </c>
      <c r="E12" s="14">
        <v>2.1</v>
      </c>
      <c r="F12" s="20" t="s">
        <v>61</v>
      </c>
      <c r="G12" s="14">
        <v>2</v>
      </c>
      <c r="H12" s="17">
        <v>7</v>
      </c>
      <c r="I12" s="24">
        <v>0.25369999999999998</v>
      </c>
      <c r="J12" s="24">
        <v>0.24329999999999999</v>
      </c>
      <c r="K12" s="17">
        <v>0.94940000000000002</v>
      </c>
      <c r="L12" s="17">
        <v>5.3628999999999998</v>
      </c>
      <c r="M12" s="17">
        <v>1.026</v>
      </c>
      <c r="N12" s="24">
        <f t="shared" si="0"/>
        <v>7.8353000000000002</v>
      </c>
      <c r="O12" s="24">
        <f t="shared" si="1"/>
        <v>799.5204081632653</v>
      </c>
      <c r="P12" s="4">
        <f t="shared" si="2"/>
        <v>2.9033724081350361</v>
      </c>
    </row>
    <row r="13" spans="1:16" s="4" customFormat="1" x14ac:dyDescent="0.2">
      <c r="A13" s="15">
        <v>42426</v>
      </c>
      <c r="B13" s="16">
        <v>2</v>
      </c>
      <c r="C13" s="5" t="s">
        <v>49</v>
      </c>
      <c r="D13" s="16">
        <v>2</v>
      </c>
      <c r="E13" s="14">
        <v>2.2000000000000002</v>
      </c>
      <c r="F13" s="20" t="s">
        <v>61</v>
      </c>
      <c r="G13" s="14">
        <v>2</v>
      </c>
      <c r="H13" s="20">
        <v>6</v>
      </c>
      <c r="I13" s="24">
        <v>0.2661</v>
      </c>
      <c r="J13" s="24">
        <v>0.57440000000000002</v>
      </c>
      <c r="K13" s="17">
        <v>0.53810000000000002</v>
      </c>
      <c r="L13" s="17">
        <v>2.258</v>
      </c>
      <c r="M13" s="17">
        <v>1.4418</v>
      </c>
      <c r="N13" s="24">
        <f t="shared" si="0"/>
        <v>5.0784000000000002</v>
      </c>
      <c r="O13" s="24">
        <f t="shared" si="1"/>
        <v>518.20408163265313</v>
      </c>
      <c r="P13" s="4">
        <f t="shared" si="2"/>
        <v>2.7153380979363244</v>
      </c>
    </row>
    <row r="14" spans="1:16" s="4" customFormat="1" x14ac:dyDescent="0.2">
      <c r="A14" s="15">
        <v>42426</v>
      </c>
      <c r="B14" s="16">
        <v>2</v>
      </c>
      <c r="C14" s="5" t="s">
        <v>49</v>
      </c>
      <c r="D14" s="16">
        <v>3</v>
      </c>
      <c r="E14" s="14">
        <v>2.2999999999999998</v>
      </c>
      <c r="F14" s="20" t="s">
        <v>61</v>
      </c>
      <c r="G14" s="14">
        <v>2</v>
      </c>
      <c r="H14" s="20">
        <v>9</v>
      </c>
      <c r="I14" s="24">
        <v>0.22470000000000001</v>
      </c>
      <c r="J14" s="24">
        <v>0.21510000000000001</v>
      </c>
      <c r="K14" s="17">
        <v>1.0882000000000001</v>
      </c>
      <c r="L14" s="17">
        <v>4.9255000000000004</v>
      </c>
      <c r="M14" s="17">
        <v>1.1126</v>
      </c>
      <c r="N14" s="24">
        <f t="shared" si="0"/>
        <v>7.5661000000000005</v>
      </c>
      <c r="O14" s="24">
        <f t="shared" si="1"/>
        <v>772.05102040816337</v>
      </c>
      <c r="P14" s="4">
        <f t="shared" si="2"/>
        <v>2.8882081577611673</v>
      </c>
    </row>
    <row r="15" spans="1:16" s="4" customFormat="1" x14ac:dyDescent="0.2">
      <c r="A15" s="15">
        <v>42429</v>
      </c>
      <c r="B15" s="16">
        <v>2</v>
      </c>
      <c r="C15" s="5" t="s">
        <v>49</v>
      </c>
      <c r="D15" s="16">
        <v>4</v>
      </c>
      <c r="E15" s="14">
        <v>2.4</v>
      </c>
      <c r="F15" s="20" t="s">
        <v>61</v>
      </c>
      <c r="G15" s="14">
        <v>2</v>
      </c>
      <c r="H15" s="20">
        <v>7</v>
      </c>
      <c r="I15" s="24">
        <v>0.12659999999999999</v>
      </c>
      <c r="J15" s="24">
        <v>0.14399999999999999</v>
      </c>
      <c r="K15" s="17">
        <v>0.99490000000000001</v>
      </c>
      <c r="L15" s="17">
        <v>2.8132000000000001</v>
      </c>
      <c r="M15" s="17">
        <v>1.2476</v>
      </c>
      <c r="N15" s="24">
        <f t="shared" si="0"/>
        <v>5.3262999999999998</v>
      </c>
      <c r="O15" s="24">
        <f t="shared" si="1"/>
        <v>543.5</v>
      </c>
      <c r="P15" s="4">
        <f t="shared" si="2"/>
        <v>2.7359978840917938</v>
      </c>
    </row>
    <row r="16" spans="1:16" s="4" customFormat="1" x14ac:dyDescent="0.2">
      <c r="A16" s="15">
        <v>42429</v>
      </c>
      <c r="B16" s="16">
        <v>2</v>
      </c>
      <c r="C16" s="5" t="s">
        <v>49</v>
      </c>
      <c r="D16" s="16">
        <v>5</v>
      </c>
      <c r="E16" s="14">
        <v>2.5</v>
      </c>
      <c r="F16" s="20" t="s">
        <v>61</v>
      </c>
      <c r="G16" s="14">
        <v>2</v>
      </c>
      <c r="H16" s="17">
        <v>3</v>
      </c>
      <c r="I16" s="24">
        <v>0.09</v>
      </c>
      <c r="J16" s="24">
        <v>6.6900000000000001E-2</v>
      </c>
      <c r="K16" s="17">
        <v>0.2477</v>
      </c>
      <c r="L16" s="17">
        <v>1.3122</v>
      </c>
      <c r="M16" s="17">
        <v>0.50270000000000004</v>
      </c>
      <c r="N16" s="24">
        <f t="shared" si="0"/>
        <v>2.2195</v>
      </c>
      <c r="O16" s="24">
        <f t="shared" si="1"/>
        <v>226.4795918367347</v>
      </c>
      <c r="P16" s="4">
        <f t="shared" si="2"/>
        <v>2.3569424403326669</v>
      </c>
    </row>
    <row r="17" spans="1:16" s="4" customFormat="1" x14ac:dyDescent="0.2">
      <c r="A17" s="15">
        <v>42431</v>
      </c>
      <c r="B17" s="16">
        <v>3</v>
      </c>
      <c r="C17" s="16" t="s">
        <v>27</v>
      </c>
      <c r="D17" s="16">
        <v>1</v>
      </c>
      <c r="E17" s="14">
        <v>3.1</v>
      </c>
      <c r="F17" s="20" t="s">
        <v>61</v>
      </c>
      <c r="G17" s="14">
        <v>2</v>
      </c>
      <c r="H17" s="20">
        <v>6</v>
      </c>
      <c r="I17" s="24">
        <v>0.2223</v>
      </c>
      <c r="J17" s="24">
        <v>0.1784</v>
      </c>
      <c r="K17" s="17">
        <v>3.2000000000000001E-2</v>
      </c>
      <c r="L17" s="17">
        <v>0.91920000000000002</v>
      </c>
      <c r="M17" s="17">
        <v>7.4800000000000005E-2</v>
      </c>
      <c r="N17" s="24">
        <f t="shared" si="0"/>
        <v>1.4267000000000001</v>
      </c>
      <c r="O17" s="24">
        <f t="shared" si="1"/>
        <v>145.58163265306123</v>
      </c>
      <c r="P17" s="4">
        <f t="shared" si="2"/>
        <v>2.1660795546354716</v>
      </c>
    </row>
    <row r="18" spans="1:16" s="4" customFormat="1" x14ac:dyDescent="0.2">
      <c r="A18" s="15">
        <v>42429</v>
      </c>
      <c r="B18" s="16">
        <v>3</v>
      </c>
      <c r="C18" s="16" t="s">
        <v>27</v>
      </c>
      <c r="D18" s="16">
        <v>2</v>
      </c>
      <c r="E18" s="14">
        <v>3.2</v>
      </c>
      <c r="F18" s="20" t="s">
        <v>61</v>
      </c>
      <c r="G18" s="14">
        <v>2</v>
      </c>
      <c r="H18" s="17">
        <v>9</v>
      </c>
      <c r="I18" s="24">
        <v>0.34189999999999998</v>
      </c>
      <c r="J18" s="24">
        <v>0.2208</v>
      </c>
      <c r="K18" s="17">
        <v>0.53100000000000003</v>
      </c>
      <c r="L18" s="17">
        <v>1.7383999999999999</v>
      </c>
      <c r="M18" s="17">
        <v>0.32050000000000001</v>
      </c>
      <c r="N18" s="24">
        <f t="shared" si="0"/>
        <v>3.1526000000000001</v>
      </c>
      <c r="O18" s="24">
        <f t="shared" si="1"/>
        <v>321.69387755102042</v>
      </c>
      <c r="P18" s="4">
        <f t="shared" si="2"/>
        <v>2.5087907256424193</v>
      </c>
    </row>
    <row r="19" spans="1:16" s="4" customFormat="1" x14ac:dyDescent="0.2">
      <c r="A19" s="15">
        <v>42429</v>
      </c>
      <c r="B19" s="16">
        <v>3</v>
      </c>
      <c r="C19" s="16" t="s">
        <v>27</v>
      </c>
      <c r="D19" s="16">
        <v>3</v>
      </c>
      <c r="E19" s="14">
        <v>3.3</v>
      </c>
      <c r="F19" s="20" t="s">
        <v>61</v>
      </c>
      <c r="G19" s="14">
        <v>2</v>
      </c>
      <c r="H19" s="20">
        <v>1</v>
      </c>
      <c r="I19" s="24">
        <v>2.1000000000000001E-2</v>
      </c>
      <c r="J19" s="24">
        <v>1.43E-2</v>
      </c>
      <c r="K19" s="17">
        <v>5.74E-2</v>
      </c>
      <c r="L19" s="17">
        <v>0.3674</v>
      </c>
      <c r="M19" s="17">
        <v>0.1908</v>
      </c>
      <c r="N19" s="24">
        <f t="shared" si="0"/>
        <v>0.65090000000000003</v>
      </c>
      <c r="O19" s="24">
        <f t="shared" si="1"/>
        <v>66.41836734693878</v>
      </c>
      <c r="P19" s="4">
        <f t="shared" si="2"/>
        <v>1.8287782311158232</v>
      </c>
    </row>
    <row r="20" spans="1:16" s="4" customFormat="1" x14ac:dyDescent="0.2">
      <c r="A20" s="15">
        <v>42429</v>
      </c>
      <c r="B20" s="16">
        <v>3</v>
      </c>
      <c r="C20" s="16" t="s">
        <v>27</v>
      </c>
      <c r="D20" s="16">
        <v>4</v>
      </c>
      <c r="E20" s="14">
        <v>3.4</v>
      </c>
      <c r="F20" s="20" t="s">
        <v>61</v>
      </c>
      <c r="G20" s="14">
        <v>2</v>
      </c>
      <c r="H20" s="20">
        <v>7</v>
      </c>
      <c r="I20" s="24">
        <v>0.3029</v>
      </c>
      <c r="J20" s="24">
        <v>0.19070000000000001</v>
      </c>
      <c r="K20" s="17">
        <v>0.4461</v>
      </c>
      <c r="L20" s="17">
        <v>2.7522000000000002</v>
      </c>
      <c r="M20" s="17">
        <v>0.67369999999999997</v>
      </c>
      <c r="N20" s="24">
        <f t="shared" si="0"/>
        <v>4.3656000000000006</v>
      </c>
      <c r="O20" s="24">
        <f t="shared" si="1"/>
        <v>445.4693877551021</v>
      </c>
      <c r="P20" s="4">
        <f t="shared" si="2"/>
        <v>2.6497916867748339</v>
      </c>
    </row>
    <row r="21" spans="1:16" s="4" customFormat="1" x14ac:dyDescent="0.2">
      <c r="A21" s="15">
        <v>42429</v>
      </c>
      <c r="B21" s="16">
        <v>3</v>
      </c>
      <c r="C21" s="16" t="s">
        <v>27</v>
      </c>
      <c r="D21" s="16">
        <v>5</v>
      </c>
      <c r="E21" s="14">
        <v>3.5</v>
      </c>
      <c r="F21" s="20" t="s">
        <v>61</v>
      </c>
      <c r="G21" s="14">
        <v>2</v>
      </c>
      <c r="H21" s="20">
        <v>6</v>
      </c>
      <c r="I21" s="24">
        <v>0.13519999999999999</v>
      </c>
      <c r="J21" s="24">
        <v>0.11119999999999999</v>
      </c>
      <c r="K21" s="17">
        <v>0.67630000000000001</v>
      </c>
      <c r="L21" s="17">
        <v>1.6594</v>
      </c>
      <c r="M21" s="17">
        <v>0.24829999999999999</v>
      </c>
      <c r="N21" s="24">
        <f t="shared" si="0"/>
        <v>2.8304</v>
      </c>
      <c r="O21" s="24">
        <f t="shared" si="1"/>
        <v>288.81632653061223</v>
      </c>
      <c r="P21" s="4">
        <f t="shared" si="2"/>
        <v>2.4621228473961319</v>
      </c>
    </row>
    <row r="22" spans="1:16" s="4" customFormat="1" x14ac:dyDescent="0.2">
      <c r="A22" s="15">
        <v>42431</v>
      </c>
      <c r="B22" s="16">
        <v>4</v>
      </c>
      <c r="C22" s="5" t="s">
        <v>50</v>
      </c>
      <c r="D22" s="16">
        <v>1</v>
      </c>
      <c r="E22" s="14">
        <v>4.0999999999999996</v>
      </c>
      <c r="F22" s="20" t="s">
        <v>61</v>
      </c>
      <c r="G22" s="14">
        <v>2</v>
      </c>
      <c r="H22" s="17">
        <v>5</v>
      </c>
      <c r="I22" s="24">
        <v>0.41889999999999999</v>
      </c>
      <c r="J22" s="24">
        <v>0.23369999999999999</v>
      </c>
      <c r="K22" s="17">
        <v>0.67620000000000002</v>
      </c>
      <c r="L22" s="17">
        <v>2.4218000000000002</v>
      </c>
      <c r="M22" s="17">
        <v>1.0213000000000001</v>
      </c>
      <c r="N22" s="24">
        <f t="shared" si="0"/>
        <v>4.7719000000000005</v>
      </c>
      <c r="O22" s="24">
        <f t="shared" si="1"/>
        <v>486.9285714285715</v>
      </c>
      <c r="P22" s="4">
        <f t="shared" si="2"/>
        <v>2.6883562496565672</v>
      </c>
    </row>
    <row r="23" spans="1:16" s="4" customFormat="1" x14ac:dyDescent="0.2">
      <c r="A23" s="15">
        <v>42429</v>
      </c>
      <c r="B23" s="16">
        <v>4</v>
      </c>
      <c r="C23" s="5" t="s">
        <v>50</v>
      </c>
      <c r="D23" s="16">
        <v>2</v>
      </c>
      <c r="E23" s="14">
        <v>4.2</v>
      </c>
      <c r="F23" s="20" t="s">
        <v>61</v>
      </c>
      <c r="G23" s="14">
        <v>2</v>
      </c>
      <c r="H23" s="17">
        <v>4</v>
      </c>
      <c r="I23" s="24">
        <v>0.1431</v>
      </c>
      <c r="J23" s="24">
        <v>0.1527</v>
      </c>
      <c r="K23" s="17">
        <v>0.3271</v>
      </c>
      <c r="L23" s="17">
        <v>1.0719000000000001</v>
      </c>
      <c r="M23" s="17">
        <v>0.33160000000000001</v>
      </c>
      <c r="N23" s="24">
        <f t="shared" si="0"/>
        <v>2.0264000000000002</v>
      </c>
      <c r="O23" s="24">
        <f t="shared" si="1"/>
        <v>206.77551020408166</v>
      </c>
      <c r="P23" s="4">
        <f t="shared" si="2"/>
        <v>2.3175943574174651</v>
      </c>
    </row>
    <row r="24" spans="1:16" s="4" customFormat="1" x14ac:dyDescent="0.2">
      <c r="A24" s="15">
        <v>42429</v>
      </c>
      <c r="B24" s="16">
        <v>4</v>
      </c>
      <c r="C24" s="5" t="s">
        <v>50</v>
      </c>
      <c r="D24" s="16">
        <v>3</v>
      </c>
      <c r="E24" s="14">
        <v>4.3</v>
      </c>
      <c r="F24" s="20" t="s">
        <v>61</v>
      </c>
      <c r="G24" s="14">
        <v>2</v>
      </c>
      <c r="H24" s="17">
        <v>2</v>
      </c>
      <c r="I24" s="24">
        <v>5.21E-2</v>
      </c>
      <c r="J24" s="24">
        <v>4.2599999999999999E-2</v>
      </c>
      <c r="K24" s="17">
        <v>0.45789999999999997</v>
      </c>
      <c r="L24" s="17">
        <v>0.35680000000000001</v>
      </c>
      <c r="M24" s="17">
        <v>0.36059999999999998</v>
      </c>
      <c r="N24" s="24">
        <f t="shared" si="0"/>
        <v>1.27</v>
      </c>
      <c r="O24" s="24">
        <f t="shared" si="1"/>
        <v>129.59183673469389</v>
      </c>
      <c r="P24" s="4">
        <f t="shared" si="2"/>
        <v>2.1159160301405775</v>
      </c>
    </row>
    <row r="25" spans="1:16" s="4" customFormat="1" x14ac:dyDescent="0.2">
      <c r="A25" s="15">
        <v>42429</v>
      </c>
      <c r="B25" s="16">
        <v>4</v>
      </c>
      <c r="C25" s="5" t="s">
        <v>50</v>
      </c>
      <c r="D25" s="16">
        <v>4</v>
      </c>
      <c r="E25" s="14">
        <v>4.4000000000000004</v>
      </c>
      <c r="F25" s="20" t="s">
        <v>61</v>
      </c>
      <c r="G25" s="14">
        <v>2</v>
      </c>
      <c r="H25" s="20">
        <v>2</v>
      </c>
      <c r="I25" s="24">
        <v>0.03</v>
      </c>
      <c r="J25" s="24">
        <v>2.75E-2</v>
      </c>
      <c r="K25" s="17">
        <v>4.7E-2</v>
      </c>
      <c r="L25" s="17">
        <v>0.29149999999999998</v>
      </c>
      <c r="M25" s="17">
        <v>0.1188</v>
      </c>
      <c r="N25" s="24">
        <f t="shared" si="0"/>
        <v>0.51479999999999992</v>
      </c>
      <c r="O25" s="24">
        <f t="shared" si="1"/>
        <v>52.530612244897952</v>
      </c>
      <c r="P25" s="4">
        <f t="shared" si="2"/>
        <v>1.7286022105618399</v>
      </c>
    </row>
    <row r="26" spans="1:16" s="4" customFormat="1" x14ac:dyDescent="0.2">
      <c r="A26" s="15">
        <v>42429</v>
      </c>
      <c r="B26" s="16">
        <v>4</v>
      </c>
      <c r="C26" s="5" t="s">
        <v>50</v>
      </c>
      <c r="D26" s="16">
        <v>5</v>
      </c>
      <c r="E26" s="14">
        <v>4.5</v>
      </c>
      <c r="F26" s="20" t="s">
        <v>61</v>
      </c>
      <c r="G26" s="20">
        <v>2</v>
      </c>
      <c r="H26" s="20">
        <v>4</v>
      </c>
      <c r="I26" s="24">
        <v>9.8599999999999993E-2</v>
      </c>
      <c r="J26" s="24">
        <v>7.3599999999999999E-2</v>
      </c>
      <c r="K26" s="17">
        <v>0.1885</v>
      </c>
      <c r="L26" s="17">
        <v>1.4961</v>
      </c>
      <c r="M26" s="17">
        <v>0.3448</v>
      </c>
      <c r="N26" s="24">
        <f t="shared" si="0"/>
        <v>2.2016</v>
      </c>
      <c r="O26" s="24">
        <f t="shared" si="1"/>
        <v>224.65306122448979</v>
      </c>
      <c r="P26" s="4">
        <f t="shared" si="2"/>
        <v>2.3534412295640568</v>
      </c>
    </row>
    <row r="27" spans="1:16" s="4" customFormat="1" x14ac:dyDescent="0.25">
      <c r="A27" s="18">
        <v>42429</v>
      </c>
      <c r="B27" s="19">
        <v>0</v>
      </c>
      <c r="C27" s="19" t="s">
        <v>15</v>
      </c>
      <c r="D27" s="19">
        <v>1</v>
      </c>
      <c r="E27" s="20">
        <v>0.1</v>
      </c>
      <c r="F27" s="20" t="s">
        <v>51</v>
      </c>
      <c r="G27" s="17">
        <v>1</v>
      </c>
      <c r="H27" s="17">
        <v>2</v>
      </c>
      <c r="I27" s="25"/>
      <c r="J27" s="25"/>
      <c r="K27" s="3"/>
      <c r="L27" s="3"/>
      <c r="M27" s="3"/>
      <c r="N27" s="24"/>
      <c r="O27" s="24">
        <v>72.836734693877546</v>
      </c>
      <c r="P27" s="4">
        <f t="shared" si="2"/>
        <v>1.8682724824952812</v>
      </c>
    </row>
    <row r="28" spans="1:16" s="4" customFormat="1" x14ac:dyDescent="0.25">
      <c r="A28" s="18">
        <v>42415</v>
      </c>
      <c r="B28" s="19">
        <v>0</v>
      </c>
      <c r="C28" s="19" t="s">
        <v>15</v>
      </c>
      <c r="D28" s="19">
        <v>2</v>
      </c>
      <c r="E28" s="20">
        <v>0.2</v>
      </c>
      <c r="F28" s="20" t="s">
        <v>51</v>
      </c>
      <c r="G28" s="17">
        <v>1</v>
      </c>
      <c r="H28" s="17">
        <v>1</v>
      </c>
      <c r="I28" s="25"/>
      <c r="J28" s="25"/>
      <c r="K28" s="3"/>
      <c r="L28" s="3"/>
      <c r="M28" s="3"/>
      <c r="N28" s="24"/>
      <c r="O28" s="24">
        <v>109.02040816326532</v>
      </c>
      <c r="P28" s="4">
        <f t="shared" si="2"/>
        <v>2.0414732518001228</v>
      </c>
    </row>
    <row r="29" spans="1:16" s="4" customFormat="1" x14ac:dyDescent="0.25">
      <c r="A29" s="15">
        <v>42444</v>
      </c>
      <c r="B29" s="19">
        <v>0</v>
      </c>
      <c r="C29" s="19" t="s">
        <v>15</v>
      </c>
      <c r="D29" s="19">
        <v>3</v>
      </c>
      <c r="E29" s="14">
        <v>0.3</v>
      </c>
      <c r="F29" s="20" t="s">
        <v>51</v>
      </c>
      <c r="G29" s="14">
        <v>1</v>
      </c>
      <c r="H29" s="17">
        <v>4</v>
      </c>
      <c r="I29" s="25"/>
      <c r="J29" s="25"/>
      <c r="K29" s="3"/>
      <c r="L29" s="3"/>
      <c r="M29" s="3"/>
      <c r="N29" s="24"/>
      <c r="O29" s="24">
        <v>62.612244897959187</v>
      </c>
      <c r="P29" s="4">
        <f t="shared" si="2"/>
        <v>1.8035407222483262</v>
      </c>
    </row>
    <row r="30" spans="1:16" s="4" customFormat="1" x14ac:dyDescent="0.25">
      <c r="A30" s="15">
        <v>42444</v>
      </c>
      <c r="B30" s="19">
        <v>0</v>
      </c>
      <c r="C30" s="19" t="s">
        <v>15</v>
      </c>
      <c r="D30" s="19">
        <v>4</v>
      </c>
      <c r="E30" s="14">
        <v>0.4</v>
      </c>
      <c r="F30" s="20" t="s">
        <v>51</v>
      </c>
      <c r="G30" s="14">
        <v>1</v>
      </c>
      <c r="H30" s="17">
        <v>0</v>
      </c>
      <c r="I30" s="25"/>
      <c r="J30" s="25"/>
      <c r="K30" s="3"/>
      <c r="L30" s="3"/>
      <c r="M30" s="3"/>
      <c r="N30" s="24"/>
      <c r="O30" s="24">
        <v>183.68367346938777</v>
      </c>
      <c r="P30" s="4">
        <f t="shared" si="2"/>
        <v>2.2664285043435721</v>
      </c>
    </row>
    <row r="31" spans="1:16" s="4" customFormat="1" x14ac:dyDescent="0.25">
      <c r="A31" s="15">
        <v>42444</v>
      </c>
      <c r="B31" s="19">
        <v>0</v>
      </c>
      <c r="C31" s="19" t="s">
        <v>15</v>
      </c>
      <c r="D31" s="19">
        <v>5</v>
      </c>
      <c r="E31" s="14">
        <v>0.5</v>
      </c>
      <c r="F31" s="20" t="s">
        <v>51</v>
      </c>
      <c r="G31" s="14">
        <v>1</v>
      </c>
      <c r="H31" s="17">
        <v>10</v>
      </c>
      <c r="I31" s="25"/>
      <c r="J31" s="25"/>
      <c r="K31" s="3"/>
      <c r="L31" s="3"/>
      <c r="M31" s="3"/>
      <c r="N31" s="24"/>
      <c r="O31" s="24">
        <v>597.5</v>
      </c>
      <c r="P31" s="4">
        <f t="shared" si="2"/>
        <v>2.7770641547424293</v>
      </c>
    </row>
    <row r="32" spans="1:16" s="4" customFormat="1" x14ac:dyDescent="0.25">
      <c r="A32" s="15">
        <v>42429</v>
      </c>
      <c r="B32" s="16">
        <v>1</v>
      </c>
      <c r="C32" s="5" t="s">
        <v>48</v>
      </c>
      <c r="D32" s="16">
        <v>1</v>
      </c>
      <c r="E32" s="14">
        <v>1.1000000000000001</v>
      </c>
      <c r="F32" s="20" t="s">
        <v>51</v>
      </c>
      <c r="G32" s="14">
        <v>1</v>
      </c>
      <c r="H32" s="17">
        <v>5</v>
      </c>
      <c r="I32" s="25"/>
      <c r="J32" s="25"/>
      <c r="K32" s="3"/>
      <c r="L32" s="3"/>
      <c r="M32" s="3"/>
      <c r="N32" s="24"/>
      <c r="O32" s="24">
        <v>51.530612244897959</v>
      </c>
      <c r="P32" s="4">
        <f t="shared" si="2"/>
        <v>1.7204124625398542</v>
      </c>
    </row>
    <row r="33" spans="1:17" s="4" customFormat="1" x14ac:dyDescent="0.25">
      <c r="A33" s="15">
        <v>42426</v>
      </c>
      <c r="B33" s="16">
        <v>1</v>
      </c>
      <c r="C33" s="5" t="s">
        <v>48</v>
      </c>
      <c r="D33" s="16">
        <v>2</v>
      </c>
      <c r="E33" s="14">
        <v>1.2</v>
      </c>
      <c r="F33" s="20" t="s">
        <v>51</v>
      </c>
      <c r="G33" s="14">
        <v>1</v>
      </c>
      <c r="H33" s="17">
        <v>4</v>
      </c>
      <c r="I33" s="25"/>
      <c r="J33" s="25"/>
      <c r="K33" s="3"/>
      <c r="L33" s="3"/>
      <c r="M33" s="3"/>
      <c r="N33" s="24"/>
      <c r="O33" s="24">
        <v>77.591836734693871</v>
      </c>
      <c r="P33" s="4">
        <f t="shared" si="2"/>
        <v>1.8953774385942175</v>
      </c>
    </row>
    <row r="34" spans="1:17" s="4" customFormat="1" x14ac:dyDescent="0.25">
      <c r="A34" s="15">
        <v>42426</v>
      </c>
      <c r="B34" s="16">
        <v>1</v>
      </c>
      <c r="C34" s="5" t="s">
        <v>48</v>
      </c>
      <c r="D34" s="16">
        <v>3</v>
      </c>
      <c r="E34" s="14">
        <v>1.3</v>
      </c>
      <c r="F34" s="20" t="s">
        <v>51</v>
      </c>
      <c r="G34" s="14">
        <v>1</v>
      </c>
      <c r="H34" s="17">
        <v>1</v>
      </c>
      <c r="I34" s="25"/>
      <c r="J34" s="25"/>
      <c r="K34" s="3"/>
      <c r="L34" s="3"/>
      <c r="M34" s="3"/>
      <c r="N34" s="24"/>
      <c r="O34" s="24">
        <v>7.4387755102040813</v>
      </c>
      <c r="P34" s="4">
        <f t="shared" si="2"/>
        <v>0.92627943386005185</v>
      </c>
    </row>
    <row r="35" spans="1:17" s="4" customFormat="1" x14ac:dyDescent="0.25">
      <c r="A35" s="15">
        <v>42429</v>
      </c>
      <c r="B35" s="16">
        <v>1</v>
      </c>
      <c r="C35" s="5" t="s">
        <v>48</v>
      </c>
      <c r="D35" s="16">
        <v>4</v>
      </c>
      <c r="E35" s="14">
        <v>1.4</v>
      </c>
      <c r="F35" s="20" t="s">
        <v>51</v>
      </c>
      <c r="G35" s="14">
        <v>1</v>
      </c>
      <c r="H35" s="17">
        <v>1</v>
      </c>
      <c r="I35" s="25"/>
      <c r="J35" s="25"/>
      <c r="K35" s="3"/>
      <c r="L35" s="3"/>
      <c r="M35" s="3"/>
      <c r="N35" s="24"/>
      <c r="O35" s="24">
        <v>30.693877551020403</v>
      </c>
      <c r="P35" s="4">
        <f t="shared" si="2"/>
        <v>1.5009753757000448</v>
      </c>
    </row>
    <row r="36" spans="1:17" s="4" customFormat="1" x14ac:dyDescent="0.25">
      <c r="A36" s="15">
        <v>42426</v>
      </c>
      <c r="B36" s="16">
        <v>1</v>
      </c>
      <c r="C36" s="5" t="s">
        <v>48</v>
      </c>
      <c r="D36" s="16">
        <v>5</v>
      </c>
      <c r="E36" s="14">
        <v>1.5</v>
      </c>
      <c r="F36" s="20" t="s">
        <v>51</v>
      </c>
      <c r="G36" s="14">
        <v>1</v>
      </c>
      <c r="H36" s="17">
        <v>1</v>
      </c>
      <c r="I36" s="25"/>
      <c r="J36" s="25"/>
      <c r="K36" s="3"/>
      <c r="L36" s="3"/>
      <c r="M36" s="3"/>
      <c r="N36" s="24"/>
      <c r="O36" s="24">
        <v>5.795918367346939</v>
      </c>
      <c r="P36" s="4">
        <f t="shared" si="2"/>
        <v>0.83224815347780623</v>
      </c>
    </row>
    <row r="37" spans="1:17" s="4" customFormat="1" x14ac:dyDescent="0.25">
      <c r="A37" s="15">
        <v>42426</v>
      </c>
      <c r="B37" s="16">
        <v>2</v>
      </c>
      <c r="C37" s="5" t="s">
        <v>49</v>
      </c>
      <c r="D37" s="16">
        <v>1</v>
      </c>
      <c r="E37" s="14">
        <v>2.1</v>
      </c>
      <c r="F37" s="20" t="s">
        <v>51</v>
      </c>
      <c r="G37" s="14">
        <v>1</v>
      </c>
      <c r="H37" s="20">
        <v>0</v>
      </c>
      <c r="I37" s="25"/>
      <c r="J37" s="25"/>
      <c r="K37" s="3"/>
      <c r="L37" s="3"/>
      <c r="M37" s="3"/>
      <c r="N37" s="24"/>
      <c r="O37" s="24">
        <v>13.132653061224492</v>
      </c>
      <c r="P37" s="4">
        <f t="shared" si="2"/>
        <v>1.1502236977079725</v>
      </c>
    </row>
    <row r="38" spans="1:17" s="4" customFormat="1" x14ac:dyDescent="0.25">
      <c r="A38" s="15">
        <v>42426</v>
      </c>
      <c r="B38" s="16">
        <v>2</v>
      </c>
      <c r="C38" s="5" t="s">
        <v>49</v>
      </c>
      <c r="D38" s="16">
        <v>2</v>
      </c>
      <c r="E38" s="14">
        <v>2.2000000000000002</v>
      </c>
      <c r="F38" s="20" t="s">
        <v>51</v>
      </c>
      <c r="G38" s="14">
        <v>1</v>
      </c>
      <c r="H38" s="17">
        <v>2</v>
      </c>
      <c r="I38" s="25"/>
      <c r="J38" s="25"/>
      <c r="K38" s="3"/>
      <c r="L38" s="3"/>
      <c r="M38" s="3"/>
      <c r="N38" s="24"/>
      <c r="O38" s="24">
        <v>65.326530612244895</v>
      </c>
      <c r="P38" s="4">
        <f t="shared" si="2"/>
        <v>1.8216872809503606</v>
      </c>
    </row>
    <row r="39" spans="1:17" s="4" customFormat="1" x14ac:dyDescent="0.25">
      <c r="A39" s="15">
        <v>42426</v>
      </c>
      <c r="B39" s="16">
        <v>2</v>
      </c>
      <c r="C39" s="5" t="s">
        <v>49</v>
      </c>
      <c r="D39" s="16">
        <v>3</v>
      </c>
      <c r="E39" s="14">
        <v>2.2999999999999998</v>
      </c>
      <c r="F39" s="20" t="s">
        <v>51</v>
      </c>
      <c r="G39" s="14">
        <v>1</v>
      </c>
      <c r="H39" s="17">
        <v>7</v>
      </c>
      <c r="I39" s="25"/>
      <c r="J39" s="25"/>
      <c r="K39" s="3"/>
      <c r="L39" s="3"/>
      <c r="M39" s="3"/>
      <c r="N39" s="24"/>
      <c r="O39" s="24">
        <v>56.540816326530617</v>
      </c>
      <c r="P39" s="4">
        <f t="shared" si="2"/>
        <v>1.7599760188958584</v>
      </c>
    </row>
    <row r="40" spans="1:17" s="4" customFormat="1" x14ac:dyDescent="0.25">
      <c r="A40" s="15">
        <v>42429</v>
      </c>
      <c r="B40" s="16">
        <v>2</v>
      </c>
      <c r="C40" s="5" t="s">
        <v>49</v>
      </c>
      <c r="D40" s="16">
        <v>4</v>
      </c>
      <c r="E40" s="14">
        <v>2.4</v>
      </c>
      <c r="F40" s="20" t="s">
        <v>51</v>
      </c>
      <c r="G40" s="14">
        <v>1</v>
      </c>
      <c r="H40" s="20">
        <v>1</v>
      </c>
      <c r="I40" s="25"/>
      <c r="J40" s="25"/>
      <c r="K40" s="3"/>
      <c r="L40" s="3"/>
      <c r="M40" s="3"/>
      <c r="N40" s="24"/>
      <c r="O40" s="24">
        <v>39.102040816326529</v>
      </c>
      <c r="P40" s="4">
        <f t="shared" si="2"/>
        <v>1.6031664746829317</v>
      </c>
    </row>
    <row r="41" spans="1:17" s="4" customFormat="1" x14ac:dyDescent="0.25">
      <c r="A41" s="15">
        <v>42429</v>
      </c>
      <c r="B41" s="16">
        <v>2</v>
      </c>
      <c r="C41" s="5" t="s">
        <v>49</v>
      </c>
      <c r="D41" s="16">
        <v>5</v>
      </c>
      <c r="E41" s="14">
        <v>2.5</v>
      </c>
      <c r="F41" s="20" t="s">
        <v>51</v>
      </c>
      <c r="G41" s="14">
        <v>1</v>
      </c>
      <c r="H41" s="20">
        <v>0</v>
      </c>
      <c r="I41" s="25"/>
      <c r="J41" s="25"/>
      <c r="K41" s="3"/>
      <c r="L41" s="3"/>
      <c r="M41" s="3"/>
      <c r="N41" s="24"/>
      <c r="O41" s="24">
        <v>26.510204081632651</v>
      </c>
      <c r="P41" s="4">
        <f t="shared" si="2"/>
        <v>1.4394938121707874</v>
      </c>
    </row>
    <row r="42" spans="1:17" s="4" customFormat="1" x14ac:dyDescent="0.25">
      <c r="A42" s="15">
        <v>42431</v>
      </c>
      <c r="B42" s="16">
        <v>3</v>
      </c>
      <c r="C42" s="16" t="s">
        <v>27</v>
      </c>
      <c r="D42" s="16">
        <v>1</v>
      </c>
      <c r="E42" s="14">
        <v>3.1</v>
      </c>
      <c r="F42" s="20" t="s">
        <v>51</v>
      </c>
      <c r="G42" s="14">
        <v>1</v>
      </c>
      <c r="H42" s="17">
        <v>0</v>
      </c>
      <c r="I42" s="25"/>
      <c r="J42" s="25"/>
      <c r="K42" s="3"/>
      <c r="L42" s="3"/>
      <c r="M42" s="3"/>
      <c r="N42" s="24"/>
      <c r="O42" s="28">
        <v>0</v>
      </c>
      <c r="P42" s="29">
        <f t="shared" si="2"/>
        <v>0</v>
      </c>
    </row>
    <row r="43" spans="1:17" s="4" customFormat="1" x14ac:dyDescent="0.25">
      <c r="A43" s="15">
        <v>42429</v>
      </c>
      <c r="B43" s="16">
        <v>3</v>
      </c>
      <c r="C43" s="16" t="s">
        <v>27</v>
      </c>
      <c r="D43" s="16">
        <v>2</v>
      </c>
      <c r="E43" s="14">
        <v>3.2</v>
      </c>
      <c r="F43" s="20" t="s">
        <v>51</v>
      </c>
      <c r="G43" s="14">
        <v>1</v>
      </c>
      <c r="H43" s="17">
        <v>2</v>
      </c>
      <c r="I43" s="25"/>
      <c r="J43" s="25"/>
      <c r="K43" s="3"/>
      <c r="L43" s="3"/>
      <c r="M43" s="3"/>
      <c r="N43" s="24"/>
      <c r="O43" s="26">
        <v>139.94897959183675</v>
      </c>
      <c r="P43" s="27">
        <f t="shared" si="2"/>
        <v>2.1490619361193719</v>
      </c>
    </row>
    <row r="44" spans="1:17" s="4" customFormat="1" x14ac:dyDescent="0.25">
      <c r="A44" s="15">
        <v>42429</v>
      </c>
      <c r="B44" s="16">
        <v>3</v>
      </c>
      <c r="C44" s="16" t="s">
        <v>27</v>
      </c>
      <c r="D44" s="16">
        <v>3</v>
      </c>
      <c r="E44" s="14">
        <v>3.3</v>
      </c>
      <c r="F44" s="20" t="s">
        <v>51</v>
      </c>
      <c r="G44" s="14">
        <v>1</v>
      </c>
      <c r="H44" s="17">
        <v>0</v>
      </c>
      <c r="I44" s="25"/>
      <c r="J44" s="25"/>
      <c r="K44" s="3"/>
      <c r="L44" s="3"/>
      <c r="M44" s="3"/>
      <c r="N44" s="24"/>
      <c r="O44" s="28">
        <v>0</v>
      </c>
      <c r="P44" s="29">
        <f t="shared" si="2"/>
        <v>0</v>
      </c>
    </row>
    <row r="45" spans="1:17" x14ac:dyDescent="0.25">
      <c r="A45" s="12">
        <v>42429</v>
      </c>
      <c r="B45" s="13">
        <v>3</v>
      </c>
      <c r="C45" s="16" t="s">
        <v>27</v>
      </c>
      <c r="D45" s="16">
        <v>4</v>
      </c>
      <c r="E45" s="11">
        <v>3.4</v>
      </c>
      <c r="F45" s="20" t="s">
        <v>51</v>
      </c>
      <c r="G45" s="11">
        <v>1</v>
      </c>
      <c r="H45" s="2">
        <v>0</v>
      </c>
      <c r="I45" s="25"/>
      <c r="J45" s="25"/>
      <c r="K45" s="3"/>
      <c r="L45" s="3"/>
      <c r="M45" s="3"/>
      <c r="N45" s="24"/>
      <c r="O45" s="28">
        <v>0</v>
      </c>
      <c r="P45" s="29">
        <f t="shared" si="2"/>
        <v>0</v>
      </c>
      <c r="Q45" s="4"/>
    </row>
    <row r="46" spans="1:17" x14ac:dyDescent="0.25">
      <c r="A46" s="12">
        <v>42429</v>
      </c>
      <c r="B46" s="13">
        <v>3</v>
      </c>
      <c r="C46" s="16" t="s">
        <v>27</v>
      </c>
      <c r="D46" s="16">
        <v>5</v>
      </c>
      <c r="E46" s="11">
        <v>3.5</v>
      </c>
      <c r="F46" s="20" t="s">
        <v>51</v>
      </c>
      <c r="G46" s="11">
        <v>1</v>
      </c>
      <c r="H46" s="3">
        <v>3</v>
      </c>
      <c r="I46" s="25"/>
      <c r="J46" s="25"/>
      <c r="K46" s="3"/>
      <c r="L46" s="3"/>
      <c r="M46" s="3"/>
      <c r="N46" s="24"/>
      <c r="O46" s="24">
        <v>31.77551020408163</v>
      </c>
      <c r="P46" s="4">
        <f t="shared" si="2"/>
        <v>1.5155494609141484</v>
      </c>
      <c r="Q46" s="4"/>
    </row>
    <row r="47" spans="1:17" x14ac:dyDescent="0.25">
      <c r="A47" s="12">
        <v>42431</v>
      </c>
      <c r="B47" s="13">
        <v>4</v>
      </c>
      <c r="C47" s="5" t="s">
        <v>50</v>
      </c>
      <c r="D47" s="16">
        <v>1</v>
      </c>
      <c r="E47" s="11">
        <v>4.0999999999999996</v>
      </c>
      <c r="F47" s="20" t="s">
        <v>51</v>
      </c>
      <c r="G47" s="11">
        <v>1</v>
      </c>
      <c r="H47" s="3">
        <v>24</v>
      </c>
      <c r="I47" s="25"/>
      <c r="J47" s="25"/>
      <c r="K47" s="3"/>
      <c r="L47" s="3"/>
      <c r="M47" s="3"/>
      <c r="N47" s="24"/>
      <c r="O47" s="24">
        <v>124.3877551020408</v>
      </c>
      <c r="P47" s="4">
        <f t="shared" si="2"/>
        <v>2.0982551269949417</v>
      </c>
      <c r="Q47" s="4"/>
    </row>
    <row r="48" spans="1:17" x14ac:dyDescent="0.25">
      <c r="A48" s="12">
        <v>42429</v>
      </c>
      <c r="B48" s="13">
        <v>4</v>
      </c>
      <c r="C48" s="5" t="s">
        <v>50</v>
      </c>
      <c r="D48" s="16">
        <v>2</v>
      </c>
      <c r="E48" s="11">
        <v>4.2</v>
      </c>
      <c r="F48" s="20" t="s">
        <v>51</v>
      </c>
      <c r="G48" s="11">
        <v>1</v>
      </c>
      <c r="H48" s="3">
        <v>5</v>
      </c>
      <c r="I48" s="25"/>
      <c r="J48" s="25"/>
      <c r="K48" s="3"/>
      <c r="L48" s="3"/>
      <c r="M48" s="3"/>
      <c r="N48" s="24"/>
      <c r="O48" s="24">
        <v>99.58163265306122</v>
      </c>
      <c r="P48" s="4">
        <f t="shared" si="2"/>
        <v>2.0025186808619675</v>
      </c>
      <c r="Q48" s="4"/>
    </row>
    <row r="49" spans="1:17" x14ac:dyDescent="0.25">
      <c r="A49" s="12">
        <v>42429</v>
      </c>
      <c r="B49" s="13">
        <v>4</v>
      </c>
      <c r="C49" s="5" t="s">
        <v>50</v>
      </c>
      <c r="D49" s="16">
        <v>3</v>
      </c>
      <c r="E49" s="11">
        <v>4.3</v>
      </c>
      <c r="F49" s="20" t="s">
        <v>51</v>
      </c>
      <c r="G49" s="11">
        <v>1</v>
      </c>
      <c r="H49" s="2">
        <v>4</v>
      </c>
      <c r="I49" s="25"/>
      <c r="J49" s="25"/>
      <c r="K49" s="3"/>
      <c r="L49" s="3"/>
      <c r="M49" s="3"/>
      <c r="N49" s="24"/>
      <c r="O49" s="24">
        <v>23.244897959183675</v>
      </c>
      <c r="P49" s="4">
        <f t="shared" si="2"/>
        <v>1.3846203606166612</v>
      </c>
      <c r="Q49" s="4"/>
    </row>
    <row r="50" spans="1:17" x14ac:dyDescent="0.25">
      <c r="A50" s="12">
        <v>42429</v>
      </c>
      <c r="B50" s="13">
        <v>4</v>
      </c>
      <c r="C50" s="5" t="s">
        <v>50</v>
      </c>
      <c r="D50" s="16">
        <v>4</v>
      </c>
      <c r="E50" s="11">
        <v>4.4000000000000004</v>
      </c>
      <c r="F50" s="20" t="s">
        <v>51</v>
      </c>
      <c r="G50" s="11">
        <v>1</v>
      </c>
      <c r="H50" s="3">
        <v>0</v>
      </c>
      <c r="I50" s="25"/>
      <c r="J50" s="25"/>
      <c r="K50" s="3"/>
      <c r="L50" s="3"/>
      <c r="M50" s="3"/>
      <c r="N50" s="24"/>
      <c r="O50" s="24">
        <v>9.1020408163265305</v>
      </c>
      <c r="P50" s="4">
        <f>LOG(O50+1)</f>
        <v>1.004409118905055</v>
      </c>
      <c r="Q50" s="4"/>
    </row>
    <row r="51" spans="1:17" x14ac:dyDescent="0.25">
      <c r="A51" s="12">
        <v>42429</v>
      </c>
      <c r="B51" s="13">
        <v>4</v>
      </c>
      <c r="C51" s="5" t="s">
        <v>50</v>
      </c>
      <c r="D51" s="16">
        <v>5</v>
      </c>
      <c r="E51" s="11">
        <v>4.5</v>
      </c>
      <c r="F51" s="20" t="s">
        <v>51</v>
      </c>
      <c r="G51" s="2">
        <v>1</v>
      </c>
      <c r="H51" s="3">
        <v>0</v>
      </c>
      <c r="I51" s="25"/>
      <c r="J51" s="25"/>
      <c r="K51" s="3"/>
      <c r="L51" s="3"/>
      <c r="M51" s="3"/>
      <c r="N51" s="24"/>
      <c r="O51" s="28">
        <v>0</v>
      </c>
      <c r="P51" s="29">
        <f t="shared" si="2"/>
        <v>0</v>
      </c>
      <c r="Q51" s="4"/>
    </row>
  </sheetData>
  <autoFilter ref="A1:O51"/>
  <pageMargins left="0.7" right="0.7" top="0.75" bottom="0.75" header="0.3" footer="0.3"/>
  <pageSetup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abSelected="1" workbookViewId="0">
      <selection activeCell="E1" sqref="E1:AN1048576"/>
    </sheetView>
  </sheetViews>
  <sheetFormatPr baseColWidth="10" defaultColWidth="9.140625" defaultRowHeight="15.75" x14ac:dyDescent="0.25"/>
  <cols>
    <col min="1" max="1" width="9.42578125" style="32" bestFit="1" customWidth="1"/>
    <col min="2" max="2" width="7" style="32" bestFit="1" customWidth="1"/>
    <col min="3" max="3" width="7" style="32" customWidth="1"/>
    <col min="4" max="4" width="6.140625" style="32" bestFit="1" customWidth="1"/>
    <col min="5" max="16384" width="9.140625" style="32"/>
  </cols>
  <sheetData>
    <row r="1" spans="1:4" s="34" customFormat="1" ht="15.95" x14ac:dyDescent="0.2">
      <c r="A1" s="30" t="s">
        <v>0</v>
      </c>
      <c r="B1" s="31" t="s">
        <v>38</v>
      </c>
      <c r="C1" s="34" t="s">
        <v>64</v>
      </c>
      <c r="D1" s="31" t="s">
        <v>65</v>
      </c>
    </row>
    <row r="2" spans="1:4" ht="15.95" x14ac:dyDescent="0.2">
      <c r="A2" s="33" t="s">
        <v>15</v>
      </c>
      <c r="B2" s="32" t="s">
        <v>61</v>
      </c>
      <c r="C2" s="36">
        <v>1175.3163265306121</v>
      </c>
      <c r="D2" s="35">
        <f>LOG((C2+1),10)</f>
        <v>3.0705241247959019</v>
      </c>
    </row>
    <row r="3" spans="1:4" ht="15.95" x14ac:dyDescent="0.2">
      <c r="A3" s="33" t="s">
        <v>15</v>
      </c>
      <c r="B3" s="32" t="s">
        <v>61</v>
      </c>
      <c r="C3" s="37"/>
      <c r="D3" s="35">
        <f t="shared" ref="D3:D50" si="0">LOG((C3+1),10)</f>
        <v>0</v>
      </c>
    </row>
    <row r="4" spans="1:4" ht="15.95" x14ac:dyDescent="0.2">
      <c r="A4" s="33" t="s">
        <v>15</v>
      </c>
      <c r="B4" s="32" t="s">
        <v>61</v>
      </c>
      <c r="C4" s="36">
        <v>1332.387755102041</v>
      </c>
      <c r="D4" s="35">
        <f t="shared" si="0"/>
        <v>3.1249564625519319</v>
      </c>
    </row>
    <row r="5" spans="1:4" ht="15.95" x14ac:dyDescent="0.2">
      <c r="A5" s="33" t="s">
        <v>15</v>
      </c>
      <c r="B5" s="32" t="s">
        <v>61</v>
      </c>
      <c r="C5" s="36">
        <v>1200.9897959183675</v>
      </c>
      <c r="D5" s="35">
        <f t="shared" si="0"/>
        <v>3.079900780815509</v>
      </c>
    </row>
    <row r="6" spans="1:4" ht="15.95" x14ac:dyDescent="0.2">
      <c r="A6" s="33" t="s">
        <v>15</v>
      </c>
      <c r="B6" s="32" t="s">
        <v>61</v>
      </c>
      <c r="C6" s="36">
        <v>937.19387755102048</v>
      </c>
      <c r="D6" s="35">
        <f t="shared" si="0"/>
        <v>2.9722925945091534</v>
      </c>
    </row>
    <row r="7" spans="1:4" ht="15.95" x14ac:dyDescent="0.2">
      <c r="A7" s="32" t="s">
        <v>48</v>
      </c>
      <c r="B7" s="32" t="s">
        <v>61</v>
      </c>
      <c r="C7" s="36">
        <v>699.70408163265301</v>
      </c>
      <c r="D7" s="35">
        <f t="shared" si="0"/>
        <v>2.8455346472857479</v>
      </c>
    </row>
    <row r="8" spans="1:4" ht="15.95" x14ac:dyDescent="0.2">
      <c r="A8" s="32" t="s">
        <v>48</v>
      </c>
      <c r="B8" s="32" t="s">
        <v>61</v>
      </c>
      <c r="C8" s="36">
        <v>713.32653061224494</v>
      </c>
      <c r="D8" s="35">
        <f t="shared" si="0"/>
        <v>2.853896780440274</v>
      </c>
    </row>
    <row r="9" spans="1:4" ht="15.95" x14ac:dyDescent="0.2">
      <c r="A9" s="32" t="s">
        <v>48</v>
      </c>
      <c r="B9" s="32" t="s">
        <v>61</v>
      </c>
      <c r="C9" s="36">
        <v>903.68367346938794</v>
      </c>
      <c r="D9" s="35">
        <f t="shared" si="0"/>
        <v>2.9564967528168267</v>
      </c>
    </row>
    <row r="10" spans="1:4" ht="15.95" x14ac:dyDescent="0.2">
      <c r="A10" s="32" t="s">
        <v>48</v>
      </c>
      <c r="B10" s="32" t="s">
        <v>61</v>
      </c>
      <c r="C10" s="36">
        <v>1032.7755102040817</v>
      </c>
      <c r="D10" s="35">
        <f t="shared" si="0"/>
        <v>3.0144262396625789</v>
      </c>
    </row>
    <row r="11" spans="1:4" ht="15.95" x14ac:dyDescent="0.2">
      <c r="A11" s="32" t="s">
        <v>48</v>
      </c>
      <c r="B11" s="32" t="s">
        <v>61</v>
      </c>
      <c r="C11" s="36">
        <v>524.15306122448987</v>
      </c>
      <c r="D11" s="35">
        <f t="shared" si="0"/>
        <v>2.7202859014193592</v>
      </c>
    </row>
    <row r="12" spans="1:4" ht="15.95" x14ac:dyDescent="0.2">
      <c r="A12" s="32" t="s">
        <v>49</v>
      </c>
      <c r="B12" s="32" t="s">
        <v>61</v>
      </c>
      <c r="C12" s="36">
        <v>799.5204081632653</v>
      </c>
      <c r="D12" s="35">
        <f t="shared" si="0"/>
        <v>2.9033724081350361</v>
      </c>
    </row>
    <row r="13" spans="1:4" x14ac:dyDescent="0.25">
      <c r="A13" s="32" t="s">
        <v>49</v>
      </c>
      <c r="B13" s="32" t="s">
        <v>61</v>
      </c>
      <c r="C13" s="36">
        <v>518.20408163265313</v>
      </c>
      <c r="D13" s="35">
        <f t="shared" si="0"/>
        <v>2.715338097936324</v>
      </c>
    </row>
    <row r="14" spans="1:4" ht="15.95" x14ac:dyDescent="0.2">
      <c r="A14" s="32" t="s">
        <v>49</v>
      </c>
      <c r="B14" s="32" t="s">
        <v>61</v>
      </c>
      <c r="C14" s="36">
        <v>772.05102040816337</v>
      </c>
      <c r="D14" s="35">
        <f t="shared" si="0"/>
        <v>2.8882081577611673</v>
      </c>
    </row>
    <row r="15" spans="1:4" ht="15.95" x14ac:dyDescent="0.2">
      <c r="A15" s="32" t="s">
        <v>49</v>
      </c>
      <c r="B15" s="32" t="s">
        <v>61</v>
      </c>
      <c r="C15" s="36">
        <v>543.5</v>
      </c>
      <c r="D15" s="35">
        <f t="shared" si="0"/>
        <v>2.7359978840917933</v>
      </c>
    </row>
    <row r="16" spans="1:4" ht="15.95" x14ac:dyDescent="0.2">
      <c r="A16" s="32" t="s">
        <v>49</v>
      </c>
      <c r="B16" s="32" t="s">
        <v>61</v>
      </c>
      <c r="C16" s="37"/>
      <c r="D16" s="35">
        <f t="shared" si="0"/>
        <v>0</v>
      </c>
    </row>
    <row r="17" spans="1:4" ht="15.95" x14ac:dyDescent="0.2">
      <c r="A17" s="33" t="s">
        <v>27</v>
      </c>
      <c r="B17" s="32" t="s">
        <v>61</v>
      </c>
      <c r="C17" s="36">
        <v>145.58163265306123</v>
      </c>
      <c r="D17" s="35">
        <f t="shared" si="0"/>
        <v>2.1660795546354712</v>
      </c>
    </row>
    <row r="18" spans="1:4" ht="15.95" x14ac:dyDescent="0.2">
      <c r="A18" s="33" t="s">
        <v>27</v>
      </c>
      <c r="B18" s="32" t="s">
        <v>61</v>
      </c>
      <c r="C18" s="36">
        <v>321.69387755102042</v>
      </c>
      <c r="D18" s="35">
        <f t="shared" si="0"/>
        <v>2.5087907256424189</v>
      </c>
    </row>
    <row r="19" spans="1:4" ht="15.95" x14ac:dyDescent="0.2">
      <c r="A19" s="33" t="s">
        <v>27</v>
      </c>
      <c r="B19" s="32" t="s">
        <v>61</v>
      </c>
      <c r="C19" s="36">
        <v>66.41836734693878</v>
      </c>
      <c r="D19" s="35">
        <f t="shared" si="0"/>
        <v>1.8287782311158227</v>
      </c>
    </row>
    <row r="20" spans="1:4" ht="15.95" x14ac:dyDescent="0.2">
      <c r="A20" s="33" t="s">
        <v>27</v>
      </c>
      <c r="B20" s="32" t="s">
        <v>61</v>
      </c>
      <c r="C20" s="36">
        <v>445.4693877551021</v>
      </c>
      <c r="D20" s="35">
        <f t="shared" si="0"/>
        <v>2.6497916867748339</v>
      </c>
    </row>
    <row r="21" spans="1:4" x14ac:dyDescent="0.25">
      <c r="A21" s="33" t="s">
        <v>27</v>
      </c>
      <c r="B21" s="32" t="s">
        <v>61</v>
      </c>
      <c r="C21" s="36">
        <v>288.81632653061223</v>
      </c>
      <c r="D21" s="35">
        <f t="shared" si="0"/>
        <v>2.4621228473961314</v>
      </c>
    </row>
    <row r="22" spans="1:4" ht="15.95" x14ac:dyDescent="0.2">
      <c r="A22" s="32" t="s">
        <v>50</v>
      </c>
      <c r="B22" s="32" t="s">
        <v>61</v>
      </c>
      <c r="C22" s="36">
        <v>486.9285714285715</v>
      </c>
      <c r="D22" s="35">
        <f t="shared" si="0"/>
        <v>2.6883562496565667</v>
      </c>
    </row>
    <row r="23" spans="1:4" ht="15.95" x14ac:dyDescent="0.2">
      <c r="A23" s="32" t="s">
        <v>50</v>
      </c>
      <c r="B23" s="32" t="s">
        <v>61</v>
      </c>
      <c r="C23" s="36">
        <v>206.77551020408166</v>
      </c>
      <c r="D23" s="35">
        <f t="shared" si="0"/>
        <v>2.3175943574174647</v>
      </c>
    </row>
    <row r="24" spans="1:4" ht="15.95" x14ac:dyDescent="0.2">
      <c r="A24" s="32" t="s">
        <v>50</v>
      </c>
      <c r="B24" s="32" t="s">
        <v>61</v>
      </c>
      <c r="C24" s="36">
        <v>129.59183673469389</v>
      </c>
      <c r="D24" s="35">
        <f t="shared" si="0"/>
        <v>2.1159160301405775</v>
      </c>
    </row>
    <row r="25" spans="1:4" x14ac:dyDescent="0.25">
      <c r="A25" s="32" t="s">
        <v>50</v>
      </c>
      <c r="B25" s="32" t="s">
        <v>61</v>
      </c>
      <c r="C25" s="36">
        <v>52.530612244897952</v>
      </c>
      <c r="D25" s="35">
        <f t="shared" si="0"/>
        <v>1.7286022105618397</v>
      </c>
    </row>
    <row r="26" spans="1:4" x14ac:dyDescent="0.25">
      <c r="A26" s="32" t="s">
        <v>50</v>
      </c>
      <c r="B26" s="32" t="s">
        <v>61</v>
      </c>
      <c r="C26" s="36">
        <v>224.65306122448979</v>
      </c>
      <c r="D26" s="35">
        <f t="shared" si="0"/>
        <v>2.3534412295640568</v>
      </c>
    </row>
    <row r="27" spans="1:4" x14ac:dyDescent="0.25">
      <c r="A27" s="33" t="s">
        <v>15</v>
      </c>
      <c r="B27" s="32" t="s">
        <v>51</v>
      </c>
      <c r="C27" s="36">
        <v>72.836734693877546</v>
      </c>
      <c r="D27" s="35">
        <f t="shared" si="0"/>
        <v>1.868272482495281</v>
      </c>
    </row>
    <row r="28" spans="1:4" x14ac:dyDescent="0.25">
      <c r="A28" s="33" t="s">
        <v>15</v>
      </c>
      <c r="B28" s="32" t="s">
        <v>51</v>
      </c>
      <c r="C28" s="36">
        <v>109.02040816326532</v>
      </c>
      <c r="D28" s="35">
        <f t="shared" si="0"/>
        <v>2.0414732518001224</v>
      </c>
    </row>
    <row r="29" spans="1:4" x14ac:dyDescent="0.25">
      <c r="A29" s="33" t="s">
        <v>15</v>
      </c>
      <c r="B29" s="32" t="s">
        <v>51</v>
      </c>
      <c r="C29" s="36">
        <v>62.612244897959187</v>
      </c>
      <c r="D29" s="35">
        <f t="shared" si="0"/>
        <v>1.803540722248326</v>
      </c>
    </row>
    <row r="30" spans="1:4" x14ac:dyDescent="0.25">
      <c r="A30" s="33" t="s">
        <v>15</v>
      </c>
      <c r="B30" s="32" t="s">
        <v>51</v>
      </c>
      <c r="C30" s="36">
        <v>183.68367346938777</v>
      </c>
      <c r="D30" s="35">
        <f t="shared" si="0"/>
        <v>2.2664285043435717</v>
      </c>
    </row>
    <row r="31" spans="1:4" x14ac:dyDescent="0.25">
      <c r="A31" s="33" t="s">
        <v>15</v>
      </c>
      <c r="B31" s="32" t="s">
        <v>51</v>
      </c>
      <c r="C31" s="37"/>
      <c r="D31" s="35">
        <f t="shared" si="0"/>
        <v>0</v>
      </c>
    </row>
    <row r="32" spans="1:4" x14ac:dyDescent="0.25">
      <c r="A32" s="32" t="s">
        <v>48</v>
      </c>
      <c r="B32" s="32" t="s">
        <v>51</v>
      </c>
      <c r="C32" s="36">
        <v>51.530612244897959</v>
      </c>
      <c r="D32" s="35">
        <f t="shared" si="0"/>
        <v>1.720412462539854</v>
      </c>
    </row>
    <row r="33" spans="1:4" x14ac:dyDescent="0.25">
      <c r="A33" s="32" t="s">
        <v>48</v>
      </c>
      <c r="B33" s="32" t="s">
        <v>51</v>
      </c>
      <c r="C33" s="36">
        <v>77.591836734693871</v>
      </c>
      <c r="D33" s="35">
        <f t="shared" si="0"/>
        <v>1.8953774385942175</v>
      </c>
    </row>
    <row r="34" spans="1:4" x14ac:dyDescent="0.25">
      <c r="A34" s="32" t="s">
        <v>48</v>
      </c>
      <c r="B34" s="32" t="s">
        <v>51</v>
      </c>
      <c r="C34" s="36">
        <v>7.4387755102040813</v>
      </c>
      <c r="D34" s="35">
        <f t="shared" si="0"/>
        <v>0.92627943386005174</v>
      </c>
    </row>
    <row r="35" spans="1:4" x14ac:dyDescent="0.25">
      <c r="A35" s="32" t="s">
        <v>48</v>
      </c>
      <c r="B35" s="32" t="s">
        <v>51</v>
      </c>
      <c r="C35" s="36">
        <v>30.693877551020403</v>
      </c>
      <c r="D35" s="35">
        <f t="shared" si="0"/>
        <v>1.5009753757000448</v>
      </c>
    </row>
    <row r="36" spans="1:4" x14ac:dyDescent="0.25">
      <c r="A36" s="32" t="s">
        <v>48</v>
      </c>
      <c r="B36" s="32" t="s">
        <v>51</v>
      </c>
      <c r="C36" s="36">
        <v>5.795918367346939</v>
      </c>
      <c r="D36" s="35">
        <f t="shared" si="0"/>
        <v>0.83224815347780612</v>
      </c>
    </row>
    <row r="37" spans="1:4" x14ac:dyDescent="0.25">
      <c r="A37" s="32" t="s">
        <v>49</v>
      </c>
      <c r="B37" s="32" t="s">
        <v>51</v>
      </c>
      <c r="C37" s="36">
        <v>13.132653061224492</v>
      </c>
      <c r="D37" s="35">
        <f t="shared" si="0"/>
        <v>1.1502236977079725</v>
      </c>
    </row>
    <row r="38" spans="1:4" x14ac:dyDescent="0.25">
      <c r="A38" s="32" t="s">
        <v>49</v>
      </c>
      <c r="B38" s="32" t="s">
        <v>51</v>
      </c>
      <c r="C38" s="36">
        <v>65.326530612244895</v>
      </c>
      <c r="D38" s="35">
        <f t="shared" si="0"/>
        <v>1.8216872809503604</v>
      </c>
    </row>
    <row r="39" spans="1:4" x14ac:dyDescent="0.25">
      <c r="A39" s="32" t="s">
        <v>49</v>
      </c>
      <c r="B39" s="32" t="s">
        <v>51</v>
      </c>
      <c r="C39" s="36">
        <v>56.540816326530617</v>
      </c>
      <c r="D39" s="35">
        <f t="shared" si="0"/>
        <v>1.759976018895858</v>
      </c>
    </row>
    <row r="40" spans="1:4" x14ac:dyDescent="0.25">
      <c r="A40" s="32" t="s">
        <v>49</v>
      </c>
      <c r="B40" s="32" t="s">
        <v>51</v>
      </c>
      <c r="C40" s="36">
        <v>39.102040816326529</v>
      </c>
      <c r="D40" s="35">
        <f t="shared" si="0"/>
        <v>1.6031664746829315</v>
      </c>
    </row>
    <row r="41" spans="1:4" x14ac:dyDescent="0.25">
      <c r="A41" s="32" t="s">
        <v>49</v>
      </c>
      <c r="B41" s="32" t="s">
        <v>51</v>
      </c>
      <c r="C41" s="36">
        <v>26.510204081632651</v>
      </c>
      <c r="D41" s="35">
        <f t="shared" si="0"/>
        <v>1.4394938121707872</v>
      </c>
    </row>
    <row r="42" spans="1:4" x14ac:dyDescent="0.25">
      <c r="A42" s="33" t="s">
        <v>27</v>
      </c>
      <c r="B42" s="32" t="s">
        <v>51</v>
      </c>
      <c r="C42" s="36">
        <v>0</v>
      </c>
      <c r="D42" s="35">
        <f t="shared" si="0"/>
        <v>0</v>
      </c>
    </row>
    <row r="43" spans="1:4" x14ac:dyDescent="0.25">
      <c r="A43" s="33" t="s">
        <v>27</v>
      </c>
      <c r="B43" s="32" t="s">
        <v>51</v>
      </c>
      <c r="C43" s="36">
        <v>139.94897959183675</v>
      </c>
      <c r="D43" s="38"/>
    </row>
    <row r="44" spans="1:4" x14ac:dyDescent="0.25">
      <c r="A44" s="33" t="s">
        <v>27</v>
      </c>
      <c r="B44" s="32" t="s">
        <v>51</v>
      </c>
      <c r="C44" s="36">
        <v>0</v>
      </c>
      <c r="D44" s="35">
        <f t="shared" si="0"/>
        <v>0</v>
      </c>
    </row>
    <row r="45" spans="1:4" x14ac:dyDescent="0.25">
      <c r="A45" s="33" t="s">
        <v>27</v>
      </c>
      <c r="B45" s="32" t="s">
        <v>51</v>
      </c>
      <c r="C45" s="36">
        <v>0</v>
      </c>
      <c r="D45" s="35">
        <f t="shared" si="0"/>
        <v>0</v>
      </c>
    </row>
    <row r="46" spans="1:4" x14ac:dyDescent="0.25">
      <c r="A46" s="33" t="s">
        <v>27</v>
      </c>
      <c r="B46" s="32" t="s">
        <v>51</v>
      </c>
      <c r="C46" s="36">
        <v>31.77551020408163</v>
      </c>
      <c r="D46" s="38"/>
    </row>
    <row r="47" spans="1:4" x14ac:dyDescent="0.25">
      <c r="A47" s="32" t="s">
        <v>50</v>
      </c>
      <c r="B47" s="32" t="s">
        <v>51</v>
      </c>
      <c r="C47" s="36">
        <v>124.3877551020408</v>
      </c>
      <c r="D47" s="35">
        <f t="shared" si="0"/>
        <v>2.0982551269949417</v>
      </c>
    </row>
    <row r="48" spans="1:4" x14ac:dyDescent="0.25">
      <c r="A48" s="32" t="s">
        <v>50</v>
      </c>
      <c r="B48" s="32" t="s">
        <v>51</v>
      </c>
      <c r="C48" s="36">
        <v>99.58163265306122</v>
      </c>
      <c r="D48" s="35">
        <f t="shared" si="0"/>
        <v>2.002518680861967</v>
      </c>
    </row>
    <row r="49" spans="1:4" x14ac:dyDescent="0.25">
      <c r="A49" s="32" t="s">
        <v>50</v>
      </c>
      <c r="B49" s="32" t="s">
        <v>51</v>
      </c>
      <c r="C49" s="36">
        <v>23.244897959183675</v>
      </c>
      <c r="D49" s="35">
        <f t="shared" si="0"/>
        <v>1.3846203606166609</v>
      </c>
    </row>
    <row r="50" spans="1:4" x14ac:dyDescent="0.25">
      <c r="A50" s="32" t="s">
        <v>50</v>
      </c>
      <c r="B50" s="32" t="s">
        <v>51</v>
      </c>
      <c r="C50" s="36">
        <v>9.1020408163265305</v>
      </c>
      <c r="D50" s="35">
        <f t="shared" si="0"/>
        <v>1.004409118905055</v>
      </c>
    </row>
    <row r="51" spans="1:4" x14ac:dyDescent="0.25">
      <c r="A51" s="32" t="s">
        <v>50</v>
      </c>
      <c r="B51" s="32" t="s">
        <v>51</v>
      </c>
      <c r="C51" s="36">
        <v>0</v>
      </c>
      <c r="D51" s="38"/>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Metadata</vt:lpstr>
      <vt:lpstr>totalbiom2_R </vt:lpstr>
      <vt:lpstr>Treat x taxon ANOVA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ISIS</dc:creator>
  <cp:lastModifiedBy>ISIS</cp:lastModifiedBy>
  <dcterms:created xsi:type="dcterms:W3CDTF">2017-08-14T17:46:58Z</dcterms:created>
  <dcterms:modified xsi:type="dcterms:W3CDTF">2018-10-07T11:44:08Z</dcterms:modified>
</cp:coreProperties>
</file>