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тиик\Закиров И. Р\"/>
    </mc:Choice>
  </mc:AlternateContent>
  <bookViews>
    <workbookView xWindow="0" yWindow="0" windowWidth="28800" windowHeight="12435"/>
  </bookViews>
  <sheets>
    <sheet name="Лаба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X10" i="1" s="1"/>
  <c r="X11" i="1" s="1"/>
  <c r="J10" i="1"/>
  <c r="V10" i="1"/>
  <c r="D11" i="1"/>
  <c r="J11" i="1" s="1"/>
  <c r="E11" i="1"/>
  <c r="F11" i="1"/>
  <c r="G11" i="1"/>
  <c r="H11" i="1"/>
  <c r="I11" i="1"/>
  <c r="Q11" i="1"/>
  <c r="V11" i="1" s="1"/>
  <c r="R11" i="1"/>
  <c r="S11" i="1"/>
  <c r="S13" i="1" s="1"/>
  <c r="T11" i="1"/>
  <c r="S15" i="1" s="1"/>
  <c r="U11" i="1"/>
  <c r="T15" i="1" s="1"/>
  <c r="D13" i="1"/>
  <c r="J13" i="1" s="1"/>
  <c r="L20" i="1" s="1"/>
  <c r="L21" i="1" s="1"/>
  <c r="E13" i="1"/>
  <c r="F13" i="1"/>
  <c r="G13" i="1"/>
  <c r="H13" i="1"/>
  <c r="I13" i="1"/>
  <c r="R13" i="1"/>
  <c r="C15" i="1"/>
  <c r="D15" i="1"/>
  <c r="F15" i="1"/>
  <c r="G15" i="1"/>
  <c r="E20" i="1" s="1"/>
  <c r="E25" i="1" s="1"/>
  <c r="H15" i="1"/>
  <c r="P15" i="1"/>
  <c r="Q15" i="1"/>
  <c r="R15" i="1"/>
  <c r="Q20" i="1" s="1"/>
  <c r="AA15" i="1"/>
  <c r="AB14" i="1" s="1"/>
  <c r="AB15" i="1" s="1"/>
  <c r="AC14" i="1" s="1"/>
  <c r="AC15" i="1" s="1"/>
  <c r="AD14" i="1" s="1"/>
  <c r="AD15" i="1" s="1"/>
  <c r="AE15" i="1"/>
  <c r="AB17" i="1"/>
  <c r="AI19" i="1"/>
  <c r="C20" i="1"/>
  <c r="C25" i="1" s="1"/>
  <c r="D30" i="1" s="1"/>
  <c r="D20" i="1"/>
  <c r="G20" i="1"/>
  <c r="P20" i="1"/>
  <c r="R20" i="1"/>
  <c r="R25" i="1" s="1"/>
  <c r="D25" i="1"/>
  <c r="E30" i="1" s="1"/>
  <c r="Q25" i="1"/>
  <c r="P30" i="1" s="1"/>
  <c r="C35" i="1" l="1"/>
  <c r="C30" i="1"/>
  <c r="D35" i="1" s="1"/>
  <c r="S20" i="1"/>
  <c r="P25" i="1" s="1"/>
  <c r="Q30" i="1" s="1"/>
  <c r="P35" i="1" s="1"/>
  <c r="U13" i="1"/>
  <c r="Q13" i="1"/>
  <c r="Z11" i="1"/>
  <c r="M11" i="1"/>
  <c r="E15" i="1"/>
  <c r="F20" i="1" s="1"/>
  <c r="F25" i="1" s="1"/>
  <c r="T13" i="1"/>
  <c r="AB18" i="1"/>
  <c r="AB21" i="1" l="1"/>
  <c r="AB20" i="1"/>
  <c r="V13" i="1"/>
  <c r="Y20" i="1" s="1"/>
  <c r="Y21" i="1" s="1"/>
  <c r="C40" i="1"/>
  <c r="AB23" i="1" l="1"/>
  <c r="AB24" i="1"/>
  <c r="AB26" i="1" l="1"/>
  <c r="AB27" i="1"/>
  <c r="AB30" i="1" l="1"/>
  <c r="AB29" i="1"/>
  <c r="AB32" i="1" l="1"/>
  <c r="AB33" i="1"/>
  <c r="AB35" i="1" l="1"/>
  <c r="AB36" i="1"/>
  <c r="AB39" i="1" l="1"/>
  <c r="AB38" i="1"/>
  <c r="AB42" i="1" l="1"/>
  <c r="AE19" i="1" s="1"/>
  <c r="AE21" i="1" s="1"/>
  <c r="AE23" i="1" s="1"/>
  <c r="AE25" i="1" s="1"/>
  <c r="AE27" i="1" s="1"/>
  <c r="AE29" i="1" s="1"/>
  <c r="AE31" i="1" s="1"/>
  <c r="AE33" i="1" s="1"/>
  <c r="AE35" i="1" s="1"/>
  <c r="AB41" i="1"/>
</calcChain>
</file>

<file path=xl/sharedStrings.xml><?xml version="1.0" encoding="utf-8"?>
<sst xmlns="http://schemas.openxmlformats.org/spreadsheetml/2006/main" count="187" uniqueCount="73">
  <si>
    <t>nl=</t>
  </si>
  <si>
    <t>Лучший метод - Хаффмана</t>
  </si>
  <si>
    <t>nh=</t>
  </si>
  <si>
    <t>а</t>
  </si>
  <si>
    <t>х5</t>
  </si>
  <si>
    <t>т</t>
  </si>
  <si>
    <t>х5=х4+х3</t>
  </si>
  <si>
    <t>х4</t>
  </si>
  <si>
    <t>х3</t>
  </si>
  <si>
    <t>ж</t>
  </si>
  <si>
    <t>х4=х3+х2</t>
  </si>
  <si>
    <t>х4=а+ж</t>
  </si>
  <si>
    <t>е</t>
  </si>
  <si>
    <t>х2</t>
  </si>
  <si>
    <t>х3=а+е</t>
  </si>
  <si>
    <t>х3=х1+х2</t>
  </si>
  <si>
    <t>-</t>
  </si>
  <si>
    <t>х1</t>
  </si>
  <si>
    <t>x2=ж+х1</t>
  </si>
  <si>
    <t>x2=Е+</t>
  </si>
  <si>
    <t>20/27=</t>
  </si>
  <si>
    <t>Ксж=</t>
  </si>
  <si>
    <t>24/27=</t>
  </si>
  <si>
    <t>9*2,22=</t>
  </si>
  <si>
    <t>Lвых=</t>
  </si>
  <si>
    <t>9*2,666=</t>
  </si>
  <si>
    <t>50/27=</t>
  </si>
  <si>
    <t xml:space="preserve"> </t>
  </si>
  <si>
    <t>Е</t>
  </si>
  <si>
    <t>" "=110 т=111</t>
  </si>
  <si>
    <t xml:space="preserve"> х1</t>
  </si>
  <si>
    <t>е=100 т=101</t>
  </si>
  <si>
    <t>x1</t>
  </si>
  <si>
    <t>91570665</t>
  </si>
  <si>
    <t>ж=10 х1=11</t>
  </si>
  <si>
    <t>x2</t>
  </si>
  <si>
    <t>x1= +т</t>
  </si>
  <si>
    <t>Е=110 " "=111</t>
  </si>
  <si>
    <t>x1=е+т</t>
  </si>
  <si>
    <t>а=00 е=01</t>
  </si>
  <si>
    <t>x3</t>
  </si>
  <si>
    <t>х1=10 х2=11</t>
  </si>
  <si>
    <t>низ</t>
  </si>
  <si>
    <t>х3= 0 х2=1</t>
  </si>
  <si>
    <t>а=00 ж=01</t>
  </si>
  <si>
    <t>верх</t>
  </si>
  <si>
    <t>х4=0 х3=1</t>
  </si>
  <si>
    <t>n c чертой</t>
  </si>
  <si>
    <t>111</t>
  </si>
  <si>
    <t>110</t>
  </si>
  <si>
    <t>00</t>
  </si>
  <si>
    <t>10</t>
  </si>
  <si>
    <t>01</t>
  </si>
  <si>
    <t>ежа ежата</t>
  </si>
  <si>
    <r>
      <t xml:space="preserve">Вероятность для системы </t>
    </r>
    <r>
      <rPr>
        <i/>
        <sz val="14"/>
        <color theme="1"/>
        <rFont val="Times New Roman"/>
        <family val="1"/>
        <charset val="204"/>
      </rPr>
      <t>X</t>
    </r>
  </si>
  <si>
    <r>
      <t xml:space="preserve">Число наблюдений для системы </t>
    </r>
    <r>
      <rPr>
        <i/>
        <sz val="14"/>
        <color theme="1"/>
        <rFont val="Times New Roman"/>
        <family val="1"/>
        <charset val="204"/>
      </rPr>
      <t>X</t>
    </r>
  </si>
  <si>
    <t>всего</t>
  </si>
  <si>
    <t>Состояние</t>
  </si>
  <si>
    <t>27/27=</t>
  </si>
  <si>
    <t>9*(3+0)=</t>
  </si>
  <si>
    <t>9*3=</t>
  </si>
  <si>
    <t>Lвх =</t>
  </si>
  <si>
    <t>а,1</t>
  </si>
  <si>
    <t>т,1</t>
  </si>
  <si>
    <t>ж,1</t>
  </si>
  <si>
    <t>е,1</t>
  </si>
  <si>
    <t xml:space="preserve">е,1 </t>
  </si>
  <si>
    <t>букв = 5</t>
  </si>
  <si>
    <t>букв = 6</t>
  </si>
  <si>
    <t>k1 = 9</t>
  </si>
  <si>
    <t>n = 3</t>
  </si>
  <si>
    <t>k = 9</t>
  </si>
  <si>
    <t>Ежа ежата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</si>
</sst>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"/>
    <numFmt numFmtId="165" formatCode="0.000000000000000000000"/>
    <numFmt numFmtId="166" formatCode="0.00000000000000000000"/>
    <numFmt numFmtId="167" formatCode="0.00000000000"/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0" xfId="0" applyNumberFormat="1"/>
    <xf numFmtId="0" fontId="0" fillId="2" borderId="0" xfId="0" applyFill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0" fillId="0" borderId="0" xfId="0" applyNumberFormat="1"/>
    <xf numFmtId="0" fontId="0" fillId="0" borderId="2" xfId="0" applyBorder="1"/>
    <xf numFmtId="167" fontId="0" fillId="0" borderId="0" xfId="0" applyNumberFormat="1"/>
    <xf numFmtId="168" fontId="0" fillId="3" borderId="7" xfId="0" applyNumberFormat="1" applyFill="1" applyBorder="1"/>
    <xf numFmtId="168" fontId="0" fillId="4" borderId="8" xfId="0" applyNumberFormat="1" applyFill="1" applyBorder="1"/>
    <xf numFmtId="0" fontId="0" fillId="3" borderId="8" xfId="0" applyFill="1" applyBorder="1"/>
    <xf numFmtId="0" fontId="0" fillId="2" borderId="8" xfId="0" applyFill="1" applyBorder="1"/>
    <xf numFmtId="168" fontId="0" fillId="0" borderId="0" xfId="0" applyNumberFormat="1"/>
    <xf numFmtId="168" fontId="0" fillId="3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11" xfId="0" applyFill="1" applyBorder="1"/>
    <xf numFmtId="168" fontId="0" fillId="3" borderId="12" xfId="0" applyNumberFormat="1" applyFill="1" applyBorder="1"/>
    <xf numFmtId="168" fontId="0" fillId="4" borderId="3" xfId="0" applyNumberFormat="1" applyFill="1" applyBorder="1"/>
    <xf numFmtId="168" fontId="0" fillId="4" borderId="11" xfId="0" applyNumberFormat="1" applyFill="1" applyBorder="1"/>
    <xf numFmtId="168" fontId="0" fillId="4" borderId="12" xfId="0" applyNumberFormat="1" applyFill="1" applyBorder="1"/>
    <xf numFmtId="0" fontId="0" fillId="3" borderId="4" xfId="0" applyFill="1" applyBorder="1"/>
    <xf numFmtId="0" fontId="0" fillId="2" borderId="12" xfId="0" applyFill="1" applyBorder="1"/>
    <xf numFmtId="0" fontId="0" fillId="2" borderId="4" xfId="0" applyFill="1" applyBorder="1"/>
    <xf numFmtId="0" fontId="0" fillId="4" borderId="8" xfId="0" applyFill="1" applyBorder="1"/>
    <xf numFmtId="49" fontId="0" fillId="0" borderId="0" xfId="0" applyNumberFormat="1"/>
    <xf numFmtId="0" fontId="0" fillId="0" borderId="0" xfId="0" applyFill="1" applyBorder="1"/>
    <xf numFmtId="168" fontId="2" fillId="3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168" fontId="2" fillId="4" borderId="13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2" fontId="0" fillId="4" borderId="8" xfId="0" applyNumberFormat="1" applyFill="1" applyBorder="1"/>
    <xf numFmtId="49" fontId="0" fillId="2" borderId="8" xfId="0" applyNumberFormat="1" applyFill="1" applyBorder="1"/>
    <xf numFmtId="168" fontId="0" fillId="5" borderId="15" xfId="0" applyNumberForma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justify" vertical="center" wrapText="1"/>
    </xf>
    <xf numFmtId="168" fontId="0" fillId="5" borderId="12" xfId="0" applyNumberForma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0" fillId="4" borderId="12" xfId="0" applyNumberForma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0" fillId="0" borderId="0" xfId="0" applyBorder="1"/>
    <xf numFmtId="0" fontId="0" fillId="2" borderId="0" xfId="0" applyFill="1" applyBorder="1"/>
    <xf numFmtId="0" fontId="4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tabSelected="1" topLeftCell="O1" workbookViewId="0">
      <selection activeCell="X42" sqref="X42"/>
    </sheetView>
  </sheetViews>
  <sheetFormatPr defaultRowHeight="15" x14ac:dyDescent="0.25"/>
  <cols>
    <col min="3" max="3" width="16.5703125" customWidth="1"/>
    <col min="10" max="10" width="10.5703125" customWidth="1"/>
    <col min="12" max="12" width="17.140625" customWidth="1"/>
    <col min="16" max="16" width="24" customWidth="1"/>
    <col min="22" max="22" width="11.140625" customWidth="1"/>
    <col min="23" max="23" width="10.7109375" customWidth="1"/>
    <col min="25" max="25" width="12.5703125" customWidth="1"/>
    <col min="27" max="27" width="10.5703125" bestFit="1" customWidth="1"/>
    <col min="28" max="28" width="24" bestFit="1" customWidth="1"/>
    <col min="29" max="30" width="10.5703125" bestFit="1" customWidth="1"/>
    <col min="31" max="31" width="20.85546875" bestFit="1" customWidth="1"/>
  </cols>
  <sheetData>
    <row r="1" spans="1:31" x14ac:dyDescent="0.25">
      <c r="A1" s="50"/>
      <c r="B1" s="50"/>
      <c r="C1" s="52" t="s">
        <v>72</v>
      </c>
      <c r="D1" s="51"/>
      <c r="E1" s="50"/>
      <c r="F1" s="50" t="s">
        <v>71</v>
      </c>
      <c r="G1" s="50" t="s">
        <v>70</v>
      </c>
      <c r="H1" s="50"/>
      <c r="I1" s="50"/>
      <c r="J1" s="50"/>
      <c r="K1" s="50"/>
      <c r="L1" s="50"/>
      <c r="M1" s="50"/>
      <c r="N1" s="50"/>
      <c r="O1" s="50"/>
      <c r="P1" s="52" t="s">
        <v>72</v>
      </c>
      <c r="Q1" s="51"/>
      <c r="R1" s="50"/>
      <c r="S1" s="50" t="s">
        <v>71</v>
      </c>
      <c r="T1" s="50" t="s">
        <v>70</v>
      </c>
      <c r="U1" s="50"/>
      <c r="V1" s="50"/>
    </row>
    <row r="2" spans="1:31" x14ac:dyDescent="0.25">
      <c r="A2" s="50"/>
      <c r="B2" s="50"/>
      <c r="C2" s="50"/>
      <c r="D2" s="50"/>
      <c r="E2" s="50"/>
      <c r="F2" s="50" t="s">
        <v>69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 t="s">
        <v>69</v>
      </c>
      <c r="T2" s="50"/>
      <c r="U2" s="50"/>
      <c r="V2" s="50"/>
    </row>
    <row r="3" spans="1:31" x14ac:dyDescent="0.25">
      <c r="A3" s="50"/>
      <c r="B3" s="50"/>
      <c r="C3" s="50"/>
      <c r="D3" s="50"/>
      <c r="E3" s="50"/>
      <c r="F3" s="50" t="s">
        <v>68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 t="s">
        <v>67</v>
      </c>
      <c r="T3" s="50"/>
      <c r="U3" s="50"/>
      <c r="V3" s="50"/>
    </row>
    <row r="4" spans="1:31" x14ac:dyDescent="0.25">
      <c r="A4" s="50" t="s">
        <v>66</v>
      </c>
      <c r="B4" s="50" t="s">
        <v>64</v>
      </c>
      <c r="C4" s="50" t="s">
        <v>62</v>
      </c>
      <c r="D4" s="50">
        <v>0.1</v>
      </c>
      <c r="E4" s="50" t="s">
        <v>65</v>
      </c>
      <c r="F4" s="50" t="s">
        <v>64</v>
      </c>
      <c r="G4" s="50" t="s">
        <v>62</v>
      </c>
      <c r="H4" s="50" t="s">
        <v>63</v>
      </c>
      <c r="I4" s="50" t="s">
        <v>62</v>
      </c>
      <c r="J4" s="50"/>
      <c r="K4" s="50"/>
      <c r="L4" s="50"/>
      <c r="M4" s="50"/>
      <c r="N4" s="50" t="s">
        <v>66</v>
      </c>
      <c r="O4" s="50" t="s">
        <v>64</v>
      </c>
      <c r="P4" s="50" t="s">
        <v>62</v>
      </c>
      <c r="Q4" s="50">
        <v>0.1</v>
      </c>
      <c r="R4" s="50" t="s">
        <v>65</v>
      </c>
      <c r="S4" s="50" t="s">
        <v>64</v>
      </c>
      <c r="T4" s="50" t="s">
        <v>62</v>
      </c>
      <c r="U4" s="50" t="s">
        <v>63</v>
      </c>
      <c r="V4" s="50" t="s">
        <v>62</v>
      </c>
    </row>
    <row r="5" spans="1:31" x14ac:dyDescent="0.25">
      <c r="A5" s="50"/>
      <c r="B5" s="50"/>
      <c r="C5" s="50" t="s">
        <v>61</v>
      </c>
      <c r="D5" s="50" t="s">
        <v>60</v>
      </c>
      <c r="E5" s="50">
        <v>27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 t="s">
        <v>61</v>
      </c>
      <c r="Q5" s="50" t="s">
        <v>60</v>
      </c>
      <c r="R5" s="50">
        <v>27</v>
      </c>
      <c r="S5" s="50"/>
      <c r="T5" s="50"/>
      <c r="U5" s="50"/>
      <c r="V5" s="50"/>
    </row>
    <row r="6" spans="1:31" x14ac:dyDescent="0.25">
      <c r="A6" s="50"/>
      <c r="B6" s="50"/>
      <c r="C6" s="50" t="s">
        <v>24</v>
      </c>
      <c r="D6" s="50" t="s">
        <v>59</v>
      </c>
      <c r="E6" s="50">
        <v>27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 t="s">
        <v>24</v>
      </c>
      <c r="Q6" s="50" t="s">
        <v>59</v>
      </c>
      <c r="R6" s="50">
        <v>27</v>
      </c>
      <c r="S6" s="50"/>
      <c r="T6" s="50"/>
      <c r="U6" s="50"/>
      <c r="V6" s="50"/>
    </row>
    <row r="7" spans="1:31" ht="15.75" thickBot="1" x14ac:dyDescent="0.3">
      <c r="A7" s="12"/>
      <c r="B7" s="12"/>
      <c r="C7" s="12" t="s">
        <v>21</v>
      </c>
      <c r="D7" s="12" t="s">
        <v>58</v>
      </c>
      <c r="E7" s="12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 t="s">
        <v>21</v>
      </c>
      <c r="Q7" s="12" t="s">
        <v>58</v>
      </c>
      <c r="R7" s="12">
        <v>1</v>
      </c>
      <c r="S7" s="12"/>
      <c r="T7" s="12"/>
      <c r="U7" s="12"/>
      <c r="V7" s="12"/>
    </row>
    <row r="8" spans="1:31" ht="15.75" thickBot="1" x14ac:dyDescent="0.3"/>
    <row r="9" spans="1:31" ht="19.5" thickBot="1" x14ac:dyDescent="0.3">
      <c r="C9" s="49" t="s">
        <v>57</v>
      </c>
      <c r="D9" s="38" t="s">
        <v>28</v>
      </c>
      <c r="E9" s="38" t="s">
        <v>9</v>
      </c>
      <c r="F9" s="38" t="s">
        <v>3</v>
      </c>
      <c r="G9" s="38" t="s">
        <v>27</v>
      </c>
      <c r="H9" s="37" t="s">
        <v>12</v>
      </c>
      <c r="I9" s="48" t="s">
        <v>5</v>
      </c>
      <c r="J9" s="39" t="s">
        <v>56</v>
      </c>
      <c r="P9" s="49" t="s">
        <v>57</v>
      </c>
      <c r="Q9" s="38" t="s">
        <v>12</v>
      </c>
      <c r="R9" s="38" t="s">
        <v>9</v>
      </c>
      <c r="S9" s="38" t="s">
        <v>3</v>
      </c>
      <c r="T9" s="38" t="s">
        <v>27</v>
      </c>
      <c r="U9" s="48" t="s">
        <v>5</v>
      </c>
      <c r="V9" s="39" t="s">
        <v>56</v>
      </c>
      <c r="X9">
        <f>1-0.222</f>
        <v>0.77800000000000002</v>
      </c>
    </row>
    <row r="10" spans="1:31" ht="100.5" customHeight="1" thickBot="1" x14ac:dyDescent="0.3">
      <c r="C10" s="43" t="s">
        <v>55</v>
      </c>
      <c r="D10" s="46">
        <v>1</v>
      </c>
      <c r="E10" s="46">
        <v>2</v>
      </c>
      <c r="F10" s="46">
        <v>3</v>
      </c>
      <c r="G10" s="46">
        <v>1</v>
      </c>
      <c r="H10" s="47">
        <v>1</v>
      </c>
      <c r="I10" s="45">
        <v>1</v>
      </c>
      <c r="J10" s="44">
        <f>SUM(D10:I10)</f>
        <v>9</v>
      </c>
      <c r="P10" s="43" t="s">
        <v>55</v>
      </c>
      <c r="Q10" s="46">
        <v>2</v>
      </c>
      <c r="R10" s="46">
        <v>2</v>
      </c>
      <c r="S10" s="46">
        <v>3</v>
      </c>
      <c r="T10" s="46">
        <v>1</v>
      </c>
      <c r="U10" s="45">
        <v>1</v>
      </c>
      <c r="V10" s="44">
        <f>SUM(Q10:U10)</f>
        <v>9</v>
      </c>
      <c r="X10">
        <f>X9-0.222</f>
        <v>0.55600000000000005</v>
      </c>
    </row>
    <row r="11" spans="1:31" ht="77.25" customHeight="1" thickBot="1" x14ac:dyDescent="0.3">
      <c r="C11" s="43" t="s">
        <v>54</v>
      </c>
      <c r="D11" s="34">
        <f>D10/9</f>
        <v>0.1111111111111111</v>
      </c>
      <c r="E11" s="34">
        <f>E10/9</f>
        <v>0.22222222222222221</v>
      </c>
      <c r="F11" s="34">
        <f>F10/9</f>
        <v>0.33333333333333331</v>
      </c>
      <c r="G11" s="34">
        <f>G10/9</f>
        <v>0.1111111111111111</v>
      </c>
      <c r="H11" s="34">
        <f>H10/9</f>
        <v>0.1111111111111111</v>
      </c>
      <c r="I11" s="34">
        <f>I10/9</f>
        <v>0.1111111111111111</v>
      </c>
      <c r="J11" s="42">
        <f>SUM(D11:I11)</f>
        <v>1</v>
      </c>
      <c r="M11">
        <f>-(D11*LOG(D11,2)+E11*LOG(E11,2)+F11*LOG(F11,2)+G11*LOG(G11,2)+H11*LOG(H11,2)+I11*LOG(I11,2))</f>
        <v>2.4193819456463714</v>
      </c>
      <c r="P11" s="43" t="s">
        <v>54</v>
      </c>
      <c r="Q11" s="34">
        <f>Q10/9</f>
        <v>0.22222222222222221</v>
      </c>
      <c r="R11" s="34">
        <f>R10/9</f>
        <v>0.22222222222222221</v>
      </c>
      <c r="S11" s="34">
        <f>S10/9</f>
        <v>0.33333333333333331</v>
      </c>
      <c r="T11" s="34">
        <f>T10/9</f>
        <v>0.1111111111111111</v>
      </c>
      <c r="U11" s="34">
        <f>U10/9</f>
        <v>0.1111111111111111</v>
      </c>
      <c r="V11" s="42">
        <f>SUM(Q11:U11)</f>
        <v>1</v>
      </c>
      <c r="X11">
        <f>X10-0.333</f>
        <v>0.22300000000000003</v>
      </c>
      <c r="Z11">
        <f>-(Q11*LOG(Q11,2)+R11*LOG(R11,2)+S11*LOG(S11,2)+T11*LOG(T11,2)+U11*LOG(U11,2))</f>
        <v>2.1971597234241491</v>
      </c>
      <c r="AB11" t="s">
        <v>53</v>
      </c>
    </row>
    <row r="12" spans="1:31" x14ac:dyDescent="0.25">
      <c r="D12" s="31" t="s">
        <v>49</v>
      </c>
      <c r="E12" s="31" t="s">
        <v>52</v>
      </c>
      <c r="F12" s="31" t="s">
        <v>50</v>
      </c>
      <c r="G12" s="31">
        <v>111</v>
      </c>
      <c r="H12" s="31">
        <v>100</v>
      </c>
      <c r="I12" s="31">
        <v>101</v>
      </c>
      <c r="J12" s="41" t="s">
        <v>47</v>
      </c>
      <c r="Q12" s="31" t="s">
        <v>52</v>
      </c>
      <c r="R12" s="31" t="s">
        <v>51</v>
      </c>
      <c r="S12" s="31" t="s">
        <v>50</v>
      </c>
      <c r="T12" s="31" t="s">
        <v>49</v>
      </c>
      <c r="U12" s="31" t="s">
        <v>48</v>
      </c>
      <c r="V12" s="41" t="s">
        <v>47</v>
      </c>
    </row>
    <row r="13" spans="1:31" ht="15.75" thickBot="1" x14ac:dyDescent="0.3">
      <c r="D13" s="1">
        <f>3*D11</f>
        <v>0.33333333333333331</v>
      </c>
      <c r="E13" s="1">
        <f>2*E11</f>
        <v>0.44444444444444442</v>
      </c>
      <c r="F13" s="1">
        <f>2*F11</f>
        <v>0.66666666666666663</v>
      </c>
      <c r="G13" s="1">
        <f>3*G11</f>
        <v>0.33333333333333331</v>
      </c>
      <c r="H13" s="1">
        <f>3*H11</f>
        <v>0.33333333333333331</v>
      </c>
      <c r="I13" s="1">
        <f>3*I11</f>
        <v>0.33333333333333331</v>
      </c>
      <c r="J13" s="40">
        <f>SUM(D13:I13)</f>
        <v>2.4444444444444442</v>
      </c>
      <c r="Q13" s="1">
        <f>2*Q11</f>
        <v>0.44444444444444442</v>
      </c>
      <c r="R13" s="1">
        <f>2*R11</f>
        <v>0.44444444444444442</v>
      </c>
      <c r="S13" s="1">
        <f>2*S11</f>
        <v>0.66666666666666663</v>
      </c>
      <c r="T13" s="1">
        <f>3*T11</f>
        <v>0.33333333333333331</v>
      </c>
      <c r="U13" s="1">
        <f>3*U11</f>
        <v>0.33333333333333331</v>
      </c>
      <c r="V13" s="40">
        <f>SUM(Q13:U13)</f>
        <v>2.2222222222222219</v>
      </c>
      <c r="AA13" s="17" t="s">
        <v>12</v>
      </c>
      <c r="AB13" s="17" t="s">
        <v>9</v>
      </c>
      <c r="AC13" s="17" t="s">
        <v>3</v>
      </c>
      <c r="AD13" s="17" t="s">
        <v>16</v>
      </c>
      <c r="AE13" s="17" t="s">
        <v>5</v>
      </c>
    </row>
    <row r="14" spans="1:31" ht="19.5" thickBot="1" x14ac:dyDescent="0.3">
      <c r="C14" s="39" t="s">
        <v>3</v>
      </c>
      <c r="D14" s="38" t="s">
        <v>9</v>
      </c>
      <c r="E14" s="38" t="s">
        <v>28</v>
      </c>
      <c r="F14" s="38" t="s">
        <v>27</v>
      </c>
      <c r="G14" s="37" t="s">
        <v>12</v>
      </c>
      <c r="H14" s="39" t="s">
        <v>5</v>
      </c>
      <c r="K14" s="17" t="s">
        <v>4</v>
      </c>
      <c r="L14" s="30" t="s">
        <v>46</v>
      </c>
      <c r="P14" s="39" t="s">
        <v>3</v>
      </c>
      <c r="Q14" s="38" t="s">
        <v>9</v>
      </c>
      <c r="R14" s="38" t="s">
        <v>12</v>
      </c>
      <c r="S14" s="38" t="s">
        <v>27</v>
      </c>
      <c r="T14" s="37" t="s">
        <v>5</v>
      </c>
      <c r="U14" s="36"/>
      <c r="X14" s="16"/>
      <c r="Y14" s="16"/>
      <c r="Z14" t="s">
        <v>45</v>
      </c>
      <c r="AA14" s="15">
        <v>1</v>
      </c>
      <c r="AB14" s="15">
        <f>AA15</f>
        <v>0.77800000000000002</v>
      </c>
      <c r="AC14" s="15">
        <f>AB15</f>
        <v>0.55600000000000005</v>
      </c>
      <c r="AD14" s="15">
        <f>AC15</f>
        <v>0.22300000000000003</v>
      </c>
      <c r="AE14" s="15">
        <v>0.111</v>
      </c>
    </row>
    <row r="15" spans="1:31" ht="19.5" thickBot="1" x14ac:dyDescent="0.3">
      <c r="C15" s="35">
        <f>F11</f>
        <v>0.33333333333333331</v>
      </c>
      <c r="D15" s="34">
        <f>E11</f>
        <v>0.22222222222222221</v>
      </c>
      <c r="E15" s="34">
        <f>D11</f>
        <v>0.1111111111111111</v>
      </c>
      <c r="F15" s="34">
        <f>G11</f>
        <v>0.1111111111111111</v>
      </c>
      <c r="G15" s="34">
        <f>H11</f>
        <v>0.1111111111111111</v>
      </c>
      <c r="H15" s="34">
        <f>I11</f>
        <v>0.1111111111111111</v>
      </c>
      <c r="I15" s="18"/>
      <c r="K15" s="17" t="s">
        <v>7</v>
      </c>
      <c r="L15" s="30" t="s">
        <v>44</v>
      </c>
      <c r="P15" s="35">
        <f>S11</f>
        <v>0.33333333333333331</v>
      </c>
      <c r="Q15" s="34">
        <f>R11</f>
        <v>0.22222222222222221</v>
      </c>
      <c r="R15" s="34">
        <f>Q11</f>
        <v>0.22222222222222221</v>
      </c>
      <c r="S15" s="34">
        <f>T11</f>
        <v>0.1111111111111111</v>
      </c>
      <c r="T15" s="34">
        <f>U11</f>
        <v>0.1111111111111111</v>
      </c>
      <c r="U15" s="33"/>
      <c r="V15" s="18"/>
      <c r="X15" s="17" t="s">
        <v>7</v>
      </c>
      <c r="Y15" s="30" t="s">
        <v>43</v>
      </c>
      <c r="Z15" t="s">
        <v>42</v>
      </c>
      <c r="AA15" s="15">
        <f>AA14-0.222</f>
        <v>0.77800000000000002</v>
      </c>
      <c r="AB15" s="15">
        <f>AB14-0.222</f>
        <v>0.55600000000000005</v>
      </c>
      <c r="AC15" s="15">
        <f>AC14-0.333</f>
        <v>0.22300000000000003</v>
      </c>
      <c r="AD15" s="15">
        <f>AD14-0.111</f>
        <v>0.11200000000000003</v>
      </c>
      <c r="AE15" s="15">
        <f>AE14-0.111</f>
        <v>0</v>
      </c>
    </row>
    <row r="16" spans="1:31" x14ac:dyDescent="0.25">
      <c r="I16" s="18"/>
      <c r="K16" s="17" t="s">
        <v>40</v>
      </c>
      <c r="L16" s="30" t="s">
        <v>41</v>
      </c>
      <c r="V16" s="18"/>
      <c r="X16" s="17" t="s">
        <v>40</v>
      </c>
      <c r="Y16" s="30" t="s">
        <v>39</v>
      </c>
    </row>
    <row r="17" spans="3:35" x14ac:dyDescent="0.25">
      <c r="C17" t="s">
        <v>38</v>
      </c>
      <c r="I17" s="18"/>
      <c r="J17" s="32"/>
      <c r="K17" s="17" t="s">
        <v>35</v>
      </c>
      <c r="L17" s="30" t="s">
        <v>37</v>
      </c>
      <c r="P17" t="s">
        <v>36</v>
      </c>
      <c r="V17" s="18"/>
      <c r="W17" s="32"/>
      <c r="X17" s="17" t="s">
        <v>35</v>
      </c>
      <c r="Y17" s="30" t="s">
        <v>34</v>
      </c>
      <c r="Z17" t="s">
        <v>12</v>
      </c>
      <c r="AA17" s="7" t="s">
        <v>2</v>
      </c>
      <c r="AB17" s="13">
        <f>0+(1-0)*AA14</f>
        <v>1</v>
      </c>
      <c r="AC17" s="2"/>
      <c r="AD17" s="2"/>
      <c r="AE17" s="31" t="s">
        <v>33</v>
      </c>
      <c r="AF17" s="2"/>
      <c r="AG17" s="2" t="s">
        <v>24</v>
      </c>
      <c r="AH17" s="1">
        <v>50</v>
      </c>
      <c r="AI17" s="1"/>
    </row>
    <row r="18" spans="3:35" ht="15.75" thickBot="1" x14ac:dyDescent="0.3">
      <c r="I18" s="18"/>
      <c r="K18" s="17" t="s">
        <v>32</v>
      </c>
      <c r="L18" s="30" t="s">
        <v>31</v>
      </c>
      <c r="V18" s="18"/>
      <c r="X18" s="17" t="s">
        <v>30</v>
      </c>
      <c r="Y18" s="30" t="s">
        <v>29</v>
      </c>
      <c r="AA18" s="7" t="s">
        <v>0</v>
      </c>
      <c r="AB18" s="13">
        <f>0+(1-0)*AA15</f>
        <v>0.77800000000000002</v>
      </c>
      <c r="AC18" s="2"/>
      <c r="AD18" s="2"/>
      <c r="AE18" s="2"/>
      <c r="AF18" s="2"/>
      <c r="AG18" s="2"/>
      <c r="AH18" s="1"/>
      <c r="AI18" s="1"/>
    </row>
    <row r="19" spans="3:35" ht="15.75" thickBot="1" x14ac:dyDescent="0.3">
      <c r="C19" s="17" t="s">
        <v>3</v>
      </c>
      <c r="D19" s="17" t="s">
        <v>9</v>
      </c>
      <c r="E19" s="22" t="s">
        <v>17</v>
      </c>
      <c r="F19" s="28" t="s">
        <v>28</v>
      </c>
      <c r="G19" s="29" t="s">
        <v>27</v>
      </c>
      <c r="I19" s="18"/>
      <c r="P19" s="17" t="s">
        <v>3</v>
      </c>
      <c r="Q19" s="17" t="s">
        <v>12</v>
      </c>
      <c r="R19" s="22" t="s">
        <v>9</v>
      </c>
      <c r="S19" s="28" t="s">
        <v>17</v>
      </c>
      <c r="T19" s="27"/>
      <c r="V19" s="18"/>
      <c r="AB19" s="13"/>
      <c r="AC19" s="2"/>
      <c r="AD19" s="2" t="s">
        <v>12</v>
      </c>
      <c r="AE19" s="2">
        <f>(AB42-AA15)/(AA14-AA15)</f>
        <v>0.62127618788075445</v>
      </c>
      <c r="AF19" s="2"/>
      <c r="AG19" s="22" t="s">
        <v>21</v>
      </c>
      <c r="AH19" s="21" t="s">
        <v>26</v>
      </c>
      <c r="AI19" s="20">
        <f>AH17/27</f>
        <v>1.8518518518518519</v>
      </c>
    </row>
    <row r="20" spans="3:35" ht="15.75" thickBot="1" x14ac:dyDescent="0.3">
      <c r="C20" s="15">
        <f>C15</f>
        <v>0.33333333333333331</v>
      </c>
      <c r="D20" s="15">
        <f>D15</f>
        <v>0.22222222222222221</v>
      </c>
      <c r="E20" s="25">
        <f>G15+H15</f>
        <v>0.22222222222222221</v>
      </c>
      <c r="F20" s="24">
        <f>E15</f>
        <v>0.1111111111111111</v>
      </c>
      <c r="G20" s="26">
        <f>F15</f>
        <v>0.1111111111111111</v>
      </c>
      <c r="I20" s="18"/>
      <c r="J20" s="22" t="s">
        <v>24</v>
      </c>
      <c r="K20" s="21" t="s">
        <v>25</v>
      </c>
      <c r="L20" s="20">
        <f>J13*9</f>
        <v>21.999999999999996</v>
      </c>
      <c r="P20" s="15">
        <f>P15</f>
        <v>0.33333333333333331</v>
      </c>
      <c r="Q20" s="15">
        <f>R15</f>
        <v>0.22222222222222221</v>
      </c>
      <c r="R20" s="25">
        <f>Q15</f>
        <v>0.22222222222222221</v>
      </c>
      <c r="S20" s="24">
        <f>S15+T15</f>
        <v>0.22222222222222221</v>
      </c>
      <c r="T20" s="23"/>
      <c r="V20" s="18"/>
      <c r="W20" s="22" t="s">
        <v>24</v>
      </c>
      <c r="X20" s="21" t="s">
        <v>23</v>
      </c>
      <c r="Y20" s="20">
        <f>V13*9</f>
        <v>19.999999999999996</v>
      </c>
      <c r="Z20" t="s">
        <v>9</v>
      </c>
      <c r="AA20" s="7" t="s">
        <v>2</v>
      </c>
      <c r="AB20" s="13">
        <f>AB18+(AB17-AB18)*AB14</f>
        <v>0.95071600000000001</v>
      </c>
      <c r="AC20" s="2"/>
      <c r="AD20" s="2"/>
      <c r="AE20" s="2"/>
      <c r="AF20" s="2"/>
      <c r="AG20" s="2"/>
      <c r="AH20" s="1"/>
      <c r="AI20" s="1"/>
    </row>
    <row r="21" spans="3:35" x14ac:dyDescent="0.25">
      <c r="I21" s="18"/>
      <c r="J21" s="22" t="s">
        <v>21</v>
      </c>
      <c r="K21" s="21" t="s">
        <v>22</v>
      </c>
      <c r="L21" s="20">
        <f>L20/E5</f>
        <v>0.81481481481481466</v>
      </c>
      <c r="V21" s="18"/>
      <c r="W21" s="22" t="s">
        <v>21</v>
      </c>
      <c r="X21" s="21" t="s">
        <v>20</v>
      </c>
      <c r="Y21" s="20">
        <f>Y20/R5</f>
        <v>0.74074074074074059</v>
      </c>
      <c r="AA21" s="7" t="s">
        <v>0</v>
      </c>
      <c r="AB21" s="13">
        <f>AB18+(AB17-AB18)*AB15</f>
        <v>0.90143200000000001</v>
      </c>
      <c r="AC21" s="2"/>
      <c r="AD21" s="2" t="s">
        <v>9</v>
      </c>
      <c r="AE21" s="2">
        <f>(AE19-AB15)/(AB14-AB15)</f>
        <v>0.29403688234574055</v>
      </c>
      <c r="AF21" s="2"/>
      <c r="AG21" s="2"/>
      <c r="AH21" s="1"/>
      <c r="AI21" s="1"/>
    </row>
    <row r="22" spans="3:35" x14ac:dyDescent="0.25">
      <c r="C22" t="s">
        <v>19</v>
      </c>
      <c r="I22" s="18"/>
      <c r="P22" t="s">
        <v>18</v>
      </c>
      <c r="V22" s="18"/>
      <c r="AB22" s="13"/>
      <c r="AC22" s="2"/>
      <c r="AD22" s="2"/>
      <c r="AE22" s="2"/>
      <c r="AF22" s="2"/>
      <c r="AG22" s="2"/>
      <c r="AH22" s="1"/>
      <c r="AI22" s="1"/>
    </row>
    <row r="23" spans="3:35" x14ac:dyDescent="0.25">
      <c r="I23" s="18"/>
      <c r="V23" s="18"/>
      <c r="Z23" t="s">
        <v>3</v>
      </c>
      <c r="AA23" s="7" t="s">
        <v>2</v>
      </c>
      <c r="AB23" s="13">
        <f>AB21+(AB20-AB21)*AC14</f>
        <v>0.92883390399999999</v>
      </c>
      <c r="AC23" s="2"/>
      <c r="AD23" s="2" t="s">
        <v>3</v>
      </c>
      <c r="AE23" s="2">
        <f>(AE21-AC15)/(AC14-AC15)</f>
        <v>0.21332397100822975</v>
      </c>
      <c r="AF23" s="2"/>
      <c r="AG23" s="2"/>
      <c r="AH23" s="1"/>
      <c r="AI23" s="1"/>
    </row>
    <row r="24" spans="3:35" x14ac:dyDescent="0.25">
      <c r="C24" s="17" t="s">
        <v>3</v>
      </c>
      <c r="D24" s="17" t="s">
        <v>9</v>
      </c>
      <c r="E24" s="17" t="s">
        <v>17</v>
      </c>
      <c r="F24" s="17" t="s">
        <v>13</v>
      </c>
      <c r="I24" s="18"/>
      <c r="P24" s="17" t="s">
        <v>13</v>
      </c>
      <c r="Q24" s="17" t="s">
        <v>3</v>
      </c>
      <c r="R24" s="17" t="s">
        <v>12</v>
      </c>
      <c r="S24" s="16"/>
      <c r="V24" s="18"/>
      <c r="AA24" s="7" t="s">
        <v>0</v>
      </c>
      <c r="AB24" s="13">
        <f>AB21+(AB20-AB21)*AC15</f>
        <v>0.912422332</v>
      </c>
      <c r="AC24" s="2"/>
      <c r="AD24" s="2"/>
      <c r="AE24" s="2"/>
      <c r="AF24" s="2"/>
      <c r="AG24" s="2"/>
      <c r="AH24" s="1"/>
      <c r="AI24" s="1"/>
    </row>
    <row r="25" spans="3:35" x14ac:dyDescent="0.25">
      <c r="C25" s="15">
        <f>C20</f>
        <v>0.33333333333333331</v>
      </c>
      <c r="D25" s="15">
        <f>D20</f>
        <v>0.22222222222222221</v>
      </c>
      <c r="E25" s="15">
        <f>E20</f>
        <v>0.22222222222222221</v>
      </c>
      <c r="F25" s="15">
        <f>F20+G20</f>
        <v>0.22222222222222221</v>
      </c>
      <c r="I25" s="18"/>
      <c r="P25" s="15">
        <f>R20+S20</f>
        <v>0.44444444444444442</v>
      </c>
      <c r="Q25" s="15">
        <f>P20</f>
        <v>0.33333333333333331</v>
      </c>
      <c r="R25" s="15">
        <f>R20</f>
        <v>0.22222222222222221</v>
      </c>
      <c r="S25" s="19"/>
      <c r="V25" s="18"/>
      <c r="AB25" s="13"/>
      <c r="AC25" s="2"/>
      <c r="AD25" s="2" t="s">
        <v>16</v>
      </c>
      <c r="AE25" s="2">
        <f>(AE23-AD15)/(AD14-AD15)</f>
        <v>0.91282856764170917</v>
      </c>
      <c r="AF25" s="2"/>
      <c r="AG25" s="2"/>
      <c r="AH25" s="1"/>
      <c r="AI25" s="1"/>
    </row>
    <row r="26" spans="3:35" x14ac:dyDescent="0.25">
      <c r="I26" s="18"/>
      <c r="V26" s="18"/>
      <c r="Z26" t="s">
        <v>16</v>
      </c>
      <c r="AA26" s="7" t="s">
        <v>2</v>
      </c>
      <c r="AB26" s="13">
        <f>AB24+(AB23-AB24)*AD14</f>
        <v>0.91608211255600003</v>
      </c>
      <c r="AC26" s="2"/>
      <c r="AD26" s="2"/>
      <c r="AE26" s="2"/>
      <c r="AF26" s="2"/>
      <c r="AG26" s="2"/>
      <c r="AH26" s="1"/>
      <c r="AI26" s="1"/>
    </row>
    <row r="27" spans="3:35" x14ac:dyDescent="0.25">
      <c r="C27" t="s">
        <v>15</v>
      </c>
      <c r="I27" s="18"/>
      <c r="P27" t="s">
        <v>14</v>
      </c>
      <c r="V27" s="18"/>
      <c r="AA27" s="7" t="s">
        <v>0</v>
      </c>
      <c r="AB27" s="13">
        <f>AB24+(AB23-AB24)*AD15</f>
        <v>0.91426042806399999</v>
      </c>
      <c r="AC27" s="2"/>
      <c r="AD27" s="2" t="s">
        <v>12</v>
      </c>
      <c r="AE27" s="2">
        <f>(AE25-AA15)/(AA14-AA15)</f>
        <v>0.60733589027796919</v>
      </c>
      <c r="AF27" s="2"/>
      <c r="AG27" s="2"/>
      <c r="AH27" s="1"/>
      <c r="AI27" s="1"/>
    </row>
    <row r="28" spans="3:35" x14ac:dyDescent="0.25">
      <c r="I28" s="18"/>
      <c r="V28" s="18"/>
      <c r="AB28" s="13"/>
      <c r="AC28" s="2"/>
      <c r="AD28" s="2"/>
      <c r="AE28" s="2"/>
      <c r="AF28" s="2"/>
      <c r="AG28" s="2"/>
      <c r="AH28" s="1"/>
      <c r="AI28" s="1"/>
    </row>
    <row r="29" spans="3:35" x14ac:dyDescent="0.25">
      <c r="C29" s="17" t="s">
        <v>8</v>
      </c>
      <c r="D29" s="17" t="s">
        <v>3</v>
      </c>
      <c r="E29" s="17" t="s">
        <v>9</v>
      </c>
      <c r="I29" s="18"/>
      <c r="P29" s="17" t="s">
        <v>8</v>
      </c>
      <c r="Q29" s="17" t="s">
        <v>13</v>
      </c>
      <c r="R29" s="16"/>
      <c r="V29" s="18"/>
      <c r="Z29" t="s">
        <v>12</v>
      </c>
      <c r="AA29" s="7" t="s">
        <v>2</v>
      </c>
      <c r="AB29" s="13">
        <f>AB27+(AB26-AB27)*AA14</f>
        <v>0.91608211255600003</v>
      </c>
      <c r="AC29" s="2"/>
      <c r="AD29" s="2" t="s">
        <v>9</v>
      </c>
      <c r="AE29" s="2">
        <f>(AE27-AB15)/(AB14-AB15)</f>
        <v>0.23124274899986103</v>
      </c>
      <c r="AF29" s="2"/>
      <c r="AG29" s="2"/>
      <c r="AH29" s="1"/>
      <c r="AI29" s="1"/>
    </row>
    <row r="30" spans="3:35" x14ac:dyDescent="0.25">
      <c r="C30" s="15">
        <f>E25+F25</f>
        <v>0.44444444444444442</v>
      </c>
      <c r="D30" s="15">
        <f>C25</f>
        <v>0.33333333333333331</v>
      </c>
      <c r="E30" s="15">
        <f>D25</f>
        <v>0.22222222222222221</v>
      </c>
      <c r="I30" s="18"/>
      <c r="P30" s="15">
        <f>Q25+R25</f>
        <v>0.55555555555555558</v>
      </c>
      <c r="Q30" s="15">
        <f>P25</f>
        <v>0.44444444444444442</v>
      </c>
      <c r="R30" s="19"/>
      <c r="V30" s="18"/>
      <c r="AA30" s="7" t="s">
        <v>0</v>
      </c>
      <c r="AB30" s="13">
        <f>AB27+(AB26-AB27)*AA15</f>
        <v>0.91567769859877601</v>
      </c>
      <c r="AC30" s="2"/>
      <c r="AD30" s="2"/>
      <c r="AE30" s="2"/>
      <c r="AF30" s="2"/>
      <c r="AG30" s="2"/>
      <c r="AH30" s="1"/>
      <c r="AI30" s="1"/>
    </row>
    <row r="31" spans="3:35" x14ac:dyDescent="0.25">
      <c r="I31" s="18"/>
      <c r="V31" s="18"/>
      <c r="AB31" s="13"/>
      <c r="AC31" s="2"/>
      <c r="AD31" s="2" t="s">
        <v>3</v>
      </c>
      <c r="AE31" s="2">
        <f>(AE29-AC15)/(AC14-AC15)</f>
        <v>2.4752999999582564E-2</v>
      </c>
      <c r="AF31" s="2"/>
      <c r="AG31" s="2"/>
      <c r="AH31" s="1"/>
      <c r="AI31" s="1"/>
    </row>
    <row r="32" spans="3:35" x14ac:dyDescent="0.25">
      <c r="C32" t="s">
        <v>11</v>
      </c>
      <c r="I32" s="18"/>
      <c r="P32" t="s">
        <v>10</v>
      </c>
      <c r="V32" s="18"/>
      <c r="Z32" t="s">
        <v>9</v>
      </c>
      <c r="AA32" s="7" t="s">
        <v>2</v>
      </c>
      <c r="AB32" s="13">
        <f>AB30+(AB29-AB30)*AB14</f>
        <v>0.91599233265749624</v>
      </c>
      <c r="AC32" s="2"/>
      <c r="AD32" s="2"/>
      <c r="AE32" s="2"/>
      <c r="AF32" s="2"/>
      <c r="AG32" s="2"/>
      <c r="AH32" s="1"/>
      <c r="AI32" s="1"/>
    </row>
    <row r="33" spans="2:35" x14ac:dyDescent="0.25">
      <c r="I33" s="18"/>
      <c r="V33" s="18"/>
      <c r="AA33" s="7" t="s">
        <v>0</v>
      </c>
      <c r="AB33" s="13">
        <f>AB30+(AB29-AB30)*AB15</f>
        <v>0.91590255275899257</v>
      </c>
      <c r="AC33" s="2"/>
      <c r="AD33" s="2" t="s">
        <v>5</v>
      </c>
      <c r="AE33" s="2">
        <f>(AE31-AE15)/(AE14-AE15)</f>
        <v>0.22299999999623932</v>
      </c>
      <c r="AF33" s="2"/>
      <c r="AG33" s="2"/>
      <c r="AH33" s="1"/>
      <c r="AI33" s="1"/>
    </row>
    <row r="34" spans="2:35" x14ac:dyDescent="0.25">
      <c r="C34" s="17" t="s">
        <v>7</v>
      </c>
      <c r="D34" s="17" t="s">
        <v>8</v>
      </c>
      <c r="I34" s="18"/>
      <c r="P34" s="17" t="s">
        <v>7</v>
      </c>
      <c r="Q34" s="16"/>
      <c r="V34" s="18"/>
      <c r="AB34" s="13"/>
      <c r="AC34" s="2"/>
      <c r="AD34" s="2"/>
      <c r="AE34" s="2"/>
      <c r="AF34" s="2"/>
      <c r="AG34" s="2"/>
      <c r="AH34" s="1"/>
      <c r="AI34" s="1"/>
    </row>
    <row r="35" spans="2:35" x14ac:dyDescent="0.25">
      <c r="C35" s="15">
        <f>D30+E30</f>
        <v>0.55555555555555558</v>
      </c>
      <c r="D35" s="15">
        <f>C30</f>
        <v>0.44444444444444442</v>
      </c>
      <c r="I35" s="18"/>
      <c r="P35" s="15">
        <f>P30+Q30</f>
        <v>1</v>
      </c>
      <c r="Q35" s="19"/>
      <c r="V35" s="18"/>
      <c r="Z35" t="s">
        <v>3</v>
      </c>
      <c r="AA35" s="7" t="s">
        <v>2</v>
      </c>
      <c r="AB35" s="13">
        <f>AB33+(AB32-AB33)*AC14</f>
        <v>0.91595247038256067</v>
      </c>
      <c r="AC35" s="2"/>
      <c r="AD35" s="2" t="s">
        <v>3</v>
      </c>
      <c r="AE35" s="2">
        <f>(AE33-AC15)/(AC14-AC15)</f>
        <v>-1.1293435322714786E-11</v>
      </c>
      <c r="AF35" s="2"/>
      <c r="AG35" s="2"/>
      <c r="AH35" s="1"/>
      <c r="AI35" s="1"/>
    </row>
    <row r="36" spans="2:35" x14ac:dyDescent="0.25">
      <c r="AA36" s="7" t="s">
        <v>0</v>
      </c>
      <c r="AB36" s="13">
        <f>AB33+(AB32-AB33)*AC15</f>
        <v>0.91592257367635888</v>
      </c>
      <c r="AC36" s="2"/>
      <c r="AD36" s="2"/>
      <c r="AE36" s="2"/>
      <c r="AF36" s="2"/>
      <c r="AG36" s="2"/>
      <c r="AH36" s="1"/>
      <c r="AI36" s="1"/>
    </row>
    <row r="37" spans="2:35" x14ac:dyDescent="0.25">
      <c r="C37" t="s">
        <v>6</v>
      </c>
      <c r="AB37" s="13"/>
      <c r="AC37" s="2"/>
      <c r="AD37" s="2"/>
      <c r="AE37" s="2"/>
      <c r="AF37" s="2"/>
      <c r="AG37" s="2"/>
      <c r="AH37" s="1"/>
      <c r="AI37" s="1"/>
    </row>
    <row r="38" spans="2:35" x14ac:dyDescent="0.25">
      <c r="Z38" t="s">
        <v>5</v>
      </c>
      <c r="AA38" s="7" t="s">
        <v>2</v>
      </c>
      <c r="AB38" s="13">
        <f>AB36+(AB35-AB36)*AE14</f>
        <v>0.91592589221074727</v>
      </c>
      <c r="AC38" s="2"/>
      <c r="AD38" s="2"/>
      <c r="AE38" s="2"/>
      <c r="AF38" s="2"/>
      <c r="AG38" s="2"/>
      <c r="AH38" s="1"/>
      <c r="AI38" s="1"/>
    </row>
    <row r="39" spans="2:35" x14ac:dyDescent="0.25">
      <c r="C39" s="17" t="s">
        <v>4</v>
      </c>
      <c r="P39" s="16"/>
      <c r="AA39" s="7" t="s">
        <v>0</v>
      </c>
      <c r="AB39" s="13">
        <f>AB36+(AB35-AB36)*AE15</f>
        <v>0.91592257367635888</v>
      </c>
      <c r="AC39" s="2"/>
      <c r="AD39" s="2"/>
      <c r="AE39" s="2"/>
      <c r="AF39" s="2"/>
      <c r="AG39" s="2"/>
      <c r="AH39" s="1"/>
      <c r="AI39" s="1"/>
    </row>
    <row r="40" spans="2:35" ht="15.75" thickBot="1" x14ac:dyDescent="0.3">
      <c r="C40" s="15">
        <f>C35+D35</f>
        <v>1</v>
      </c>
      <c r="P40" s="14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13"/>
      <c r="AC40" s="2"/>
      <c r="AD40" s="2"/>
      <c r="AE40" s="2"/>
      <c r="AF40" s="2"/>
      <c r="AG40" s="2"/>
      <c r="AH40" s="1"/>
      <c r="AI40" s="1"/>
    </row>
    <row r="41" spans="2:35" ht="15.75" thickBot="1" x14ac:dyDescent="0.3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Z41" t="s">
        <v>3</v>
      </c>
      <c r="AA41" s="7" t="s">
        <v>2</v>
      </c>
      <c r="AB41" s="11">
        <f>AB39+(AB38-AB39)*AC14</f>
        <v>0.91592441878147879</v>
      </c>
      <c r="AC41" s="2"/>
      <c r="AD41" s="2"/>
      <c r="AE41" s="2"/>
      <c r="AF41" s="2"/>
      <c r="AG41" s="2"/>
      <c r="AH41" s="1"/>
      <c r="AI41" s="1"/>
    </row>
    <row r="42" spans="2:35" x14ac:dyDescent="0.25">
      <c r="R42" s="10" t="s">
        <v>1</v>
      </c>
      <c r="S42" s="9"/>
      <c r="T42" s="8"/>
      <c r="AA42" s="7" t="s">
        <v>0</v>
      </c>
      <c r="AB42" s="6">
        <f>AB39+(AB38-AB39)*AC15</f>
        <v>0.91592331370952751</v>
      </c>
      <c r="AC42" s="2"/>
      <c r="AD42" s="2"/>
      <c r="AE42" s="2"/>
      <c r="AF42" s="2"/>
      <c r="AG42" s="2"/>
      <c r="AH42" s="1"/>
      <c r="AI42" s="1"/>
    </row>
    <row r="43" spans="2:35" ht="15.75" thickBot="1" x14ac:dyDescent="0.3">
      <c r="R43" s="5"/>
      <c r="S43" s="4"/>
      <c r="T43" s="3"/>
      <c r="AB43" s="2"/>
      <c r="AC43" s="2"/>
      <c r="AD43" s="2"/>
      <c r="AE43" s="2"/>
      <c r="AF43" s="2"/>
      <c r="AG43" s="2"/>
      <c r="AH43" s="1"/>
      <c r="AI43" s="1"/>
    </row>
    <row r="44" spans="2:35" x14ac:dyDescent="0.25">
      <c r="AB44" s="2"/>
      <c r="AC44" s="2"/>
      <c r="AD44" s="2"/>
      <c r="AE44" s="2"/>
      <c r="AF44" s="2"/>
      <c r="AG44" s="2"/>
      <c r="AH44" s="1"/>
      <c r="AI44" s="1"/>
    </row>
    <row r="45" spans="2:35" x14ac:dyDescent="0.25">
      <c r="AB45" s="2"/>
      <c r="AC45" s="2"/>
      <c r="AD45" s="2"/>
      <c r="AE45" s="2"/>
      <c r="AF45" s="2"/>
      <c r="AG45" s="2"/>
      <c r="AH45" s="1"/>
      <c r="AI45" s="1"/>
    </row>
    <row r="46" spans="2:35" x14ac:dyDescent="0.25">
      <c r="AB46" s="2"/>
      <c r="AC46" s="2"/>
      <c r="AD46" s="2"/>
      <c r="AE46" s="2"/>
      <c r="AF46" s="2"/>
      <c r="AG46" s="2"/>
      <c r="AH46" s="1"/>
      <c r="AI46" s="1"/>
    </row>
    <row r="47" spans="2:35" x14ac:dyDescent="0.25">
      <c r="AB47" s="2"/>
      <c r="AC47" s="2"/>
      <c r="AD47" s="2"/>
      <c r="AE47" s="2"/>
      <c r="AF47" s="2"/>
      <c r="AG47" s="2"/>
      <c r="AH47" s="1"/>
      <c r="AI47" s="1"/>
    </row>
    <row r="48" spans="2:35" x14ac:dyDescent="0.25">
      <c r="AB48" s="2"/>
      <c r="AC48" s="2"/>
      <c r="AD48" s="2"/>
      <c r="AE48" s="2"/>
      <c r="AF48" s="2"/>
      <c r="AG48" s="2"/>
      <c r="AH48" s="1"/>
      <c r="AI48" s="1"/>
    </row>
    <row r="49" spans="28:35" x14ac:dyDescent="0.25">
      <c r="AB49" s="2"/>
      <c r="AC49" s="2"/>
      <c r="AD49" s="2"/>
      <c r="AE49" s="2"/>
      <c r="AF49" s="2"/>
      <c r="AG49" s="2"/>
      <c r="AH49" s="1"/>
      <c r="AI49" s="1"/>
    </row>
    <row r="50" spans="28:35" x14ac:dyDescent="0.25">
      <c r="AB50" s="2"/>
      <c r="AC50" s="2"/>
      <c r="AD50" s="2"/>
      <c r="AE50" s="2"/>
      <c r="AF50" s="2"/>
      <c r="AG50" s="2"/>
      <c r="AH50" s="1"/>
      <c r="AI50" s="1"/>
    </row>
    <row r="51" spans="28:35" x14ac:dyDescent="0.25">
      <c r="AB51" s="2"/>
      <c r="AC51" s="2"/>
      <c r="AD51" s="2"/>
      <c r="AE51" s="2"/>
      <c r="AF51" s="2"/>
      <c r="AG51" s="2"/>
      <c r="AH51" s="1"/>
      <c r="AI51" s="1"/>
    </row>
    <row r="52" spans="28:35" x14ac:dyDescent="0.25">
      <c r="AB52" s="2"/>
      <c r="AC52" s="2"/>
      <c r="AD52" s="2"/>
      <c r="AE52" s="2"/>
      <c r="AF52" s="2"/>
      <c r="AG52" s="2"/>
      <c r="AH52" s="1"/>
      <c r="AI52" s="1"/>
    </row>
    <row r="53" spans="28:35" x14ac:dyDescent="0.25">
      <c r="AB53" s="2"/>
      <c r="AC53" s="2"/>
      <c r="AD53" s="2"/>
      <c r="AE53" s="2"/>
      <c r="AF53" s="2"/>
      <c r="AG53" s="2"/>
      <c r="AH53" s="1"/>
      <c r="AI53" s="1"/>
    </row>
    <row r="54" spans="28:35" x14ac:dyDescent="0.25">
      <c r="AB54" s="2"/>
      <c r="AC54" s="2"/>
      <c r="AD54" s="2"/>
      <c r="AE54" s="2"/>
      <c r="AF54" s="2"/>
      <c r="AG54" s="2"/>
      <c r="AH54" s="1"/>
      <c r="AI54" s="1"/>
    </row>
    <row r="55" spans="28:35" x14ac:dyDescent="0.25">
      <c r="AB55" s="2"/>
      <c r="AC55" s="2"/>
      <c r="AD55" s="2"/>
      <c r="AE55" s="2"/>
      <c r="AF55" s="2"/>
      <c r="AG55" s="2"/>
      <c r="AH55" s="1"/>
      <c r="AI55" s="1"/>
    </row>
    <row r="56" spans="28:35" x14ac:dyDescent="0.25">
      <c r="AB56" s="2"/>
      <c r="AC56" s="2"/>
      <c r="AD56" s="2"/>
      <c r="AE56" s="2"/>
      <c r="AF56" s="2"/>
      <c r="AG56" s="2"/>
      <c r="AH56" s="1"/>
      <c r="AI56" s="1"/>
    </row>
    <row r="57" spans="28:35" x14ac:dyDescent="0.25">
      <c r="AB57" s="2"/>
      <c r="AC57" s="2"/>
      <c r="AD57" s="2"/>
      <c r="AE57" s="2"/>
      <c r="AF57" s="2"/>
      <c r="AG57" s="2"/>
      <c r="AH57" s="1"/>
      <c r="AI57" s="1"/>
    </row>
    <row r="58" spans="28:35" x14ac:dyDescent="0.25">
      <c r="AB58" s="2"/>
      <c r="AC58" s="2"/>
      <c r="AD58" s="2"/>
      <c r="AE58" s="2"/>
      <c r="AF58" s="2"/>
      <c r="AG58" s="2"/>
      <c r="AH58" s="1"/>
      <c r="AI58" s="1"/>
    </row>
    <row r="59" spans="28:35" x14ac:dyDescent="0.25">
      <c r="AB59" s="2"/>
      <c r="AC59" s="2"/>
      <c r="AD59" s="2"/>
      <c r="AE59" s="2"/>
      <c r="AF59" s="2"/>
      <c r="AG59" s="2"/>
      <c r="AH59" s="1"/>
      <c r="AI59" s="1"/>
    </row>
    <row r="60" spans="28:35" x14ac:dyDescent="0.25">
      <c r="AB60" s="2"/>
      <c r="AC60" s="2"/>
      <c r="AD60" s="2"/>
      <c r="AE60" s="2"/>
      <c r="AF60" s="2"/>
      <c r="AG60" s="2"/>
      <c r="AH60" s="1"/>
      <c r="AI60" s="1"/>
    </row>
    <row r="61" spans="28:35" x14ac:dyDescent="0.25">
      <c r="AB61" s="2"/>
      <c r="AC61" s="2"/>
      <c r="AD61" s="2"/>
      <c r="AE61" s="2"/>
      <c r="AF61" s="2"/>
      <c r="AG61" s="2"/>
      <c r="AH61" s="1"/>
      <c r="AI61" s="1"/>
    </row>
    <row r="62" spans="28:35" x14ac:dyDescent="0.25">
      <c r="AB62" s="2"/>
      <c r="AC62" s="2"/>
      <c r="AD62" s="2"/>
      <c r="AE62" s="2"/>
      <c r="AF62" s="2"/>
      <c r="AG62" s="2"/>
      <c r="AH62" s="1"/>
      <c r="AI62" s="1"/>
    </row>
    <row r="63" spans="28:35" x14ac:dyDescent="0.25">
      <c r="AB63" s="2"/>
      <c r="AC63" s="2"/>
      <c r="AD63" s="2"/>
      <c r="AE63" s="2"/>
      <c r="AF63" s="2"/>
      <c r="AG63" s="2"/>
      <c r="AH63" s="1"/>
      <c r="AI63" s="1"/>
    </row>
    <row r="64" spans="28:35" x14ac:dyDescent="0.25">
      <c r="AB64" s="2"/>
      <c r="AC64" s="2"/>
      <c r="AD64" s="2"/>
      <c r="AE64" s="2"/>
      <c r="AF64" s="2"/>
      <c r="AG64" s="2"/>
      <c r="AH64" s="1"/>
      <c r="AI64" s="1"/>
    </row>
    <row r="65" spans="28:35" x14ac:dyDescent="0.25">
      <c r="AB65" s="2"/>
      <c r="AC65" s="2"/>
      <c r="AD65" s="2"/>
      <c r="AE65" s="2"/>
      <c r="AF65" s="2"/>
      <c r="AG65" s="2"/>
      <c r="AH65" s="1"/>
      <c r="AI65" s="1"/>
    </row>
    <row r="66" spans="28:35" x14ac:dyDescent="0.25">
      <c r="AB66" s="2"/>
      <c r="AC66" s="2"/>
      <c r="AD66" s="2"/>
      <c r="AE66" s="2"/>
      <c r="AF66" s="2"/>
      <c r="AG66" s="2"/>
      <c r="AH66" s="1"/>
      <c r="AI66" s="1"/>
    </row>
    <row r="67" spans="28:35" x14ac:dyDescent="0.25">
      <c r="AB67" s="2"/>
      <c r="AC67" s="2"/>
      <c r="AD67" s="2"/>
      <c r="AE67" s="2"/>
      <c r="AF67" s="2"/>
      <c r="AG67" s="2"/>
      <c r="AH67" s="1"/>
      <c r="AI67" s="1"/>
    </row>
    <row r="68" spans="28:35" x14ac:dyDescent="0.25">
      <c r="AB68" s="1"/>
      <c r="AC68" s="1"/>
      <c r="AD68" s="1"/>
      <c r="AE68" s="1"/>
      <c r="AF68" s="1"/>
      <c r="AG68" s="1"/>
      <c r="AH68" s="1"/>
      <c r="AI68" s="1"/>
    </row>
    <row r="69" spans="28:35" x14ac:dyDescent="0.25">
      <c r="AB69" s="1"/>
      <c r="AC69" s="1"/>
      <c r="AD69" s="1"/>
      <c r="AE69" s="1"/>
      <c r="AF69" s="1"/>
      <c r="AG69" s="1"/>
      <c r="AH69" s="1"/>
      <c r="AI69" s="1"/>
    </row>
    <row r="70" spans="28:35" x14ac:dyDescent="0.25">
      <c r="AB70" s="1"/>
      <c r="AC70" s="1"/>
      <c r="AD70" s="1"/>
      <c r="AE70" s="1"/>
      <c r="AF70" s="1"/>
      <c r="AG70" s="1"/>
      <c r="AH70" s="1"/>
      <c r="AI70" s="1"/>
    </row>
    <row r="71" spans="28:35" x14ac:dyDescent="0.25">
      <c r="AB71" s="1"/>
      <c r="AC71" s="1"/>
      <c r="AD71" s="1"/>
      <c r="AE71" s="1"/>
      <c r="AF71" s="1"/>
      <c r="AG71" s="1"/>
      <c r="AH71" s="1"/>
      <c r="AI71" s="1"/>
    </row>
    <row r="72" spans="28:35" x14ac:dyDescent="0.25">
      <c r="AB72" s="1"/>
      <c r="AC72" s="1"/>
      <c r="AD72" s="1"/>
      <c r="AE72" s="1"/>
      <c r="AF72" s="1"/>
      <c r="AG72" s="1"/>
      <c r="AH72" s="1"/>
      <c r="AI72" s="1"/>
    </row>
    <row r="73" spans="28:35" x14ac:dyDescent="0.25">
      <c r="AB73" s="1"/>
      <c r="AC73" s="1"/>
      <c r="AD73" s="1"/>
      <c r="AE73" s="1"/>
      <c r="AF73" s="1"/>
      <c r="AG73" s="1"/>
      <c r="AH73" s="1"/>
      <c r="AI73" s="1"/>
    </row>
    <row r="74" spans="28:35" x14ac:dyDescent="0.25">
      <c r="AB74" s="1"/>
      <c r="AC74" s="1"/>
      <c r="AD74" s="1"/>
      <c r="AE74" s="1"/>
      <c r="AF74" s="1"/>
      <c r="AG74" s="1"/>
      <c r="AH74" s="1"/>
      <c r="AI74" s="1"/>
    </row>
    <row r="75" spans="28:35" x14ac:dyDescent="0.25">
      <c r="AB75" s="1"/>
      <c r="AC75" s="1"/>
      <c r="AD75" s="1"/>
      <c r="AE75" s="1"/>
      <c r="AF75" s="1"/>
      <c r="AG75" s="1"/>
      <c r="AH75" s="1"/>
      <c r="AI75" s="1"/>
    </row>
    <row r="76" spans="28:35" x14ac:dyDescent="0.25">
      <c r="AB76" s="1"/>
      <c r="AC76" s="1"/>
      <c r="AD76" s="1"/>
      <c r="AE76" s="1"/>
      <c r="AF76" s="1"/>
      <c r="AG76" s="1"/>
      <c r="AH76" s="1"/>
      <c r="AI76" s="1"/>
    </row>
    <row r="77" spans="28:35" x14ac:dyDescent="0.25">
      <c r="AB77" s="1"/>
      <c r="AC77" s="1"/>
      <c r="AD77" s="1"/>
      <c r="AE77" s="1"/>
      <c r="AF77" s="1"/>
      <c r="AG77" s="1"/>
      <c r="AH77" s="1"/>
      <c r="AI77" s="1"/>
    </row>
    <row r="78" spans="28:35" x14ac:dyDescent="0.25">
      <c r="AB78" s="1"/>
      <c r="AC78" s="1"/>
      <c r="AD78" s="1"/>
      <c r="AE78" s="1"/>
      <c r="AF78" s="1"/>
      <c r="AG78" s="1"/>
      <c r="AH78" s="1"/>
      <c r="AI78" s="1"/>
    </row>
    <row r="79" spans="28:35" x14ac:dyDescent="0.25">
      <c r="AB79" s="1"/>
      <c r="AC79" s="1"/>
      <c r="AD79" s="1"/>
      <c r="AE79" s="1"/>
      <c r="AF79" s="1"/>
      <c r="AG79" s="1"/>
      <c r="AH79" s="1"/>
      <c r="AI79" s="1"/>
    </row>
    <row r="80" spans="28:35" x14ac:dyDescent="0.25">
      <c r="AB80" s="1"/>
      <c r="AC80" s="1"/>
      <c r="AD80" s="1"/>
      <c r="AE80" s="1"/>
      <c r="AF80" s="1"/>
      <c r="AG80" s="1"/>
      <c r="AH80" s="1"/>
      <c r="AI80" s="1"/>
    </row>
    <row r="81" spans="28:35" x14ac:dyDescent="0.25">
      <c r="AB81" s="1"/>
      <c r="AC81" s="1"/>
      <c r="AD81" s="1"/>
      <c r="AE81" s="1"/>
      <c r="AF81" s="1"/>
      <c r="AG81" s="1"/>
      <c r="AH81" s="1"/>
      <c r="AI81" s="1"/>
    </row>
    <row r="82" spans="28:35" x14ac:dyDescent="0.25">
      <c r="AB82" s="1"/>
      <c r="AC82" s="1"/>
      <c r="AD82" s="1"/>
      <c r="AE82" s="1"/>
      <c r="AF82" s="1"/>
      <c r="AG82" s="1"/>
      <c r="AH82" s="1"/>
      <c r="AI82" s="1"/>
    </row>
    <row r="83" spans="28:35" x14ac:dyDescent="0.25">
      <c r="AB83" s="1"/>
      <c r="AC83" s="1"/>
      <c r="AD83" s="1"/>
      <c r="AE83" s="1"/>
      <c r="AF83" s="1"/>
      <c r="AG83" s="1"/>
      <c r="AH83" s="1"/>
      <c r="AI83" s="1"/>
    </row>
    <row r="84" spans="28:35" x14ac:dyDescent="0.25">
      <c r="AB84" s="1"/>
      <c r="AC84" s="1"/>
      <c r="AD84" s="1"/>
      <c r="AE84" s="1"/>
      <c r="AF84" s="1"/>
      <c r="AG84" s="1"/>
      <c r="AH84" s="1"/>
      <c r="AI84" s="1"/>
    </row>
    <row r="85" spans="28:35" x14ac:dyDescent="0.25">
      <c r="AB85" s="1"/>
      <c r="AC85" s="1"/>
      <c r="AD85" s="1"/>
      <c r="AE85" s="1"/>
      <c r="AF85" s="1"/>
      <c r="AG85" s="1"/>
      <c r="AH85" s="1"/>
      <c r="AI85" s="1"/>
    </row>
    <row r="86" spans="28:35" x14ac:dyDescent="0.25">
      <c r="AB86" s="1"/>
      <c r="AC86" s="1"/>
      <c r="AD86" s="1"/>
      <c r="AE86" s="1"/>
      <c r="AF86" s="1"/>
      <c r="AG86" s="1"/>
      <c r="AH86" s="1"/>
      <c r="AI86" s="1"/>
    </row>
    <row r="87" spans="28:35" x14ac:dyDescent="0.25">
      <c r="AB87" s="1"/>
      <c r="AC87" s="1"/>
      <c r="AD87" s="1"/>
      <c r="AE87" s="1"/>
      <c r="AF87" s="1"/>
      <c r="AG87" s="1"/>
      <c r="AH87" s="1"/>
      <c r="AI87" s="1"/>
    </row>
    <row r="88" spans="28:35" x14ac:dyDescent="0.25">
      <c r="AB88" s="1"/>
      <c r="AC88" s="1"/>
      <c r="AD88" s="1"/>
      <c r="AE88" s="1"/>
      <c r="AF88" s="1"/>
      <c r="AG88" s="1"/>
      <c r="AH88" s="1"/>
      <c r="AI88" s="1"/>
    </row>
    <row r="89" spans="28:35" x14ac:dyDescent="0.25">
      <c r="AB89" s="1"/>
      <c r="AC89" s="1"/>
      <c r="AD89" s="1"/>
      <c r="AE89" s="1"/>
      <c r="AF89" s="1"/>
      <c r="AG89" s="1"/>
      <c r="AH89" s="1"/>
      <c r="AI89" s="1"/>
    </row>
    <row r="90" spans="28:35" x14ac:dyDescent="0.25">
      <c r="AB90" s="1"/>
      <c r="AC90" s="1"/>
      <c r="AD90" s="1"/>
      <c r="AE90" s="1"/>
      <c r="AF90" s="1"/>
      <c r="AG90" s="1"/>
      <c r="AH90" s="1"/>
      <c r="AI90" s="1"/>
    </row>
  </sheetData>
  <mergeCells count="1">
    <mergeCell ref="R42:T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Лаба3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Закиров</dc:creator>
  <cp:lastModifiedBy>Искандер Закиров</cp:lastModifiedBy>
  <dcterms:created xsi:type="dcterms:W3CDTF">2020-10-29T14:10:07Z</dcterms:created>
  <dcterms:modified xsi:type="dcterms:W3CDTF">2020-10-29T14:11:14Z</dcterms:modified>
</cp:coreProperties>
</file>