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OneDrive - Universidad de Alcala\Escritorio\UNI\GitHub\EYSTDUN_23-24\P2_lag_files\"/>
    </mc:Choice>
  </mc:AlternateContent>
  <xr:revisionPtr revIDLastSave="0" documentId="13_ncr:1_{C0383124-C7D2-452A-8725-2CA2E09EE1F2}" xr6:coauthVersionLast="47" xr6:coauthVersionMax="47" xr10:uidLastSave="{00000000-0000-0000-0000-000000000000}"/>
  <bookViews>
    <workbookView xWindow="28695" yWindow="75" windowWidth="14610" windowHeight="15585" xr2:uid="{E8F17334-E1C6-499D-A172-6FC81392E1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G29" i="1"/>
  <c r="H29" i="1"/>
  <c r="G30" i="1"/>
  <c r="H30" i="1" s="1"/>
  <c r="G28" i="1"/>
  <c r="H28" i="1" s="1"/>
  <c r="D28" i="1"/>
  <c r="D30" i="1"/>
  <c r="D29" i="1"/>
  <c r="J21" i="1"/>
  <c r="J20" i="1"/>
  <c r="I20" i="1"/>
  <c r="I21" i="1"/>
  <c r="G20" i="1"/>
  <c r="H20" i="1"/>
  <c r="G21" i="1"/>
  <c r="H21" i="1"/>
  <c r="H19" i="1"/>
  <c r="G19" i="1"/>
  <c r="D20" i="1"/>
  <c r="D21" i="1"/>
  <c r="D19" i="1"/>
  <c r="J5" i="1"/>
  <c r="J6" i="1"/>
  <c r="J7" i="1"/>
  <c r="I5" i="1"/>
  <c r="I6" i="1"/>
  <c r="I7" i="1"/>
  <c r="J4" i="1"/>
  <c r="I4" i="1"/>
  <c r="F5" i="1"/>
  <c r="F6" i="1"/>
  <c r="F7" i="1"/>
  <c r="F4" i="1"/>
  <c r="D7" i="1"/>
  <c r="D6" i="1"/>
  <c r="D5" i="1"/>
  <c r="D4" i="1"/>
  <c r="C7" i="1"/>
  <c r="C6" i="1"/>
  <c r="C5" i="1"/>
  <c r="C4" i="1"/>
</calcChain>
</file>

<file path=xl/sharedStrings.xml><?xml version="1.0" encoding="utf-8"?>
<sst xmlns="http://schemas.openxmlformats.org/spreadsheetml/2006/main" count="37" uniqueCount="27">
  <si>
    <t>A</t>
  </si>
  <si>
    <t>B</t>
  </si>
  <si>
    <t>C</t>
  </si>
  <si>
    <t>D</t>
  </si>
  <si>
    <t>L</t>
  </si>
  <si>
    <t xml:space="preserve">M </t>
  </si>
  <si>
    <t>E</t>
  </si>
  <si>
    <t xml:space="preserve">I </t>
  </si>
  <si>
    <t>fn</t>
  </si>
  <si>
    <t>k</t>
  </si>
  <si>
    <t>T experim</t>
  </si>
  <si>
    <t>fd experim</t>
  </si>
  <si>
    <t>delta</t>
  </si>
  <si>
    <t>damping</t>
  </si>
  <si>
    <t>Amplitud 1</t>
  </si>
  <si>
    <t>Amplitud 2</t>
  </si>
  <si>
    <t>Empotramiento A</t>
  </si>
  <si>
    <t>T1</t>
  </si>
  <si>
    <t>T2</t>
  </si>
  <si>
    <t>fd</t>
  </si>
  <si>
    <t>1º max contado</t>
  </si>
  <si>
    <t>A1</t>
  </si>
  <si>
    <t>A2</t>
  </si>
  <si>
    <t>X1</t>
  </si>
  <si>
    <t>X2</t>
  </si>
  <si>
    <t>Da igual, es un factor arriba y abajo</t>
  </si>
  <si>
    <t>Empotramiento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</si>
</sst>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fn(L)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fn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680</c:v>
                </c:pt>
                <c:pt idx="1">
                  <c:v>580</c:v>
                </c:pt>
                <c:pt idx="2">
                  <c:v>480</c:v>
                </c:pt>
                <c:pt idx="3">
                  <c:v>380</c:v>
                </c:pt>
              </c:numCache>
            </c:numRef>
          </c:xVal>
          <c:yVal>
            <c:numRef>
              <c:f>Hoja1!$D$4:$D$7</c:f>
              <c:numCache>
                <c:formatCode>0.00E+00</c:formatCode>
                <c:ptCount val="4"/>
                <c:pt idx="0">
                  <c:v>3.1700042873286156</c:v>
                </c:pt>
                <c:pt idx="1">
                  <c:v>4.0242154889775827</c:v>
                </c:pt>
                <c:pt idx="2">
                  <c:v>5.3451680349198902</c:v>
                </c:pt>
                <c:pt idx="3">
                  <c:v>7.5883582110709487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A-4A97-AA52-7EA4629D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60624"/>
        <c:axId val="642068304"/>
      </c:scatterChart>
      <c:valAx>
        <c:axId val="6420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068304"/>
        <c:crosses val="autoZero"/>
        <c:crossBetween val="midCat"/>
      </c:valAx>
      <c:valAx>
        <c:axId val="6420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5</xdr:row>
      <xdr:rowOff>105727</xdr:rowOff>
    </xdr:from>
    <xdr:to>
      <xdr:col>15</xdr:col>
      <xdr:colOff>464820</xdr:colOff>
      <xdr:row>15</xdr:row>
      <xdr:rowOff>135255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1C6CE-78C9-E745-E744-2E755F1A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85A7-27E4-4511-9601-BE79CEC42A00}">
  <dimension ref="A3:J31"/>
  <sheetViews>
    <sheetView tabSelected="1" workbookViewId="0">
      <selection activeCell="F4" sqref="F4:F7"/>
    </sheetView>
  </sheetViews>
  <sheetFormatPr baseColWidth="10" defaultRowHeight="14.4" x14ac:dyDescent="0.3"/>
  <cols>
    <col min="1" max="1" width="15.77734375" customWidth="1"/>
  </cols>
  <sheetData>
    <row r="3" spans="1:10" x14ac:dyDescent="0.3">
      <c r="B3" t="s">
        <v>4</v>
      </c>
      <c r="C3" t="s">
        <v>9</v>
      </c>
      <c r="D3" t="s">
        <v>8</v>
      </c>
      <c r="E3" t="s">
        <v>10</v>
      </c>
      <c r="F3" t="s">
        <v>11</v>
      </c>
      <c r="G3" t="s">
        <v>14</v>
      </c>
      <c r="H3" t="s">
        <v>15</v>
      </c>
      <c r="I3" t="s">
        <v>12</v>
      </c>
      <c r="J3" t="s">
        <v>13</v>
      </c>
    </row>
    <row r="4" spans="1:10" x14ac:dyDescent="0.3">
      <c r="A4" t="s">
        <v>0</v>
      </c>
      <c r="B4">
        <v>680</v>
      </c>
      <c r="C4" s="1">
        <f>(3*B11*B12/((B4*0.001)^3))</f>
        <v>114.49216364746587</v>
      </c>
      <c r="D4" s="1">
        <f>SQRT(C4/B10)/(2*PI())</f>
        <v>3.1700042873286156</v>
      </c>
      <c r="E4">
        <v>0.33100000000000002</v>
      </c>
      <c r="F4">
        <f>1/E4</f>
        <v>3.0211480362537761</v>
      </c>
      <c r="G4" s="3">
        <v>21.22</v>
      </c>
      <c r="H4">
        <v>14.95</v>
      </c>
      <c r="I4">
        <f>LOG((G4/H4))/10</f>
        <v>1.5210418690487341E-2</v>
      </c>
      <c r="J4">
        <f>I4/(SQRT(4*(PI()^2)+I4^2))</f>
        <v>2.420806227728489E-3</v>
      </c>
    </row>
    <row r="5" spans="1:10" x14ac:dyDescent="0.3">
      <c r="A5" t="s">
        <v>1</v>
      </c>
      <c r="B5">
        <v>580</v>
      </c>
      <c r="C5" s="1">
        <f>(3*B11*B12/((B5*0.001)^3))</f>
        <v>184.50940997990898</v>
      </c>
      <c r="D5" s="1">
        <f>SQRT(C5/B10)/(2*PI())</f>
        <v>4.0242154889775827</v>
      </c>
      <c r="E5">
        <v>0.2011</v>
      </c>
      <c r="F5">
        <f t="shared" ref="F5:F7" si="0">1/E5</f>
        <v>4.9726504226752857</v>
      </c>
      <c r="G5">
        <v>30.54</v>
      </c>
      <c r="H5">
        <v>23.39</v>
      </c>
      <c r="I5">
        <f t="shared" ref="I5:I7" si="1">LOG((G5/H5))/10</f>
        <v>1.1583881091124933E-2</v>
      </c>
      <c r="J5">
        <f t="shared" ref="J5:J7" si="2">I5/(SQRT(4*(PI()^2)+I5^2))</f>
        <v>1.8436288026164047E-3</v>
      </c>
    </row>
    <row r="6" spans="1:10" x14ac:dyDescent="0.3">
      <c r="A6" t="s">
        <v>2</v>
      </c>
      <c r="B6">
        <v>480</v>
      </c>
      <c r="C6" s="1">
        <f>(3*B11*B12/((B6*0.001)^3))</f>
        <v>325.52083333333337</v>
      </c>
      <c r="D6" s="1">
        <f>SQRT(C6/B10)/(2*PI())</f>
        <v>5.3451680349198902</v>
      </c>
      <c r="E6">
        <v>0.19339999999999999</v>
      </c>
      <c r="F6">
        <f t="shared" si="0"/>
        <v>5.1706308169596698</v>
      </c>
      <c r="G6">
        <v>43.12</v>
      </c>
      <c r="H6">
        <v>33.119999999999997</v>
      </c>
      <c r="I6">
        <f t="shared" si="1"/>
        <v>1.1458842406583975E-2</v>
      </c>
      <c r="J6">
        <f t="shared" si="2"/>
        <v>1.8237283782645088E-3</v>
      </c>
    </row>
    <row r="7" spans="1:10" x14ac:dyDescent="0.3">
      <c r="A7" t="s">
        <v>3</v>
      </c>
      <c r="B7">
        <v>380</v>
      </c>
      <c r="C7" s="1">
        <f>(3*B11*B12/((B7*0.001)^3))</f>
        <v>656.07231374835976</v>
      </c>
      <c r="D7" s="1">
        <f>SQRT(C7/B10)/(2*PI())</f>
        <v>7.5883582110709487</v>
      </c>
      <c r="E7">
        <v>0.13450000000000001</v>
      </c>
      <c r="F7">
        <f t="shared" si="0"/>
        <v>7.4349442379182156</v>
      </c>
      <c r="G7">
        <v>64.400000000000006</v>
      </c>
      <c r="H7">
        <v>43.12</v>
      </c>
      <c r="I7">
        <f t="shared" si="1"/>
        <v>1.7420711518112985E-2</v>
      </c>
      <c r="J7">
        <f t="shared" si="2"/>
        <v>2.7725816935163408E-3</v>
      </c>
    </row>
    <row r="10" spans="1:10" x14ac:dyDescent="0.3">
      <c r="A10" t="s">
        <v>5</v>
      </c>
      <c r="B10">
        <v>0.28860000000000002</v>
      </c>
      <c r="D10">
        <v>3.17</v>
      </c>
      <c r="E10">
        <v>3.35</v>
      </c>
    </row>
    <row r="11" spans="1:10" x14ac:dyDescent="0.3">
      <c r="A11" t="s">
        <v>6</v>
      </c>
      <c r="B11" s="1">
        <v>200000000000</v>
      </c>
      <c r="D11">
        <v>4.0199999999999996</v>
      </c>
    </row>
    <row r="12" spans="1:10" x14ac:dyDescent="0.3">
      <c r="A12" t="s">
        <v>7</v>
      </c>
      <c r="B12" s="1">
        <v>6E-11</v>
      </c>
      <c r="D12">
        <v>5.3449999999999998</v>
      </c>
    </row>
    <row r="13" spans="1:10" x14ac:dyDescent="0.3">
      <c r="D13">
        <v>7.5880000000000001</v>
      </c>
    </row>
    <row r="16" spans="1:10" x14ac:dyDescent="0.3">
      <c r="B16" s="4" t="s">
        <v>16</v>
      </c>
    </row>
    <row r="17" spans="1:10" x14ac:dyDescent="0.3">
      <c r="G17" t="s">
        <v>25</v>
      </c>
    </row>
    <row r="18" spans="1:10" x14ac:dyDescent="0.3">
      <c r="A18" t="s">
        <v>20</v>
      </c>
      <c r="B18" t="s">
        <v>17</v>
      </c>
      <c r="C18" t="s">
        <v>18</v>
      </c>
      <c r="D18" s="4" t="s">
        <v>19</v>
      </c>
      <c r="E18" t="s">
        <v>21</v>
      </c>
      <c r="F18" t="s">
        <v>22</v>
      </c>
      <c r="G18" t="s">
        <v>23</v>
      </c>
      <c r="H18" t="s">
        <v>24</v>
      </c>
      <c r="I18" t="s">
        <v>12</v>
      </c>
      <c r="J18" s="4" t="s">
        <v>13</v>
      </c>
    </row>
    <row r="19" spans="1:10" x14ac:dyDescent="0.3">
      <c r="A19">
        <v>0.6</v>
      </c>
      <c r="B19">
        <v>0.64470000000000005</v>
      </c>
      <c r="C19">
        <v>3.9537</v>
      </c>
      <c r="D19">
        <f>10/(C19-B19)</f>
        <v>3.0220610456331216</v>
      </c>
      <c r="E19">
        <v>22.821000000000002</v>
      </c>
      <c r="F19">
        <v>15.8729</v>
      </c>
      <c r="G19">
        <f>E19/(D19^2)</f>
        <v>2.4987810590100001</v>
      </c>
      <c r="H19">
        <f>F19/(D19^2)</f>
        <v>1.7380001696489999</v>
      </c>
      <c r="I19">
        <f>LOG((G19/H19))/10</f>
        <v>1.5767839078955313E-2</v>
      </c>
      <c r="J19">
        <f>I19/(SQRT(4*(PI()^2)+I19^2))</f>
        <v>2.5095216291502872E-3</v>
      </c>
    </row>
    <row r="20" spans="1:10" x14ac:dyDescent="0.3">
      <c r="A20">
        <v>19</v>
      </c>
      <c r="B20">
        <v>19.079499999999999</v>
      </c>
      <c r="C20">
        <v>22.364899999999999</v>
      </c>
      <c r="D20">
        <f t="shared" ref="D20:D21" si="3">10/(C20-B20)</f>
        <v>3.0437694040299514</v>
      </c>
      <c r="E20">
        <v>5.7634999999999996</v>
      </c>
      <c r="F20">
        <v>4.5888999999999998</v>
      </c>
      <c r="G20">
        <f t="shared" ref="G20:G21" si="4">E20/(D20^2)</f>
        <v>0.62210372687659965</v>
      </c>
      <c r="H20">
        <f t="shared" ref="H20:H21" si="5">F20/(D20^2)</f>
        <v>0.49531912765923969</v>
      </c>
      <c r="I20">
        <f t="shared" ref="I20:I21" si="6">LOG((G20/H20))/10</f>
        <v>9.8977703719624159E-3</v>
      </c>
      <c r="J20">
        <f>I20/(SQRT(4*(PI()^2)+I20^2))</f>
        <v>1.5752771257591517E-3</v>
      </c>
    </row>
    <row r="21" spans="1:10" x14ac:dyDescent="0.3">
      <c r="A21">
        <v>36</v>
      </c>
      <c r="B21">
        <v>36.1663</v>
      </c>
      <c r="C21">
        <v>39.456400000000002</v>
      </c>
      <c r="D21">
        <f t="shared" si="3"/>
        <v>3.0394212941855847</v>
      </c>
      <c r="E21">
        <v>2.4238</v>
      </c>
      <c r="F21">
        <v>1.9384999999999999</v>
      </c>
      <c r="G21">
        <f t="shared" si="4"/>
        <v>0.26237048464638041</v>
      </c>
      <c r="H21">
        <f t="shared" si="5"/>
        <v>0.20983793402385029</v>
      </c>
      <c r="I21">
        <f t="shared" si="6"/>
        <v>9.7030975794639655E-3</v>
      </c>
      <c r="J21">
        <f>I21/(SQRT(4*(PI()^2)+I21^2))</f>
        <v>1.5442941016209296E-3</v>
      </c>
    </row>
    <row r="25" spans="1:10" x14ac:dyDescent="0.3">
      <c r="B25" s="4" t="s">
        <v>26</v>
      </c>
    </row>
    <row r="27" spans="1:10" x14ac:dyDescent="0.3">
      <c r="A27" t="s">
        <v>20</v>
      </c>
      <c r="B27" t="s">
        <v>17</v>
      </c>
      <c r="C27" t="s">
        <v>18</v>
      </c>
      <c r="D27" s="4" t="s">
        <v>19</v>
      </c>
      <c r="E27" t="s">
        <v>21</v>
      </c>
      <c r="F27" t="s">
        <v>22</v>
      </c>
      <c r="G27" t="s">
        <v>12</v>
      </c>
      <c r="H27" s="4" t="s">
        <v>13</v>
      </c>
    </row>
    <row r="28" spans="1:10" x14ac:dyDescent="0.3">
      <c r="A28">
        <v>0.9</v>
      </c>
      <c r="B28">
        <v>0.95440000000000003</v>
      </c>
      <c r="C28">
        <v>3.5470999999999999</v>
      </c>
      <c r="D28">
        <f>10/(C28-B28)</f>
        <v>3.8569830678443324</v>
      </c>
      <c r="E28">
        <v>29.652699999999999</v>
      </c>
      <c r="F28">
        <v>22.558399999999999</v>
      </c>
      <c r="G28">
        <f>LOG((E28/F28))/10</f>
        <v>1.1875595060328032E-2</v>
      </c>
      <c r="H28">
        <f>G28/(SQRT(4*(PI()^2)+G28^2))</f>
        <v>1.8900562800637905E-3</v>
      </c>
    </row>
    <row r="29" spans="1:10" x14ac:dyDescent="0.3">
      <c r="A29">
        <v>14</v>
      </c>
      <c r="B29">
        <v>14.115500000000001</v>
      </c>
      <c r="C29">
        <v>16.698599999999999</v>
      </c>
      <c r="D29">
        <f t="shared" ref="D29:D30" si="7">10/(C29-B29)</f>
        <v>3.8713174093143925</v>
      </c>
      <c r="E29">
        <v>8.9047000000000001</v>
      </c>
      <c r="F29">
        <v>6.8079999999999998</v>
      </c>
      <c r="G29">
        <f t="shared" ref="G29:G30" si="8">LOG((E29/F29))/10</f>
        <v>1.1659974555605392E-2</v>
      </c>
      <c r="H29">
        <f t="shared" ref="H29:H30" si="9">G29/(SQRT(4*(PI()^2)+G29^2))</f>
        <v>1.8557393914734651E-3</v>
      </c>
    </row>
    <row r="30" spans="1:10" x14ac:dyDescent="0.3">
      <c r="A30">
        <v>26</v>
      </c>
      <c r="B30">
        <v>26.4468</v>
      </c>
      <c r="C30">
        <v>29.006399999999999</v>
      </c>
      <c r="D30">
        <f t="shared" si="7"/>
        <v>3.9068604469448358</v>
      </c>
      <c r="E30">
        <v>4.0358000000000001</v>
      </c>
      <c r="F30">
        <v>3.3986000000000001</v>
      </c>
      <c r="G30">
        <f t="shared" si="8"/>
        <v>7.4629582921660565E-3</v>
      </c>
      <c r="H30">
        <f t="shared" si="9"/>
        <v>1.1877658644432257E-3</v>
      </c>
    </row>
    <row r="31" spans="1:10" x14ac:dyDescent="0.3">
      <c r="H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Llamas Mora Ismael José</dc:creator>
  <cp:lastModifiedBy>Llamas Mora Ismael José</cp:lastModifiedBy>
  <dcterms:created xsi:type="dcterms:W3CDTF">2024-04-05T10:21:55Z</dcterms:created>
  <dcterms:modified xsi:type="dcterms:W3CDTF">2024-04-05T22:15:36Z</dcterms:modified>
</cp:coreProperties>
</file>