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1894113A-3184-4960-93C6-DBE2F88020E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COUNTIF1" sheetId="1" r:id="rId1"/>
    <sheet name="COUNTIF2" sheetId="2" r:id="rId2"/>
  </sheets>
  <calcPr calcId="191029"/>
</workbook>
</file>

<file path=xl/calcChain.xml><?xml version="1.0" encoding="utf-8"?>
<calcChain xmlns="http://schemas.openxmlformats.org/spreadsheetml/2006/main">
  <c r="B19" i="1" l="1"/>
  <c r="P3" i="2"/>
  <c r="B17" i="1" l="1"/>
  <c r="B15" i="1"/>
  <c r="B13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K30" i="1" l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<sst xmlns="http://schemas.openxmlformats.org/spreadsheetml/2006/main" count="206" uniqueCount="114">
  <si>
    <t>Sales</t>
  </si>
  <si>
    <t>Customer service</t>
  </si>
  <si>
    <t>Marketing</t>
  </si>
  <si>
    <t>Human Resources</t>
  </si>
  <si>
    <t>Purchasing</t>
  </si>
  <si>
    <t>Call Center</t>
  </si>
  <si>
    <t>SURNAME</t>
  </si>
  <si>
    <t>EMP ID</t>
  </si>
  <si>
    <t>DIVISION</t>
  </si>
  <si>
    <t>DEPT</t>
  </si>
  <si>
    <t>DATE of HIRE</t>
  </si>
  <si>
    <t>HRS</t>
  </si>
  <si>
    <t>HOURLY RATE</t>
  </si>
  <si>
    <t>GROSS PAY</t>
  </si>
  <si>
    <t>Bally</t>
  </si>
  <si>
    <t>MIL04</t>
  </si>
  <si>
    <t>Ambrose</t>
  </si>
  <si>
    <t>MIL14</t>
  </si>
  <si>
    <t>Halal</t>
  </si>
  <si>
    <t>TBV26</t>
  </si>
  <si>
    <t>Hume</t>
  </si>
  <si>
    <t>SUN59</t>
  </si>
  <si>
    <t>Abel</t>
  </si>
  <si>
    <t>TBV58</t>
  </si>
  <si>
    <t>Culbert</t>
  </si>
  <si>
    <t>SUN07</t>
  </si>
  <si>
    <t>Swayne</t>
  </si>
  <si>
    <t>MIL25</t>
  </si>
  <si>
    <t>DeVinney</t>
  </si>
  <si>
    <t>SUN45</t>
  </si>
  <si>
    <t>Murray</t>
  </si>
  <si>
    <t>SUN47</t>
  </si>
  <si>
    <t>Kling</t>
  </si>
  <si>
    <t>MIL29</t>
  </si>
  <si>
    <t>Willis</t>
  </si>
  <si>
    <t>SUN09</t>
  </si>
  <si>
    <t>Rose</t>
  </si>
  <si>
    <t>TBV76</t>
  </si>
  <si>
    <t>Chen</t>
  </si>
  <si>
    <t>SUN05</t>
  </si>
  <si>
    <t>BinMIL</t>
  </si>
  <si>
    <t>PKL55</t>
  </si>
  <si>
    <t>Parklands</t>
  </si>
  <si>
    <t>TBVlifano</t>
  </si>
  <si>
    <t>TBV19</t>
  </si>
  <si>
    <t>Rich</t>
  </si>
  <si>
    <t>SUN11</t>
  </si>
  <si>
    <t>Gorski</t>
  </si>
  <si>
    <t>TBV18</t>
  </si>
  <si>
    <t>Hoffman</t>
  </si>
  <si>
    <t>SUN57</t>
  </si>
  <si>
    <t>Kramer</t>
  </si>
  <si>
    <t>PKL49</t>
  </si>
  <si>
    <t>Hill</t>
  </si>
  <si>
    <t>MIL18</t>
  </si>
  <si>
    <t>Smith</t>
  </si>
  <si>
    <t>SUN19</t>
  </si>
  <si>
    <t>Banks</t>
  </si>
  <si>
    <t>PKL03</t>
  </si>
  <si>
    <t>Strong</t>
  </si>
  <si>
    <t>MPKLFall</t>
  </si>
  <si>
    <t>PKL07</t>
  </si>
  <si>
    <t>Kim</t>
  </si>
  <si>
    <t>MIL49</t>
  </si>
  <si>
    <t>Ness</t>
  </si>
  <si>
    <t>TBV80</t>
  </si>
  <si>
    <t>Hinkelman</t>
  </si>
  <si>
    <t>MIL15</t>
  </si>
  <si>
    <t>Cuffaro</t>
  </si>
  <si>
    <t>SUN08</t>
  </si>
  <si>
    <t>Name</t>
  </si>
  <si>
    <t>Term 1</t>
  </si>
  <si>
    <t>Term 2</t>
  </si>
  <si>
    <t>Term 3</t>
  </si>
  <si>
    <t>Term 4</t>
  </si>
  <si>
    <t>Average</t>
  </si>
  <si>
    <t>Pass/Fail</t>
  </si>
  <si>
    <t>Max Total</t>
  </si>
  <si>
    <t>Award</t>
  </si>
  <si>
    <t>Failures</t>
  </si>
  <si>
    <t>Lane, Mandy</t>
  </si>
  <si>
    <t>Benjamin, Louise</t>
  </si>
  <si>
    <t>Kiley, Grant</t>
  </si>
  <si>
    <t>Jackson, Phuzile</t>
  </si>
  <si>
    <t>Sihunga, Coco</t>
  </si>
  <si>
    <t>Traubsher, Dwayne</t>
  </si>
  <si>
    <t>Ottoman, Kris</t>
  </si>
  <si>
    <t>Bandile, Joseph</t>
  </si>
  <si>
    <t>Metty, Petty</t>
  </si>
  <si>
    <t>Nosense, Knowles</t>
  </si>
  <si>
    <t>Pushin, Count</t>
  </si>
  <si>
    <t>Liady, Female</t>
  </si>
  <si>
    <t>Chosen, Terry</t>
  </si>
  <si>
    <t>Matumosape, Junel</t>
  </si>
  <si>
    <t>Fezileleli, Phundawa</t>
  </si>
  <si>
    <t>P</t>
  </si>
  <si>
    <t>N</t>
  </si>
  <si>
    <t>Pass</t>
  </si>
  <si>
    <t>Y</t>
  </si>
  <si>
    <t>NP</t>
  </si>
  <si>
    <t>%</t>
  </si>
  <si>
    <t>ADMIN</t>
  </si>
  <si>
    <t>Count the number of Surnames that begin with the letter A</t>
  </si>
  <si>
    <t>Count all the Hourly Rates that are greater than 15</t>
  </si>
  <si>
    <t>Munerton</t>
  </si>
  <si>
    <t>Cobrella</t>
  </si>
  <si>
    <t>Mankay Falls</t>
  </si>
  <si>
    <t>View Tabue</t>
  </si>
  <si>
    <t>Slangsgrow</t>
  </si>
  <si>
    <t>Soningdale</t>
  </si>
  <si>
    <t>Shewe</t>
  </si>
  <si>
    <t>Department Expenses</t>
  </si>
  <si>
    <t>Use a formula to count the total number of entries for the View Tabue department</t>
  </si>
  <si>
    <t>Count the number of cells which contain the Soningdale and Munerton Divisons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</si>
</sst>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R&quot;\ 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Book Antiqua"/>
      <family val="1"/>
    </font>
    <font>
      <sz val="12"/>
      <color rgb="FF333333"/>
      <name val="Merriweathe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0" fontId="7" fillId="3" borderId="3" applyNumberFormat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8" fillId="2" borderId="2" xfId="1" applyFont="1" applyFill="1" applyBorder="1" applyAlignment="1">
      <alignment vertical="center"/>
    </xf>
    <xf numFmtId="0" fontId="0" fillId="0" borderId="1" xfId="0" applyFont="1" applyBorder="1"/>
    <xf numFmtId="15" fontId="0" fillId="0" borderId="1" xfId="0" applyNumberFormat="1" applyFont="1" applyBorder="1"/>
    <xf numFmtId="1" fontId="0" fillId="0" borderId="1" xfId="0" applyNumberFormat="1" applyFont="1" applyBorder="1"/>
    <xf numFmtId="0" fontId="0" fillId="0" borderId="0" xfId="0" applyFont="1" applyAlignment="1">
      <alignment horizontal="center"/>
    </xf>
    <xf numFmtId="44" fontId="8" fillId="2" borderId="2" xfId="2" applyFont="1" applyFill="1" applyBorder="1" applyAlignment="1">
      <alignment vertical="center"/>
    </xf>
    <xf numFmtId="44" fontId="0" fillId="0" borderId="1" xfId="2" applyFont="1" applyBorder="1"/>
    <xf numFmtId="44" fontId="0" fillId="0" borderId="0" xfId="2" applyFont="1"/>
    <xf numFmtId="0" fontId="0" fillId="0" borderId="5" xfId="0" applyFont="1" applyBorder="1"/>
    <xf numFmtId="15" fontId="0" fillId="0" borderId="6" xfId="0" applyNumberFormat="1" applyFont="1" applyBorder="1"/>
    <xf numFmtId="0" fontId="0" fillId="0" borderId="7" xfId="0" applyFont="1" applyBorder="1"/>
    <xf numFmtId="0" fontId="0" fillId="0" borderId="4" xfId="0" applyBorder="1"/>
    <xf numFmtId="0" fontId="8" fillId="2" borderId="2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4" fontId="5" fillId="0" borderId="4" xfId="2" applyFont="1" applyBorder="1" applyAlignment="1">
      <alignment vertical="center"/>
    </xf>
    <xf numFmtId="0" fontId="5" fillId="0" borderId="4" xfId="1" applyFont="1" applyBorder="1" applyAlignment="1">
      <alignment vertical="center" wrapText="1"/>
    </xf>
    <xf numFmtId="0" fontId="5" fillId="0" borderId="0" xfId="1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7" fillId="3" borderId="3" xfId="3" applyAlignment="1">
      <alignment horizontal="center" vertical="center"/>
    </xf>
    <xf numFmtId="0" fontId="1" fillId="4" borderId="4" xfId="4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5">
    <cellStyle name="60% - Accent1" xfId="4" builtinId="32"/>
    <cellStyle name="Check Cell" xfId="3" builtinId="23"/>
    <cellStyle name="Currency" xfId="2" builtinId="4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workbookViewId="0">
      <selection activeCell="B26" sqref="B26"/>
    </sheetView>
  </sheetViews>
  <sheetFormatPr defaultRowHeight="15" x14ac:dyDescent="0.25"/>
  <cols>
    <col min="1" max="2" width="37.28515625" style="3" customWidth="1"/>
    <col min="3" max="3" width="10.7109375" style="3" bestFit="1" customWidth="1"/>
    <col min="4" max="4" width="13.140625" style="3" bestFit="1" customWidth="1"/>
    <col min="5" max="5" width="9.42578125" style="3" bestFit="1" customWidth="1"/>
    <col min="6" max="6" width="12" style="3" bestFit="1" customWidth="1"/>
    <col min="7" max="7" width="12.5703125" style="3" bestFit="1" customWidth="1"/>
    <col min="8" max="8" width="16.140625" style="3" bestFit="1" customWidth="1"/>
    <col min="9" max="9" width="5.85546875" style="3" bestFit="1" customWidth="1"/>
    <col min="10" max="10" width="17.28515625" style="11" bestFit="1" customWidth="1"/>
    <col min="11" max="11" width="14.28515625" style="11" bestFit="1" customWidth="1"/>
    <col min="12" max="12" width="9.140625" style="3"/>
    <col min="13" max="13" width="21.28515625" style="3" bestFit="1" customWidth="1"/>
    <col min="14" max="14" width="38.5703125" style="3" customWidth="1"/>
    <col min="15" max="16384" width="9.140625" style="3"/>
  </cols>
  <sheetData>
    <row r="2" spans="1:11" x14ac:dyDescent="0.25">
      <c r="A2" s="4" t="s">
        <v>101</v>
      </c>
      <c r="B2" s="16" t="s">
        <v>111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9" t="s">
        <v>12</v>
      </c>
      <c r="K2" s="9" t="s">
        <v>13</v>
      </c>
    </row>
    <row r="3" spans="1:11" x14ac:dyDescent="0.25">
      <c r="A3" s="17"/>
      <c r="B3" s="18"/>
      <c r="D3" s="5" t="s">
        <v>14</v>
      </c>
      <c r="E3" s="5" t="s">
        <v>15</v>
      </c>
      <c r="F3" s="5" t="s">
        <v>104</v>
      </c>
      <c r="G3" s="5" t="s">
        <v>105</v>
      </c>
      <c r="H3" s="6">
        <v>41744</v>
      </c>
      <c r="I3" s="7">
        <v>40</v>
      </c>
      <c r="J3" s="10">
        <v>21.5</v>
      </c>
      <c r="K3" s="10">
        <f t="shared" ref="K3:K30" si="0">I3*J3</f>
        <v>860</v>
      </c>
    </row>
    <row r="4" spans="1:11" x14ac:dyDescent="0.25">
      <c r="A4" s="17" t="s">
        <v>0</v>
      </c>
      <c r="B4" s="19">
        <v>4520</v>
      </c>
      <c r="D4" s="5" t="s">
        <v>16</v>
      </c>
      <c r="E4" s="14" t="s">
        <v>17</v>
      </c>
      <c r="F4" s="14" t="s">
        <v>104</v>
      </c>
      <c r="G4" s="14" t="s">
        <v>106</v>
      </c>
      <c r="H4" s="6">
        <v>42760</v>
      </c>
      <c r="I4" s="7">
        <v>35.5</v>
      </c>
      <c r="J4" s="10">
        <v>12.5</v>
      </c>
      <c r="K4" s="10">
        <f t="shared" si="0"/>
        <v>443.75</v>
      </c>
    </row>
    <row r="5" spans="1:11" x14ac:dyDescent="0.25">
      <c r="A5" s="17" t="s">
        <v>1</v>
      </c>
      <c r="B5" s="19">
        <v>3576</v>
      </c>
      <c r="D5" s="12" t="s">
        <v>18</v>
      </c>
      <c r="E5" s="15" t="s">
        <v>19</v>
      </c>
      <c r="F5" s="15" t="s">
        <v>107</v>
      </c>
      <c r="G5" s="15" t="s">
        <v>108</v>
      </c>
      <c r="H5" s="13">
        <v>41306</v>
      </c>
      <c r="I5" s="7">
        <v>35.5</v>
      </c>
      <c r="J5" s="10">
        <v>13.3</v>
      </c>
      <c r="K5" s="10">
        <f t="shared" si="0"/>
        <v>472.15000000000003</v>
      </c>
    </row>
    <row r="6" spans="1:11" x14ac:dyDescent="0.25">
      <c r="A6" s="17" t="s">
        <v>2</v>
      </c>
      <c r="B6" s="19">
        <v>7321</v>
      </c>
      <c r="D6" s="12" t="s">
        <v>20</v>
      </c>
      <c r="E6" s="15" t="s">
        <v>21</v>
      </c>
      <c r="F6" s="15" t="s">
        <v>109</v>
      </c>
      <c r="G6" s="15" t="s">
        <v>110</v>
      </c>
      <c r="H6" s="13">
        <v>40310</v>
      </c>
      <c r="I6" s="7">
        <v>40</v>
      </c>
      <c r="J6" s="10">
        <v>7.22</v>
      </c>
      <c r="K6" s="10">
        <f t="shared" si="0"/>
        <v>288.8</v>
      </c>
    </row>
    <row r="7" spans="1:11" x14ac:dyDescent="0.25">
      <c r="A7" s="17" t="s">
        <v>3</v>
      </c>
      <c r="B7" s="19">
        <v>2456</v>
      </c>
      <c r="D7" s="12" t="s">
        <v>22</v>
      </c>
      <c r="E7" s="15" t="s">
        <v>23</v>
      </c>
      <c r="F7" s="15" t="s">
        <v>107</v>
      </c>
      <c r="G7" s="15" t="s">
        <v>106</v>
      </c>
      <c r="H7" s="13">
        <v>41481</v>
      </c>
      <c r="I7" s="7">
        <v>42</v>
      </c>
      <c r="J7" s="10">
        <v>16.75</v>
      </c>
      <c r="K7" s="10">
        <f t="shared" si="0"/>
        <v>703.5</v>
      </c>
    </row>
    <row r="8" spans="1:11" x14ac:dyDescent="0.25">
      <c r="A8" s="17" t="s">
        <v>4</v>
      </c>
      <c r="B8" s="19">
        <v>4974</v>
      </c>
      <c r="D8" s="12" t="s">
        <v>24</v>
      </c>
      <c r="E8" s="15" t="s">
        <v>25</v>
      </c>
      <c r="F8" s="15" t="s">
        <v>109</v>
      </c>
      <c r="G8" s="15" t="s">
        <v>105</v>
      </c>
      <c r="H8" s="13">
        <v>41802</v>
      </c>
      <c r="I8" s="7">
        <v>40</v>
      </c>
      <c r="J8" s="10">
        <v>12.6</v>
      </c>
      <c r="K8" s="10">
        <f t="shared" si="0"/>
        <v>504</v>
      </c>
    </row>
    <row r="9" spans="1:11" x14ac:dyDescent="0.25">
      <c r="A9" s="17" t="s">
        <v>5</v>
      </c>
      <c r="B9" s="19">
        <v>2365</v>
      </c>
      <c r="D9" s="12" t="s">
        <v>26</v>
      </c>
      <c r="E9" s="15" t="s">
        <v>27</v>
      </c>
      <c r="F9" s="15" t="s">
        <v>104</v>
      </c>
      <c r="G9" s="15" t="s">
        <v>105</v>
      </c>
      <c r="H9" s="13">
        <v>41638</v>
      </c>
      <c r="I9" s="7">
        <v>40</v>
      </c>
      <c r="J9" s="10">
        <v>21.5</v>
      </c>
      <c r="K9" s="10">
        <f t="shared" si="0"/>
        <v>860</v>
      </c>
    </row>
    <row r="10" spans="1:11" x14ac:dyDescent="0.25">
      <c r="A10" s="21"/>
      <c r="D10" s="12" t="s">
        <v>28</v>
      </c>
      <c r="E10" s="15" t="s">
        <v>29</v>
      </c>
      <c r="F10" s="15" t="s">
        <v>109</v>
      </c>
      <c r="G10" s="15" t="s">
        <v>110</v>
      </c>
      <c r="H10" s="13">
        <v>42891</v>
      </c>
      <c r="I10" s="7">
        <v>35</v>
      </c>
      <c r="J10" s="10">
        <v>24</v>
      </c>
      <c r="K10" s="10">
        <f t="shared" si="0"/>
        <v>840</v>
      </c>
    </row>
    <row r="11" spans="1:11" x14ac:dyDescent="0.25">
      <c r="D11" s="12" t="s">
        <v>30</v>
      </c>
      <c r="E11" s="15" t="s">
        <v>31</v>
      </c>
      <c r="F11" s="15" t="s">
        <v>109</v>
      </c>
      <c r="G11" s="15" t="s">
        <v>106</v>
      </c>
      <c r="H11" s="13">
        <v>42896</v>
      </c>
      <c r="I11" s="7">
        <v>40</v>
      </c>
      <c r="J11" s="10">
        <v>12.6</v>
      </c>
      <c r="K11" s="10">
        <f t="shared" si="0"/>
        <v>504</v>
      </c>
    </row>
    <row r="12" spans="1:11" x14ac:dyDescent="0.25">
      <c r="B12" s="8"/>
      <c r="D12" s="12" t="s">
        <v>32</v>
      </c>
      <c r="E12" s="15" t="s">
        <v>33</v>
      </c>
      <c r="F12" s="15" t="s">
        <v>104</v>
      </c>
      <c r="G12" s="15" t="s">
        <v>106</v>
      </c>
      <c r="H12" s="13">
        <v>31770</v>
      </c>
      <c r="I12" s="7">
        <v>35.5</v>
      </c>
      <c r="J12" s="10">
        <v>12.5</v>
      </c>
      <c r="K12" s="10">
        <f t="shared" si="0"/>
        <v>443.75</v>
      </c>
    </row>
    <row r="13" spans="1:11" ht="45" x14ac:dyDescent="0.25">
      <c r="A13" s="20" t="s">
        <v>112</v>
      </c>
      <c r="B13" s="26">
        <f>COUNTIF(F3:F30,"View Tabue")</f>
        <v>6</v>
      </c>
      <c r="D13" s="12" t="s">
        <v>34</v>
      </c>
      <c r="E13" s="15" t="s">
        <v>35</v>
      </c>
      <c r="F13" s="15" t="s">
        <v>109</v>
      </c>
      <c r="G13" s="15" t="s">
        <v>106</v>
      </c>
      <c r="H13" s="13">
        <v>42921</v>
      </c>
      <c r="I13" s="7">
        <v>35.5</v>
      </c>
      <c r="J13" s="10">
        <v>13.3</v>
      </c>
      <c r="K13" s="10">
        <f t="shared" si="0"/>
        <v>472.15000000000003</v>
      </c>
    </row>
    <row r="14" spans="1:11" x14ac:dyDescent="0.25">
      <c r="B14" s="25"/>
      <c r="D14" s="12" t="s">
        <v>36</v>
      </c>
      <c r="E14" s="15" t="s">
        <v>37</v>
      </c>
      <c r="F14" s="15" t="s">
        <v>107</v>
      </c>
      <c r="G14" s="15" t="s">
        <v>105</v>
      </c>
      <c r="H14" s="13">
        <v>41369</v>
      </c>
      <c r="I14" s="7">
        <v>32</v>
      </c>
      <c r="J14" s="10">
        <v>5.5</v>
      </c>
      <c r="K14" s="10">
        <f t="shared" si="0"/>
        <v>176</v>
      </c>
    </row>
    <row r="15" spans="1:11" ht="30" x14ac:dyDescent="0.25">
      <c r="A15" s="20" t="s">
        <v>102</v>
      </c>
      <c r="B15" s="26">
        <f>COUNTIF(D3:D30,"A*")</f>
        <v>2</v>
      </c>
      <c r="D15" s="12" t="s">
        <v>38</v>
      </c>
      <c r="E15" s="15" t="s">
        <v>39</v>
      </c>
      <c r="F15" s="15" t="s">
        <v>109</v>
      </c>
      <c r="G15" s="15" t="s">
        <v>105</v>
      </c>
      <c r="H15" s="13">
        <v>42590</v>
      </c>
      <c r="I15" s="7">
        <v>35.5</v>
      </c>
      <c r="J15" s="10">
        <v>13.3</v>
      </c>
      <c r="K15" s="10">
        <f t="shared" si="0"/>
        <v>472.15000000000003</v>
      </c>
    </row>
    <row r="16" spans="1:11" x14ac:dyDescent="0.25">
      <c r="B16" s="25"/>
      <c r="D16" s="12" t="s">
        <v>40</v>
      </c>
      <c r="E16" s="15" t="s">
        <v>41</v>
      </c>
      <c r="F16" s="15" t="s">
        <v>42</v>
      </c>
      <c r="G16" s="15" t="s">
        <v>106</v>
      </c>
      <c r="H16" s="13">
        <v>40336</v>
      </c>
      <c r="I16" s="7">
        <v>40</v>
      </c>
      <c r="J16" s="10">
        <v>8.75</v>
      </c>
      <c r="K16" s="10">
        <f t="shared" si="0"/>
        <v>350</v>
      </c>
    </row>
    <row r="17" spans="1:11" ht="30" x14ac:dyDescent="0.25">
      <c r="A17" s="20" t="s">
        <v>103</v>
      </c>
      <c r="B17" s="26">
        <f>COUNTIF(J3:J30,"&gt;15")</f>
        <v>10</v>
      </c>
      <c r="D17" s="12" t="s">
        <v>43</v>
      </c>
      <c r="E17" s="15" t="s">
        <v>44</v>
      </c>
      <c r="F17" s="15" t="s">
        <v>107</v>
      </c>
      <c r="G17" s="15" t="s">
        <v>106</v>
      </c>
      <c r="H17" s="13">
        <v>36582</v>
      </c>
      <c r="I17" s="7">
        <v>35</v>
      </c>
      <c r="J17" s="10">
        <v>12.1</v>
      </c>
      <c r="K17" s="10">
        <f t="shared" si="0"/>
        <v>423.5</v>
      </c>
    </row>
    <row r="18" spans="1:11" x14ac:dyDescent="0.25">
      <c r="D18" s="12" t="s">
        <v>45</v>
      </c>
      <c r="E18" s="15" t="s">
        <v>46</v>
      </c>
      <c r="F18" s="15" t="s">
        <v>109</v>
      </c>
      <c r="G18" s="15" t="s">
        <v>105</v>
      </c>
      <c r="H18" s="13">
        <v>31696</v>
      </c>
      <c r="I18" s="7">
        <v>35.5</v>
      </c>
      <c r="J18" s="10">
        <v>13.3</v>
      </c>
      <c r="K18" s="10">
        <f t="shared" si="0"/>
        <v>472.15000000000003</v>
      </c>
    </row>
    <row r="19" spans="1:11" ht="47.25" x14ac:dyDescent="0.25">
      <c r="A19" s="27" t="s">
        <v>113</v>
      </c>
      <c r="B19" s="29">
        <f>COUNTIF(F3:F30,"Soningdale")+COUNTIF(F3:F30,"Munerton")</f>
        <v>18</v>
      </c>
      <c r="D19" s="12" t="s">
        <v>47</v>
      </c>
      <c r="E19" s="15" t="s">
        <v>48</v>
      </c>
      <c r="F19" s="15" t="s">
        <v>107</v>
      </c>
      <c r="G19" s="15" t="s">
        <v>108</v>
      </c>
      <c r="H19" s="13">
        <v>42862</v>
      </c>
      <c r="I19" s="7">
        <v>40</v>
      </c>
      <c r="J19" s="10">
        <v>22</v>
      </c>
      <c r="K19" s="10">
        <f t="shared" si="0"/>
        <v>880</v>
      </c>
    </row>
    <row r="20" spans="1:11" ht="15" customHeight="1" x14ac:dyDescent="0.25">
      <c r="A20"/>
      <c r="B20" s="28"/>
      <c r="D20" s="12" t="s">
        <v>49</v>
      </c>
      <c r="E20" s="15" t="s">
        <v>50</v>
      </c>
      <c r="F20" s="15" t="s">
        <v>109</v>
      </c>
      <c r="G20" s="15" t="s">
        <v>110</v>
      </c>
      <c r="H20" s="13">
        <v>43088</v>
      </c>
      <c r="I20" s="7">
        <v>40</v>
      </c>
      <c r="J20" s="10">
        <v>22</v>
      </c>
      <c r="K20" s="10">
        <f t="shared" si="0"/>
        <v>880</v>
      </c>
    </row>
    <row r="21" spans="1:11" ht="15" customHeight="1" x14ac:dyDescent="0.25">
      <c r="A21"/>
      <c r="B21" s="28"/>
      <c r="D21" s="12" t="s">
        <v>51</v>
      </c>
      <c r="E21" s="15" t="s">
        <v>52</v>
      </c>
      <c r="F21" s="15" t="s">
        <v>42</v>
      </c>
      <c r="G21" s="15" t="s">
        <v>105</v>
      </c>
      <c r="H21" s="13">
        <v>42909</v>
      </c>
      <c r="I21" s="7">
        <v>40</v>
      </c>
      <c r="J21" s="10">
        <v>15</v>
      </c>
      <c r="K21" s="10">
        <f t="shared" si="0"/>
        <v>600</v>
      </c>
    </row>
    <row r="22" spans="1:11" x14ac:dyDescent="0.25">
      <c r="A22"/>
      <c r="B22"/>
      <c r="D22" s="12" t="s">
        <v>53</v>
      </c>
      <c r="E22" s="15" t="s">
        <v>54</v>
      </c>
      <c r="F22" s="15" t="s">
        <v>104</v>
      </c>
      <c r="G22" s="15" t="s">
        <v>106</v>
      </c>
      <c r="H22" s="13">
        <v>31614</v>
      </c>
      <c r="I22" s="7">
        <v>35.5</v>
      </c>
      <c r="J22" s="10">
        <v>12.5</v>
      </c>
      <c r="K22" s="10">
        <f t="shared" si="0"/>
        <v>443.75</v>
      </c>
    </row>
    <row r="23" spans="1:11" x14ac:dyDescent="0.25">
      <c r="A23"/>
      <c r="B23" s="2"/>
      <c r="D23" s="12" t="s">
        <v>55</v>
      </c>
      <c r="E23" s="15" t="s">
        <v>56</v>
      </c>
      <c r="F23" s="15" t="s">
        <v>109</v>
      </c>
      <c r="G23" s="15" t="s">
        <v>108</v>
      </c>
      <c r="H23" s="13">
        <v>42417</v>
      </c>
      <c r="I23" s="7">
        <v>25</v>
      </c>
      <c r="J23" s="10">
        <v>8.52</v>
      </c>
      <c r="K23" s="10">
        <f t="shared" si="0"/>
        <v>213</v>
      </c>
    </row>
    <row r="24" spans="1:11" x14ac:dyDescent="0.25">
      <c r="A24"/>
      <c r="B24"/>
      <c r="D24" s="12" t="s">
        <v>57</v>
      </c>
      <c r="E24" s="15" t="s">
        <v>58</v>
      </c>
      <c r="F24" s="15" t="s">
        <v>42</v>
      </c>
      <c r="G24" s="15" t="s">
        <v>110</v>
      </c>
      <c r="H24" s="13">
        <v>42402</v>
      </c>
      <c r="I24" s="7">
        <v>40</v>
      </c>
      <c r="J24" s="10">
        <v>8.75</v>
      </c>
      <c r="K24" s="10">
        <f t="shared" si="0"/>
        <v>350</v>
      </c>
    </row>
    <row r="25" spans="1:11" x14ac:dyDescent="0.25">
      <c r="D25" s="12" t="s">
        <v>59</v>
      </c>
      <c r="E25" s="15" t="s">
        <v>15</v>
      </c>
      <c r="F25" s="15" t="s">
        <v>104</v>
      </c>
      <c r="G25" s="15" t="s">
        <v>106</v>
      </c>
      <c r="H25" s="13">
        <v>29653</v>
      </c>
      <c r="I25" s="7">
        <v>40</v>
      </c>
      <c r="J25" s="10">
        <v>19.5</v>
      </c>
      <c r="K25" s="10">
        <f t="shared" si="0"/>
        <v>780</v>
      </c>
    </row>
    <row r="26" spans="1:11" x14ac:dyDescent="0.25">
      <c r="D26" s="12" t="s">
        <v>60</v>
      </c>
      <c r="E26" s="15" t="s">
        <v>61</v>
      </c>
      <c r="F26" s="15" t="s">
        <v>42</v>
      </c>
      <c r="G26" s="15" t="s">
        <v>106</v>
      </c>
      <c r="H26" s="13">
        <v>42468</v>
      </c>
      <c r="I26" s="7">
        <v>40</v>
      </c>
      <c r="J26" s="10">
        <v>21.5</v>
      </c>
      <c r="K26" s="10">
        <f t="shared" si="0"/>
        <v>860</v>
      </c>
    </row>
    <row r="27" spans="1:11" x14ac:dyDescent="0.25">
      <c r="D27" s="12" t="s">
        <v>62</v>
      </c>
      <c r="E27" s="15" t="s">
        <v>63</v>
      </c>
      <c r="F27" s="15" t="s">
        <v>104</v>
      </c>
      <c r="G27" s="15" t="s">
        <v>108</v>
      </c>
      <c r="H27" s="13">
        <v>36845</v>
      </c>
      <c r="I27" s="7">
        <v>40</v>
      </c>
      <c r="J27" s="10">
        <v>15.5</v>
      </c>
      <c r="K27" s="10">
        <f t="shared" si="0"/>
        <v>620</v>
      </c>
    </row>
    <row r="28" spans="1:11" x14ac:dyDescent="0.25">
      <c r="D28" s="12" t="s">
        <v>64</v>
      </c>
      <c r="E28" s="15" t="s">
        <v>65</v>
      </c>
      <c r="F28" s="15" t="s">
        <v>107</v>
      </c>
      <c r="G28" s="15" t="s">
        <v>108</v>
      </c>
      <c r="H28" s="13">
        <v>43681</v>
      </c>
      <c r="I28" s="7">
        <v>32</v>
      </c>
      <c r="J28" s="10">
        <v>5.5</v>
      </c>
      <c r="K28" s="10">
        <f t="shared" si="0"/>
        <v>176</v>
      </c>
    </row>
    <row r="29" spans="1:11" x14ac:dyDescent="0.25">
      <c r="D29" s="12" t="s">
        <v>66</v>
      </c>
      <c r="E29" s="15" t="s">
        <v>67</v>
      </c>
      <c r="F29" s="15" t="s">
        <v>104</v>
      </c>
      <c r="G29" s="15" t="s">
        <v>106</v>
      </c>
      <c r="H29" s="13">
        <v>43047</v>
      </c>
      <c r="I29" s="7">
        <v>40</v>
      </c>
      <c r="J29" s="10">
        <v>19.5</v>
      </c>
      <c r="K29" s="10">
        <f t="shared" si="0"/>
        <v>780</v>
      </c>
    </row>
    <row r="30" spans="1:11" x14ac:dyDescent="0.25">
      <c r="D30" s="12" t="s">
        <v>68</v>
      </c>
      <c r="E30" s="15" t="s">
        <v>69</v>
      </c>
      <c r="F30" s="15" t="s">
        <v>109</v>
      </c>
      <c r="G30" s="15" t="s">
        <v>105</v>
      </c>
      <c r="H30" s="13">
        <v>41900</v>
      </c>
      <c r="I30" s="7">
        <v>40</v>
      </c>
      <c r="J30" s="10">
        <v>12.6</v>
      </c>
      <c r="K30" s="10">
        <f t="shared" si="0"/>
        <v>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P3" sqref="P3"/>
    </sheetView>
  </sheetViews>
  <sheetFormatPr defaultRowHeight="15" x14ac:dyDescent="0.25"/>
  <cols>
    <col min="1" max="1" width="19.7109375" style="21" bestFit="1" customWidth="1"/>
    <col min="2" max="2" width="9" style="21" bestFit="1" customWidth="1"/>
    <col min="3" max="3" width="4.85546875" style="21" bestFit="1" customWidth="1"/>
    <col min="4" max="4" width="9.140625" style="21"/>
    <col min="5" max="5" width="4.85546875" style="21" bestFit="1" customWidth="1"/>
    <col min="6" max="6" width="9.140625" style="21"/>
    <col min="7" max="7" width="4.85546875" style="21" bestFit="1" customWidth="1"/>
    <col min="8" max="8" width="9.140625" style="21"/>
    <col min="9" max="9" width="4.85546875" style="21" bestFit="1" customWidth="1"/>
    <col min="10" max="10" width="10.7109375" style="21" bestFit="1" customWidth="1"/>
    <col min="11" max="11" width="11.42578125" style="21" bestFit="1" customWidth="1"/>
    <col min="12" max="12" width="12.5703125" style="21" bestFit="1" customWidth="1"/>
    <col min="13" max="13" width="8.7109375" style="21" bestFit="1" customWidth="1"/>
    <col min="14" max="14" width="18.28515625" style="21" bestFit="1" customWidth="1"/>
    <col min="15" max="16384" width="9.140625" style="21"/>
  </cols>
  <sheetData>
    <row r="1" spans="1:16" ht="16.5" thickTop="1" thickBot="1" x14ac:dyDescent="0.3">
      <c r="B1" s="23">
        <v>300</v>
      </c>
      <c r="D1" s="23">
        <v>300</v>
      </c>
      <c r="F1" s="23">
        <v>400</v>
      </c>
      <c r="H1" s="23">
        <v>200</v>
      </c>
    </row>
    <row r="2" spans="1:16" ht="15.75" thickTop="1" x14ac:dyDescent="0.25">
      <c r="A2" s="22" t="s">
        <v>70</v>
      </c>
      <c r="B2" s="24" t="s">
        <v>71</v>
      </c>
      <c r="C2" s="22" t="s">
        <v>100</v>
      </c>
      <c r="D2" s="24" t="s">
        <v>72</v>
      </c>
      <c r="E2" s="22" t="s">
        <v>100</v>
      </c>
      <c r="F2" s="24" t="s">
        <v>73</v>
      </c>
      <c r="G2" s="22" t="s">
        <v>100</v>
      </c>
      <c r="H2" s="24" t="s">
        <v>74</v>
      </c>
      <c r="I2" s="22" t="s">
        <v>100</v>
      </c>
      <c r="J2" s="24" t="s">
        <v>75</v>
      </c>
      <c r="K2" s="24" t="s">
        <v>76</v>
      </c>
      <c r="L2" s="24" t="s">
        <v>77</v>
      </c>
      <c r="M2" s="24" t="s">
        <v>78</v>
      </c>
      <c r="N2" s="24" t="s">
        <v>79</v>
      </c>
    </row>
    <row r="3" spans="1:16" ht="23.25" customHeight="1" x14ac:dyDescent="0.25">
      <c r="A3" s="22" t="s">
        <v>80</v>
      </c>
      <c r="B3" s="22">
        <v>212</v>
      </c>
      <c r="C3" s="22">
        <f>B3/$B$1</f>
        <v>0.70666666666666667</v>
      </c>
      <c r="D3" s="22">
        <v>276</v>
      </c>
      <c r="E3" s="22">
        <f>D3/$D$1</f>
        <v>0.92</v>
      </c>
      <c r="F3" s="22">
        <v>300</v>
      </c>
      <c r="G3" s="22">
        <f>F3/$F$1</f>
        <v>0.75</v>
      </c>
      <c r="H3" s="22">
        <v>176</v>
      </c>
      <c r="I3" s="22">
        <f>H3/$H$1</f>
        <v>0.88</v>
      </c>
      <c r="J3" s="1">
        <v>241</v>
      </c>
      <c r="K3" s="1" t="s">
        <v>95</v>
      </c>
      <c r="L3" s="1">
        <v>300</v>
      </c>
      <c r="M3" s="1" t="s">
        <v>96</v>
      </c>
      <c r="N3" s="1" t="s">
        <v>97</v>
      </c>
      <c r="P3" s="21">
        <f>COUNTIF(M3:M17,"Y")</f>
        <v>6</v>
      </c>
    </row>
    <row r="4" spans="1:16" ht="23.25" customHeight="1" x14ac:dyDescent="0.25">
      <c r="A4" s="22" t="s">
        <v>81</v>
      </c>
      <c r="B4" s="22">
        <v>210</v>
      </c>
      <c r="C4" s="22">
        <f t="shared" ref="C4:C17" si="0">B4/$B$1</f>
        <v>0.7</v>
      </c>
      <c r="D4" s="22">
        <v>234</v>
      </c>
      <c r="E4" s="22">
        <f t="shared" ref="E4:E17" si="1">D4/$D$1</f>
        <v>0.78</v>
      </c>
      <c r="F4" s="22">
        <v>341</v>
      </c>
      <c r="G4" s="22">
        <f t="shared" ref="G4:G17" si="2">F4/$F$1</f>
        <v>0.85250000000000004</v>
      </c>
      <c r="H4" s="22">
        <v>133</v>
      </c>
      <c r="I4" s="22">
        <f t="shared" ref="I4:I17" si="3">H4/$H$1</f>
        <v>0.66500000000000004</v>
      </c>
      <c r="J4" s="1">
        <v>229.5</v>
      </c>
      <c r="K4" s="1" t="s">
        <v>95</v>
      </c>
      <c r="L4" s="1">
        <v>341</v>
      </c>
      <c r="M4" s="1" t="s">
        <v>98</v>
      </c>
      <c r="N4" s="1" t="s">
        <v>97</v>
      </c>
    </row>
    <row r="5" spans="1:16" ht="23.25" customHeight="1" x14ac:dyDescent="0.25">
      <c r="A5" s="22" t="s">
        <v>82</v>
      </c>
      <c r="B5" s="22">
        <v>232</v>
      </c>
      <c r="C5" s="22">
        <f t="shared" si="0"/>
        <v>0.77333333333333332</v>
      </c>
      <c r="D5" s="22">
        <v>254</v>
      </c>
      <c r="E5" s="22">
        <f t="shared" si="1"/>
        <v>0.84666666666666668</v>
      </c>
      <c r="F5" s="22">
        <v>297</v>
      </c>
      <c r="G5" s="22">
        <f t="shared" si="2"/>
        <v>0.74250000000000005</v>
      </c>
      <c r="H5" s="22">
        <v>154</v>
      </c>
      <c r="I5" s="22">
        <f t="shared" si="3"/>
        <v>0.77</v>
      </c>
      <c r="J5" s="1">
        <v>234.25</v>
      </c>
      <c r="K5" s="1" t="s">
        <v>95</v>
      </c>
      <c r="L5" s="1">
        <v>297</v>
      </c>
      <c r="M5" s="1" t="s">
        <v>96</v>
      </c>
      <c r="N5" s="1" t="s">
        <v>97</v>
      </c>
    </row>
    <row r="6" spans="1:16" ht="23.25" customHeight="1" x14ac:dyDescent="0.25">
      <c r="A6" s="22" t="s">
        <v>83</v>
      </c>
      <c r="B6" s="22">
        <v>228</v>
      </c>
      <c r="C6" s="22">
        <f t="shared" si="0"/>
        <v>0.76</v>
      </c>
      <c r="D6" s="22">
        <v>189</v>
      </c>
      <c r="E6" s="22">
        <f t="shared" si="1"/>
        <v>0.63</v>
      </c>
      <c r="F6" s="22">
        <v>254</v>
      </c>
      <c r="G6" s="22">
        <f t="shared" si="2"/>
        <v>0.63500000000000001</v>
      </c>
      <c r="H6" s="22">
        <v>122</v>
      </c>
      <c r="I6" s="22">
        <f t="shared" si="3"/>
        <v>0.61</v>
      </c>
      <c r="J6" s="1">
        <v>198.25</v>
      </c>
      <c r="K6" s="1" t="s">
        <v>95</v>
      </c>
      <c r="L6" s="1">
        <v>254</v>
      </c>
      <c r="M6" s="1" t="s">
        <v>96</v>
      </c>
      <c r="N6" s="1" t="s">
        <v>97</v>
      </c>
    </row>
    <row r="7" spans="1:16" ht="23.25" customHeight="1" x14ac:dyDescent="0.25">
      <c r="A7" s="22" t="s">
        <v>84</v>
      </c>
      <c r="B7" s="22">
        <v>222</v>
      </c>
      <c r="C7" s="22">
        <f t="shared" si="0"/>
        <v>0.74</v>
      </c>
      <c r="D7" s="22">
        <v>178</v>
      </c>
      <c r="E7" s="22">
        <f t="shared" si="1"/>
        <v>0.59333333333333338</v>
      </c>
      <c r="F7" s="22">
        <v>198</v>
      </c>
      <c r="G7" s="22">
        <f t="shared" si="2"/>
        <v>0.495</v>
      </c>
      <c r="H7" s="22">
        <v>98</v>
      </c>
      <c r="I7" s="22">
        <f t="shared" si="3"/>
        <v>0.49</v>
      </c>
      <c r="J7" s="1">
        <v>174</v>
      </c>
      <c r="K7" s="1" t="s">
        <v>95</v>
      </c>
      <c r="L7" s="1">
        <v>222</v>
      </c>
      <c r="M7" s="1" t="s">
        <v>96</v>
      </c>
      <c r="N7" s="1" t="s">
        <v>97</v>
      </c>
    </row>
    <row r="8" spans="1:16" ht="23.25" customHeight="1" x14ac:dyDescent="0.25">
      <c r="A8" s="22" t="s">
        <v>85</v>
      </c>
      <c r="B8" s="22">
        <v>186</v>
      </c>
      <c r="C8" s="22">
        <f t="shared" si="0"/>
        <v>0.62</v>
      </c>
      <c r="D8" s="22">
        <v>165</v>
      </c>
      <c r="E8" s="22">
        <f t="shared" si="1"/>
        <v>0.55000000000000004</v>
      </c>
      <c r="F8" s="22">
        <v>216</v>
      </c>
      <c r="G8" s="22">
        <f t="shared" si="2"/>
        <v>0.54</v>
      </c>
      <c r="H8" s="22">
        <v>97</v>
      </c>
      <c r="I8" s="22">
        <f t="shared" si="3"/>
        <v>0.48499999999999999</v>
      </c>
      <c r="J8" s="1">
        <v>166</v>
      </c>
      <c r="K8" s="1" t="s">
        <v>99</v>
      </c>
      <c r="L8" s="1">
        <v>216</v>
      </c>
      <c r="M8" s="1" t="s">
        <v>96</v>
      </c>
      <c r="N8" s="1" t="s">
        <v>85</v>
      </c>
    </row>
    <row r="9" spans="1:16" ht="23.25" customHeight="1" x14ac:dyDescent="0.25">
      <c r="A9" s="22" t="s">
        <v>86</v>
      </c>
      <c r="B9" s="22">
        <v>220</v>
      </c>
      <c r="C9" s="22">
        <f t="shared" si="0"/>
        <v>0.73333333333333328</v>
      </c>
      <c r="D9" s="22">
        <v>94</v>
      </c>
      <c r="E9" s="22">
        <f t="shared" si="1"/>
        <v>0.31333333333333335</v>
      </c>
      <c r="F9" s="22">
        <v>302</v>
      </c>
      <c r="G9" s="22">
        <f t="shared" si="2"/>
        <v>0.755</v>
      </c>
      <c r="H9" s="22">
        <v>78</v>
      </c>
      <c r="I9" s="22">
        <f t="shared" si="3"/>
        <v>0.39</v>
      </c>
      <c r="J9" s="1">
        <v>173.5</v>
      </c>
      <c r="K9" s="1" t="s">
        <v>95</v>
      </c>
      <c r="L9" s="1">
        <v>302</v>
      </c>
      <c r="M9" s="1" t="s">
        <v>98</v>
      </c>
      <c r="N9" s="1" t="s">
        <v>97</v>
      </c>
    </row>
    <row r="10" spans="1:16" ht="23.25" customHeight="1" x14ac:dyDescent="0.25">
      <c r="A10" s="22" t="s">
        <v>87</v>
      </c>
      <c r="B10" s="22">
        <v>220</v>
      </c>
      <c r="C10" s="22">
        <f t="shared" si="0"/>
        <v>0.73333333333333328</v>
      </c>
      <c r="D10" s="22">
        <v>193</v>
      </c>
      <c r="E10" s="22">
        <f t="shared" si="1"/>
        <v>0.64333333333333331</v>
      </c>
      <c r="F10" s="22">
        <v>344</v>
      </c>
      <c r="G10" s="22">
        <f t="shared" si="2"/>
        <v>0.86</v>
      </c>
      <c r="H10" s="22">
        <v>120</v>
      </c>
      <c r="I10" s="22">
        <f t="shared" si="3"/>
        <v>0.6</v>
      </c>
      <c r="J10" s="1">
        <v>219.25</v>
      </c>
      <c r="K10" s="1" t="s">
        <v>95</v>
      </c>
      <c r="L10" s="1">
        <v>344</v>
      </c>
      <c r="M10" s="1" t="s">
        <v>98</v>
      </c>
      <c r="N10" s="1" t="s">
        <v>97</v>
      </c>
    </row>
    <row r="11" spans="1:16" ht="23.25" customHeight="1" x14ac:dyDescent="0.25">
      <c r="A11" s="22" t="s">
        <v>88</v>
      </c>
      <c r="B11" s="22">
        <v>204</v>
      </c>
      <c r="C11" s="22">
        <f t="shared" si="0"/>
        <v>0.68</v>
      </c>
      <c r="D11" s="22">
        <v>202</v>
      </c>
      <c r="E11" s="22">
        <f t="shared" si="1"/>
        <v>0.67333333333333334</v>
      </c>
      <c r="F11" s="22">
        <v>100</v>
      </c>
      <c r="G11" s="22">
        <f t="shared" si="2"/>
        <v>0.25</v>
      </c>
      <c r="H11" s="22">
        <v>102</v>
      </c>
      <c r="I11" s="22">
        <f t="shared" si="3"/>
        <v>0.51</v>
      </c>
      <c r="J11" s="1">
        <v>152</v>
      </c>
      <c r="K11" s="1" t="s">
        <v>99</v>
      </c>
      <c r="L11" s="1">
        <v>204</v>
      </c>
      <c r="M11" s="1" t="s">
        <v>96</v>
      </c>
      <c r="N11" s="1" t="s">
        <v>88</v>
      </c>
    </row>
    <row r="12" spans="1:16" ht="23.25" customHeight="1" x14ac:dyDescent="0.25">
      <c r="A12" s="22" t="s">
        <v>89</v>
      </c>
      <c r="B12" s="22">
        <v>271</v>
      </c>
      <c r="C12" s="22">
        <f t="shared" si="0"/>
        <v>0.90333333333333332</v>
      </c>
      <c r="D12" s="22">
        <v>288</v>
      </c>
      <c r="E12" s="22">
        <f t="shared" si="1"/>
        <v>0.96</v>
      </c>
      <c r="F12" s="22">
        <v>287</v>
      </c>
      <c r="G12" s="22">
        <f t="shared" si="2"/>
        <v>0.71750000000000003</v>
      </c>
      <c r="H12" s="22">
        <v>195</v>
      </c>
      <c r="I12" s="22">
        <f t="shared" si="3"/>
        <v>0.97499999999999998</v>
      </c>
      <c r="J12" s="1">
        <v>260.25</v>
      </c>
      <c r="K12" s="1" t="s">
        <v>95</v>
      </c>
      <c r="L12" s="1">
        <v>288</v>
      </c>
      <c r="M12" s="1" t="s">
        <v>96</v>
      </c>
      <c r="N12" s="1" t="s">
        <v>97</v>
      </c>
    </row>
    <row r="13" spans="1:16" ht="23.25" customHeight="1" x14ac:dyDescent="0.25">
      <c r="A13" s="22" t="s">
        <v>90</v>
      </c>
      <c r="B13" s="22">
        <v>200</v>
      </c>
      <c r="C13" s="22">
        <f t="shared" si="0"/>
        <v>0.66666666666666663</v>
      </c>
      <c r="D13" s="22">
        <v>254</v>
      </c>
      <c r="E13" s="22">
        <f t="shared" si="1"/>
        <v>0.84666666666666668</v>
      </c>
      <c r="F13" s="22">
        <v>301</v>
      </c>
      <c r="G13" s="22">
        <f t="shared" si="2"/>
        <v>0.75249999999999995</v>
      </c>
      <c r="H13" s="22">
        <v>177</v>
      </c>
      <c r="I13" s="22">
        <f t="shared" si="3"/>
        <v>0.88500000000000001</v>
      </c>
      <c r="J13" s="1">
        <v>233</v>
      </c>
      <c r="K13" s="1" t="s">
        <v>95</v>
      </c>
      <c r="L13" s="1">
        <v>301</v>
      </c>
      <c r="M13" s="1" t="s">
        <v>98</v>
      </c>
      <c r="N13" s="1" t="s">
        <v>97</v>
      </c>
    </row>
    <row r="14" spans="1:16" ht="23.25" customHeight="1" x14ac:dyDescent="0.25">
      <c r="A14" s="22" t="s">
        <v>91</v>
      </c>
      <c r="B14" s="22">
        <v>226</v>
      </c>
      <c r="C14" s="22">
        <f t="shared" si="0"/>
        <v>0.7533333333333333</v>
      </c>
      <c r="D14" s="22">
        <v>300</v>
      </c>
      <c r="E14" s="22">
        <f t="shared" si="1"/>
        <v>1</v>
      </c>
      <c r="F14" s="22">
        <v>287</v>
      </c>
      <c r="G14" s="22">
        <f t="shared" si="2"/>
        <v>0.71750000000000003</v>
      </c>
      <c r="H14" s="22">
        <v>133</v>
      </c>
      <c r="I14" s="22">
        <f t="shared" si="3"/>
        <v>0.66500000000000004</v>
      </c>
      <c r="J14" s="1">
        <v>236.5</v>
      </c>
      <c r="K14" s="1" t="s">
        <v>95</v>
      </c>
      <c r="L14" s="1">
        <v>300</v>
      </c>
      <c r="M14" s="1" t="s">
        <v>96</v>
      </c>
      <c r="N14" s="1" t="s">
        <v>97</v>
      </c>
    </row>
    <row r="15" spans="1:16" ht="23.25" customHeight="1" x14ac:dyDescent="0.25">
      <c r="A15" s="22" t="s">
        <v>92</v>
      </c>
      <c r="B15" s="22">
        <v>238</v>
      </c>
      <c r="C15" s="22">
        <f t="shared" si="0"/>
        <v>0.79333333333333333</v>
      </c>
      <c r="D15" s="22">
        <v>222</v>
      </c>
      <c r="E15" s="22">
        <f t="shared" si="1"/>
        <v>0.74</v>
      </c>
      <c r="F15" s="22">
        <v>199</v>
      </c>
      <c r="G15" s="22">
        <f t="shared" si="2"/>
        <v>0.4975</v>
      </c>
      <c r="H15" s="22">
        <v>193</v>
      </c>
      <c r="I15" s="22">
        <f t="shared" si="3"/>
        <v>0.96499999999999997</v>
      </c>
      <c r="J15" s="1">
        <v>213</v>
      </c>
      <c r="K15" s="1" t="s">
        <v>95</v>
      </c>
      <c r="L15" s="1">
        <v>238</v>
      </c>
      <c r="M15" s="1" t="s">
        <v>96</v>
      </c>
      <c r="N15" s="1" t="s">
        <v>97</v>
      </c>
    </row>
    <row r="16" spans="1:16" ht="23.25" customHeight="1" x14ac:dyDescent="0.25">
      <c r="A16" s="22" t="s">
        <v>93</v>
      </c>
      <c r="B16" s="22">
        <v>242</v>
      </c>
      <c r="C16" s="22">
        <f t="shared" si="0"/>
        <v>0.80666666666666664</v>
      </c>
      <c r="D16" s="22">
        <v>287</v>
      </c>
      <c r="E16" s="22">
        <f t="shared" si="1"/>
        <v>0.95666666666666667</v>
      </c>
      <c r="F16" s="22">
        <v>324</v>
      </c>
      <c r="G16" s="22">
        <f t="shared" si="2"/>
        <v>0.81</v>
      </c>
      <c r="H16" s="22">
        <v>100</v>
      </c>
      <c r="I16" s="22">
        <f t="shared" si="3"/>
        <v>0.5</v>
      </c>
      <c r="J16" s="1">
        <v>238.25</v>
      </c>
      <c r="K16" s="1" t="s">
        <v>95</v>
      </c>
      <c r="L16" s="1">
        <v>324</v>
      </c>
      <c r="M16" s="1" t="s">
        <v>98</v>
      </c>
      <c r="N16" s="1" t="s">
        <v>97</v>
      </c>
    </row>
    <row r="17" spans="1:14" ht="23.25" customHeight="1" x14ac:dyDescent="0.25">
      <c r="A17" s="22" t="s">
        <v>94</v>
      </c>
      <c r="B17" s="22">
        <v>216</v>
      </c>
      <c r="C17" s="22">
        <f t="shared" si="0"/>
        <v>0.72</v>
      </c>
      <c r="D17" s="22">
        <v>199</v>
      </c>
      <c r="E17" s="22">
        <f t="shared" si="1"/>
        <v>0.66333333333333333</v>
      </c>
      <c r="F17" s="22">
        <v>314</v>
      </c>
      <c r="G17" s="22">
        <f t="shared" si="2"/>
        <v>0.78500000000000003</v>
      </c>
      <c r="H17" s="22">
        <v>103</v>
      </c>
      <c r="I17" s="22">
        <f t="shared" si="3"/>
        <v>0.51500000000000001</v>
      </c>
      <c r="J17" s="1">
        <v>208</v>
      </c>
      <c r="K17" s="1" t="s">
        <v>95</v>
      </c>
      <c r="L17" s="1">
        <v>314</v>
      </c>
      <c r="M17" s="1" t="s">
        <v>98</v>
      </c>
      <c r="N17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COUNTIF1</vt:lpstr>
      <vt:lpstr>COUNTIF2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Foulkes;lindav</dc:creator>
  <cp:lastModifiedBy>S S Group</cp:lastModifiedBy>
  <dcterms:created xsi:type="dcterms:W3CDTF">2011-01-22T14:18:57Z</dcterms:created>
  <dcterms:modified xsi:type="dcterms:W3CDTF">2020-01-13T19:56:33Z</dcterms:modified>
</cp:coreProperties>
</file>