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480" yWindow="60" windowWidth="27795" windowHeight="13605" activeTab="1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J149" i="2" s="1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J147" i="2" s="1"/>
  <c r="H148" i="2"/>
  <c r="H149" i="2"/>
  <c r="H150" i="2"/>
  <c r="H151" i="2"/>
  <c r="H152" i="2"/>
  <c r="H153" i="2"/>
  <c r="H154" i="2"/>
  <c r="H155" i="2"/>
  <c r="H156" i="2"/>
  <c r="H157" i="2"/>
  <c r="H158" i="2"/>
  <c r="H159" i="2"/>
  <c r="J159" i="2" s="1"/>
  <c r="H160" i="2"/>
  <c r="H161" i="2"/>
  <c r="H162" i="2"/>
  <c r="H2" i="2"/>
  <c r="J6" i="2"/>
  <c r="J9" i="2"/>
  <c r="J10" i="2"/>
  <c r="J13" i="2"/>
  <c r="J14" i="2"/>
  <c r="J17" i="2"/>
  <c r="J18" i="2"/>
  <c r="J21" i="2"/>
  <c r="J22" i="2"/>
  <c r="J25" i="2"/>
  <c r="J26" i="2"/>
  <c r="J29" i="2"/>
  <c r="J30" i="2"/>
  <c r="J33" i="2"/>
  <c r="J34" i="2"/>
  <c r="J37" i="2"/>
  <c r="J38" i="2"/>
  <c r="J41" i="2"/>
  <c r="J42" i="2"/>
  <c r="J45" i="2"/>
  <c r="J46" i="2"/>
  <c r="J49" i="2"/>
  <c r="J50" i="2"/>
  <c r="J53" i="2"/>
  <c r="J54" i="2"/>
  <c r="J57" i="2"/>
  <c r="J58" i="2"/>
  <c r="J61" i="2"/>
  <c r="J62" i="2"/>
  <c r="J65" i="2"/>
  <c r="J66" i="2"/>
  <c r="J69" i="2"/>
  <c r="J70" i="2"/>
  <c r="J73" i="2"/>
  <c r="J74" i="2"/>
  <c r="J77" i="2"/>
  <c r="J78" i="2"/>
  <c r="J81" i="2"/>
  <c r="J82" i="2"/>
  <c r="J85" i="2"/>
  <c r="J86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1" i="2"/>
  <c r="J122" i="2"/>
  <c r="J123" i="2"/>
  <c r="J125" i="2"/>
  <c r="J126" i="2"/>
  <c r="J127" i="2"/>
  <c r="J129" i="2"/>
  <c r="J130" i="2"/>
  <c r="J131" i="2"/>
  <c r="J133" i="2"/>
  <c r="J134" i="2"/>
  <c r="J135" i="2"/>
  <c r="J137" i="2"/>
  <c r="J138" i="2"/>
  <c r="J139" i="2"/>
  <c r="J142" i="2"/>
  <c r="J143" i="2"/>
  <c r="J145" i="2"/>
  <c r="J146" i="2"/>
  <c r="J150" i="2"/>
  <c r="J151" i="2"/>
  <c r="J154" i="2"/>
  <c r="J155" i="2"/>
  <c r="J158" i="2"/>
  <c r="J161" i="2"/>
  <c r="J162" i="2"/>
  <c r="J153" i="2" l="1"/>
  <c r="J157" i="2"/>
  <c r="J141" i="2"/>
  <c r="J160" i="2"/>
  <c r="J156" i="2"/>
  <c r="J152" i="2"/>
  <c r="J148" i="2"/>
  <c r="J144" i="2"/>
  <c r="J140" i="2"/>
  <c r="J136" i="2"/>
  <c r="J132" i="2"/>
  <c r="J128" i="2"/>
  <c r="J124" i="2"/>
  <c r="J120" i="2"/>
  <c r="J84" i="2"/>
  <c r="J80" i="2"/>
  <c r="J76" i="2"/>
  <c r="J72" i="2"/>
  <c r="J68" i="2"/>
  <c r="J64" i="2"/>
  <c r="J60" i="2"/>
  <c r="J56" i="2"/>
  <c r="J52" i="2"/>
  <c r="J48" i="2"/>
  <c r="J44" i="2"/>
  <c r="J40" i="2"/>
  <c r="J36" i="2"/>
  <c r="J32" i="2"/>
  <c r="J28" i="2"/>
  <c r="J24" i="2"/>
  <c r="J20" i="2"/>
  <c r="J16" i="2"/>
  <c r="J12" i="2"/>
  <c r="J8" i="2"/>
  <c r="J4" i="2"/>
  <c r="J5" i="2"/>
  <c r="J87" i="2"/>
  <c r="J83" i="2"/>
  <c r="J79" i="2"/>
  <c r="J75" i="2"/>
  <c r="J71" i="2"/>
  <c r="J67" i="2"/>
  <c r="J63" i="2"/>
  <c r="J59" i="2"/>
  <c r="J55" i="2"/>
  <c r="J51" i="2"/>
  <c r="J47" i="2"/>
  <c r="J43" i="2"/>
  <c r="J39" i="2"/>
  <c r="J35" i="2"/>
  <c r="J31" i="2"/>
  <c r="J27" i="2"/>
  <c r="J23" i="2"/>
  <c r="J19" i="2"/>
  <c r="J15" i="2"/>
  <c r="J11" i="2"/>
  <c r="J7" i="2"/>
  <c r="J3" i="2"/>
  <c r="J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2" i="2"/>
  <c r="B83" i="2"/>
  <c r="C83" i="2"/>
  <c r="B84" i="2"/>
  <c r="C84" i="2"/>
  <c r="B85" i="2"/>
  <c r="C85" i="2"/>
  <c r="B86" i="2"/>
  <c r="C86" i="2"/>
  <c r="B87" i="2"/>
  <c r="C87" i="2"/>
  <c r="B88" i="2"/>
  <c r="C88" i="2"/>
  <c r="B89" i="2"/>
  <c r="C89" i="2"/>
  <c r="B90" i="2"/>
  <c r="C90" i="2"/>
  <c r="B91" i="2"/>
  <c r="C91" i="2"/>
  <c r="B92" i="2"/>
  <c r="C92" i="2"/>
  <c r="B93" i="2"/>
  <c r="C93" i="2"/>
  <c r="B94" i="2"/>
  <c r="C94" i="2"/>
  <c r="B95" i="2"/>
  <c r="C95" i="2"/>
  <c r="B96" i="2"/>
  <c r="C96" i="2"/>
  <c r="B97" i="2"/>
  <c r="C97" i="2"/>
  <c r="B98" i="2"/>
  <c r="C98" i="2"/>
  <c r="B99" i="2"/>
  <c r="C99" i="2"/>
  <c r="B100" i="2"/>
  <c r="C100" i="2"/>
  <c r="B101" i="2"/>
  <c r="C101" i="2"/>
  <c r="B102" i="2"/>
  <c r="C102" i="2"/>
  <c r="B103" i="2"/>
  <c r="C103" i="2"/>
  <c r="B104" i="2"/>
  <c r="C104" i="2"/>
  <c r="B105" i="2"/>
  <c r="C105" i="2"/>
  <c r="B106" i="2"/>
  <c r="C106" i="2"/>
  <c r="B107" i="2"/>
  <c r="C107" i="2"/>
  <c r="B108" i="2"/>
  <c r="C108" i="2"/>
  <c r="B109" i="2"/>
  <c r="C109" i="2"/>
  <c r="B110" i="2"/>
  <c r="C110" i="2"/>
  <c r="B111" i="2"/>
  <c r="C111" i="2"/>
  <c r="B112" i="2"/>
  <c r="C112" i="2"/>
  <c r="B113" i="2"/>
  <c r="C113" i="2"/>
  <c r="B114" i="2"/>
  <c r="C114" i="2"/>
  <c r="B115" i="2"/>
  <c r="C115" i="2"/>
  <c r="B116" i="2"/>
  <c r="C116" i="2"/>
  <c r="B117" i="2"/>
  <c r="C117" i="2"/>
  <c r="B118" i="2"/>
  <c r="C118" i="2"/>
  <c r="B119" i="2"/>
  <c r="C119" i="2"/>
  <c r="B120" i="2"/>
  <c r="C120" i="2"/>
  <c r="B121" i="2"/>
  <c r="C121" i="2"/>
  <c r="B122" i="2"/>
  <c r="C122" i="2"/>
  <c r="B123" i="2"/>
  <c r="C123" i="2"/>
  <c r="B124" i="2"/>
  <c r="C124" i="2"/>
  <c r="B125" i="2"/>
  <c r="C125" i="2"/>
  <c r="B126" i="2"/>
  <c r="C126" i="2"/>
  <c r="B127" i="2"/>
  <c r="C127" i="2"/>
  <c r="B128" i="2"/>
  <c r="C128" i="2"/>
  <c r="B129" i="2"/>
  <c r="C129" i="2"/>
  <c r="B130" i="2"/>
  <c r="C130" i="2"/>
  <c r="B131" i="2"/>
  <c r="C131" i="2"/>
  <c r="B132" i="2"/>
  <c r="C132" i="2"/>
  <c r="B133" i="2"/>
  <c r="C133" i="2"/>
  <c r="B134" i="2"/>
  <c r="C134" i="2"/>
  <c r="B135" i="2"/>
  <c r="C135" i="2"/>
  <c r="B136" i="2"/>
  <c r="C136" i="2"/>
  <c r="B137" i="2"/>
  <c r="C137" i="2"/>
  <c r="B138" i="2"/>
  <c r="C138" i="2"/>
  <c r="B139" i="2"/>
  <c r="C139" i="2"/>
  <c r="B140" i="2"/>
  <c r="C140" i="2"/>
  <c r="B141" i="2"/>
  <c r="C141" i="2"/>
  <c r="B142" i="2"/>
  <c r="C142" i="2"/>
  <c r="B143" i="2"/>
  <c r="C143" i="2"/>
  <c r="B144" i="2"/>
  <c r="C144" i="2"/>
  <c r="B145" i="2"/>
  <c r="C145" i="2"/>
  <c r="B146" i="2"/>
  <c r="C146" i="2"/>
  <c r="B147" i="2"/>
  <c r="C147" i="2"/>
  <c r="B148" i="2"/>
  <c r="C148" i="2"/>
  <c r="B149" i="2"/>
  <c r="C149" i="2"/>
  <c r="B150" i="2"/>
  <c r="C150" i="2"/>
  <c r="B151" i="2"/>
  <c r="C151" i="2"/>
  <c r="B152" i="2"/>
  <c r="C152" i="2"/>
  <c r="B153" i="2"/>
  <c r="C153" i="2"/>
  <c r="B154" i="2"/>
  <c r="C154" i="2"/>
  <c r="B155" i="2"/>
  <c r="C155" i="2"/>
  <c r="B156" i="2"/>
  <c r="C156" i="2"/>
  <c r="B157" i="2"/>
  <c r="C157" i="2"/>
  <c r="B158" i="2"/>
  <c r="C158" i="2"/>
  <c r="B159" i="2"/>
  <c r="C159" i="2"/>
  <c r="B160" i="2"/>
  <c r="C160" i="2"/>
  <c r="B161" i="2"/>
  <c r="C161" i="2"/>
  <c r="B162" i="2"/>
  <c r="C162" i="2"/>
  <c r="A149" i="2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32" i="2"/>
  <c r="A133" i="2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83" i="2"/>
  <c r="A84" i="2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3" i="2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B2" i="2" l="1"/>
  <c r="C2" i="2" s="1"/>
  <c r="F4" i="1"/>
  <c r="I4" i="1" s="1"/>
  <c r="I5" i="1"/>
  <c r="I2" i="1"/>
  <c r="A177" i="1"/>
  <c r="A178" i="1" s="1"/>
  <c r="A179" i="1" s="1"/>
  <c r="A180" i="1" s="1"/>
  <c r="A181" i="1" s="1"/>
  <c r="A182" i="1" s="1"/>
  <c r="A120" i="1"/>
  <c r="A121" i="1"/>
  <c r="A122" i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03" i="1"/>
  <c r="A104" i="1"/>
  <c r="A105" i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4" i="1"/>
  <c r="A5" i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3" i="1"/>
  <c r="B18" i="2" l="1"/>
  <c r="B3" i="2"/>
  <c r="I1" i="1"/>
  <c r="B172" i="1" s="1"/>
  <c r="C180" i="1"/>
  <c r="C7" i="1"/>
  <c r="C178" i="1"/>
  <c r="C135" i="1"/>
  <c r="C127" i="1"/>
  <c r="C110" i="1"/>
  <c r="C150" i="1"/>
  <c r="C140" i="1"/>
  <c r="C130" i="1"/>
  <c r="C166" i="1"/>
  <c r="C156" i="1"/>
  <c r="C148" i="1"/>
  <c r="C128" i="1"/>
  <c r="C115" i="1"/>
  <c r="C123" i="1"/>
  <c r="C182" i="1"/>
  <c r="C175" i="1"/>
  <c r="C167" i="1"/>
  <c r="C154" i="1"/>
  <c r="C146" i="1"/>
  <c r="C139" i="1"/>
  <c r="C124" i="1"/>
  <c r="C118" i="1"/>
  <c r="C109" i="1"/>
  <c r="C174" i="1"/>
  <c r="C168" i="1"/>
  <c r="C163" i="1"/>
  <c r="C152" i="1"/>
  <c r="C147" i="1"/>
  <c r="C142" i="1"/>
  <c r="C131" i="1"/>
  <c r="C126" i="1"/>
  <c r="C120" i="1"/>
  <c r="C107" i="1"/>
  <c r="C2" i="1"/>
  <c r="C181" i="1"/>
  <c r="C173" i="1"/>
  <c r="C169" i="1"/>
  <c r="C165" i="1"/>
  <c r="C157" i="1"/>
  <c r="C153" i="1"/>
  <c r="C149" i="1"/>
  <c r="C141" i="1"/>
  <c r="C137" i="1"/>
  <c r="C133" i="1"/>
  <c r="C125" i="1"/>
  <c r="C121" i="1"/>
  <c r="C117" i="1"/>
  <c r="C104" i="1"/>
  <c r="C116" i="1"/>
  <c r="C108" i="1"/>
  <c r="B180" i="1"/>
  <c r="B168" i="1"/>
  <c r="B160" i="1"/>
  <c r="B144" i="1"/>
  <c r="B136" i="1"/>
  <c r="B128" i="1"/>
  <c r="B118" i="1"/>
  <c r="B114" i="1"/>
  <c r="B110" i="1"/>
  <c r="B178" i="1"/>
  <c r="B170" i="1"/>
  <c r="B162" i="1"/>
  <c r="B146" i="1"/>
  <c r="B138" i="1"/>
  <c r="B130" i="1"/>
  <c r="B181" i="1"/>
  <c r="B177" i="1"/>
  <c r="B173" i="1"/>
  <c r="B165" i="1"/>
  <c r="B161" i="1"/>
  <c r="B157" i="1"/>
  <c r="B149" i="1"/>
  <c r="B145" i="1"/>
  <c r="B141" i="1"/>
  <c r="B133" i="1"/>
  <c r="B129" i="1"/>
  <c r="B125" i="1"/>
  <c r="B117" i="1"/>
  <c r="B113" i="1"/>
  <c r="B109" i="1"/>
  <c r="C3" i="1"/>
  <c r="C4" i="1"/>
  <c r="B105" i="1" l="1"/>
  <c r="B121" i="1"/>
  <c r="B137" i="1"/>
  <c r="B153" i="1"/>
  <c r="B169" i="1"/>
  <c r="B108" i="1"/>
  <c r="B154" i="1"/>
  <c r="B104" i="1"/>
  <c r="B122" i="1"/>
  <c r="B152" i="1"/>
  <c r="B107" i="1"/>
  <c r="B115" i="1"/>
  <c r="B123" i="1"/>
  <c r="B131" i="1"/>
  <c r="B139" i="1"/>
  <c r="B147" i="1"/>
  <c r="B155" i="1"/>
  <c r="B163" i="1"/>
  <c r="B171" i="1"/>
  <c r="B179" i="1"/>
  <c r="B126" i="1"/>
  <c r="B142" i="1"/>
  <c r="B158" i="1"/>
  <c r="B174" i="1"/>
  <c r="B106" i="1"/>
  <c r="B116" i="1"/>
  <c r="B124" i="1"/>
  <c r="B140" i="1"/>
  <c r="B156" i="1"/>
  <c r="B176" i="1"/>
  <c r="B103" i="1"/>
  <c r="B111" i="1"/>
  <c r="B119" i="1"/>
  <c r="B127" i="1"/>
  <c r="B135" i="1"/>
  <c r="B143" i="1"/>
  <c r="B151" i="1"/>
  <c r="B159" i="1"/>
  <c r="B167" i="1"/>
  <c r="B175" i="1"/>
  <c r="B3" i="1"/>
  <c r="B134" i="1"/>
  <c r="B150" i="1"/>
  <c r="B166" i="1"/>
  <c r="B182" i="1"/>
  <c r="B112" i="1"/>
  <c r="B120" i="1"/>
  <c r="B132" i="1"/>
  <c r="B148" i="1"/>
  <c r="B164" i="1"/>
  <c r="B2" i="1"/>
  <c r="C3" i="2"/>
  <c r="C18" i="2"/>
  <c r="B19" i="2"/>
  <c r="B4" i="2"/>
  <c r="C119" i="1"/>
  <c r="C112" i="1"/>
  <c r="C111" i="1"/>
  <c r="C129" i="1"/>
  <c r="C145" i="1"/>
  <c r="C161" i="1"/>
  <c r="C177" i="1"/>
  <c r="C114" i="1"/>
  <c r="C136" i="1"/>
  <c r="C158" i="1"/>
  <c r="C179" i="1"/>
  <c r="C132" i="1"/>
  <c r="C160" i="1"/>
  <c r="C106" i="1"/>
  <c r="C138" i="1"/>
  <c r="C176" i="1"/>
  <c r="C159" i="1"/>
  <c r="C103" i="1"/>
  <c r="C122" i="1"/>
  <c r="C105" i="1"/>
  <c r="C151" i="1"/>
  <c r="C134" i="1"/>
  <c r="C170" i="1"/>
  <c r="C171" i="1"/>
  <c r="C143" i="1"/>
  <c r="C162" i="1"/>
  <c r="C113" i="1"/>
  <c r="C144" i="1"/>
  <c r="C155" i="1"/>
  <c r="C164" i="1"/>
  <c r="C172" i="1"/>
  <c r="C5" i="1"/>
  <c r="B4" i="1"/>
  <c r="C4" i="2" l="1"/>
  <c r="C19" i="2"/>
  <c r="B20" i="2"/>
  <c r="B5" i="2"/>
  <c r="C6" i="1"/>
  <c r="B5" i="1"/>
  <c r="C5" i="2" l="1"/>
  <c r="C20" i="2"/>
  <c r="B21" i="2"/>
  <c r="B6" i="2"/>
  <c r="B6" i="1"/>
  <c r="C6" i="2" l="1"/>
  <c r="C21" i="2"/>
  <c r="B22" i="2"/>
  <c r="B7" i="2"/>
  <c r="C8" i="1"/>
  <c r="B7" i="1"/>
  <c r="C7" i="2" l="1"/>
  <c r="C22" i="2"/>
  <c r="B23" i="2"/>
  <c r="B8" i="2"/>
  <c r="C9" i="1"/>
  <c r="B8" i="1"/>
  <c r="B24" i="2" l="1"/>
  <c r="C23" i="2"/>
  <c r="C8" i="2"/>
  <c r="B9" i="2"/>
  <c r="C10" i="1"/>
  <c r="B9" i="1"/>
  <c r="C9" i="2" l="1"/>
  <c r="C24" i="2"/>
  <c r="B25" i="2"/>
  <c r="B10" i="2"/>
  <c r="C11" i="1"/>
  <c r="B10" i="1"/>
  <c r="C25" i="2" l="1"/>
  <c r="B26" i="2"/>
  <c r="C10" i="2"/>
  <c r="B11" i="2"/>
  <c r="C12" i="1"/>
  <c r="B11" i="1"/>
  <c r="C26" i="2" l="1"/>
  <c r="C11" i="2"/>
  <c r="B27" i="2"/>
  <c r="B12" i="2"/>
  <c r="C13" i="1"/>
  <c r="B12" i="1"/>
  <c r="C12" i="2" l="1"/>
  <c r="C27" i="2"/>
  <c r="B28" i="2"/>
  <c r="B13" i="2"/>
  <c r="C14" i="1"/>
  <c r="B13" i="1"/>
  <c r="C13" i="2" l="1"/>
  <c r="C28" i="2"/>
  <c r="B29" i="2"/>
  <c r="B14" i="2"/>
  <c r="C15" i="1"/>
  <c r="B14" i="1"/>
  <c r="C14" i="2" l="1"/>
  <c r="C29" i="2"/>
  <c r="B30" i="2"/>
  <c r="B15" i="2"/>
  <c r="C16" i="1"/>
  <c r="B15" i="1"/>
  <c r="C15" i="2" l="1"/>
  <c r="C30" i="2"/>
  <c r="B31" i="2"/>
  <c r="B16" i="2"/>
  <c r="C17" i="1"/>
  <c r="B16" i="1"/>
  <c r="C16" i="2" l="1"/>
  <c r="C31" i="2"/>
  <c r="B32" i="2"/>
  <c r="B17" i="2"/>
  <c r="C18" i="1"/>
  <c r="B17" i="1"/>
  <c r="C17" i="2" l="1"/>
  <c r="B33" i="2"/>
  <c r="C32" i="2"/>
  <c r="C19" i="1"/>
  <c r="B18" i="1"/>
  <c r="B34" i="2" l="1"/>
  <c r="C33" i="2"/>
  <c r="C20" i="1"/>
  <c r="B19" i="1"/>
  <c r="C34" i="2" l="1"/>
  <c r="B35" i="2"/>
  <c r="C21" i="1"/>
  <c r="B20" i="1"/>
  <c r="B36" i="2" l="1"/>
  <c r="C35" i="2"/>
  <c r="C22" i="1"/>
  <c r="B21" i="1"/>
  <c r="C36" i="2" l="1"/>
  <c r="B37" i="2"/>
  <c r="C23" i="1"/>
  <c r="B22" i="1"/>
  <c r="B38" i="2" l="1"/>
  <c r="C37" i="2"/>
  <c r="C24" i="1"/>
  <c r="B23" i="1"/>
  <c r="C38" i="2" l="1"/>
  <c r="B39" i="2"/>
  <c r="C25" i="1"/>
  <c r="B24" i="1"/>
  <c r="B40" i="2" l="1"/>
  <c r="C39" i="2"/>
  <c r="C26" i="1"/>
  <c r="B25" i="1"/>
  <c r="C40" i="2" l="1"/>
  <c r="B41" i="2"/>
  <c r="C27" i="1"/>
  <c r="B26" i="1"/>
  <c r="B42" i="2" l="1"/>
  <c r="C41" i="2"/>
  <c r="C28" i="1"/>
  <c r="B27" i="1"/>
  <c r="C42" i="2" l="1"/>
  <c r="B43" i="2"/>
  <c r="C29" i="1"/>
  <c r="B28" i="1"/>
  <c r="B44" i="2" l="1"/>
  <c r="C43" i="2"/>
  <c r="C30" i="1"/>
  <c r="B29" i="1"/>
  <c r="C44" i="2" l="1"/>
  <c r="B45" i="2"/>
  <c r="C31" i="1"/>
  <c r="B30" i="1"/>
  <c r="B46" i="2" l="1"/>
  <c r="C45" i="2"/>
  <c r="C32" i="1"/>
  <c r="B31" i="1"/>
  <c r="C46" i="2" l="1"/>
  <c r="B47" i="2"/>
  <c r="C33" i="1"/>
  <c r="B32" i="1"/>
  <c r="C47" i="2" l="1"/>
  <c r="B48" i="2"/>
  <c r="C34" i="1"/>
  <c r="B33" i="1"/>
  <c r="C48" i="2" l="1"/>
  <c r="B49" i="2"/>
  <c r="C35" i="1"/>
  <c r="B34" i="1"/>
  <c r="C49" i="2" l="1"/>
  <c r="B50" i="2"/>
  <c r="C36" i="1"/>
  <c r="B35" i="1"/>
  <c r="C50" i="2" l="1"/>
  <c r="B51" i="2"/>
  <c r="C37" i="1"/>
  <c r="B36" i="1"/>
  <c r="B52" i="2" l="1"/>
  <c r="C51" i="2"/>
  <c r="C38" i="1"/>
  <c r="B37" i="1"/>
  <c r="C52" i="2" l="1"/>
  <c r="B53" i="2"/>
  <c r="C39" i="1"/>
  <c r="B38" i="1"/>
  <c r="C53" i="2" l="1"/>
  <c r="B54" i="2"/>
  <c r="C40" i="1"/>
  <c r="B39" i="1"/>
  <c r="C54" i="2" l="1"/>
  <c r="B55" i="2"/>
  <c r="C41" i="1"/>
  <c r="B40" i="1"/>
  <c r="C55" i="2" l="1"/>
  <c r="B56" i="2"/>
  <c r="C42" i="1"/>
  <c r="B41" i="1"/>
  <c r="C56" i="2" l="1"/>
  <c r="B57" i="2"/>
  <c r="C43" i="1"/>
  <c r="B42" i="1"/>
  <c r="B58" i="2" l="1"/>
  <c r="C57" i="2"/>
  <c r="C44" i="1"/>
  <c r="B43" i="1"/>
  <c r="C58" i="2" l="1"/>
  <c r="B59" i="2"/>
  <c r="C45" i="1"/>
  <c r="B44" i="1"/>
  <c r="C59" i="2" l="1"/>
  <c r="B60" i="2"/>
  <c r="C46" i="1"/>
  <c r="B45" i="1"/>
  <c r="B61" i="2" l="1"/>
  <c r="C60" i="2"/>
  <c r="C47" i="1"/>
  <c r="B46" i="1"/>
  <c r="C61" i="2" l="1"/>
  <c r="B62" i="2"/>
  <c r="C48" i="1"/>
  <c r="B47" i="1"/>
  <c r="B63" i="2" l="1"/>
  <c r="C62" i="2"/>
  <c r="C49" i="1"/>
  <c r="B48" i="1"/>
  <c r="C63" i="2" l="1"/>
  <c r="B64" i="2"/>
  <c r="C50" i="1"/>
  <c r="B49" i="1"/>
  <c r="C64" i="2" l="1"/>
  <c r="B65" i="2"/>
  <c r="C51" i="1"/>
  <c r="B50" i="1"/>
  <c r="C65" i="2" l="1"/>
  <c r="B66" i="2"/>
  <c r="C52" i="1"/>
  <c r="B51" i="1"/>
  <c r="C66" i="2" l="1"/>
  <c r="B67" i="2"/>
  <c r="C53" i="1"/>
  <c r="B52" i="1"/>
  <c r="C67" i="2" l="1"/>
  <c r="B68" i="2"/>
  <c r="C54" i="1"/>
  <c r="B53" i="1"/>
  <c r="C68" i="2" l="1"/>
  <c r="B69" i="2"/>
  <c r="C55" i="1"/>
  <c r="B54" i="1"/>
  <c r="C69" i="2" l="1"/>
  <c r="B70" i="2"/>
  <c r="C56" i="1"/>
  <c r="B55" i="1"/>
  <c r="C70" i="2" l="1"/>
  <c r="B71" i="2"/>
  <c r="C57" i="1"/>
  <c r="B56" i="1"/>
  <c r="C71" i="2" l="1"/>
  <c r="B72" i="2"/>
  <c r="C58" i="1"/>
  <c r="B57" i="1"/>
  <c r="C72" i="2" l="1"/>
  <c r="B73" i="2"/>
  <c r="C59" i="1"/>
  <c r="B58" i="1"/>
  <c r="C73" i="2" l="1"/>
  <c r="B74" i="2"/>
  <c r="C60" i="1"/>
  <c r="B59" i="1"/>
  <c r="C74" i="2" l="1"/>
  <c r="B75" i="2"/>
  <c r="C61" i="1"/>
  <c r="B60" i="1"/>
  <c r="B76" i="2" l="1"/>
  <c r="C75" i="2"/>
  <c r="C62" i="1"/>
  <c r="B61" i="1"/>
  <c r="C76" i="2" l="1"/>
  <c r="B77" i="2"/>
  <c r="C63" i="1"/>
  <c r="B62" i="1"/>
  <c r="C77" i="2" l="1"/>
  <c r="B78" i="2"/>
  <c r="C64" i="1"/>
  <c r="B63" i="1"/>
  <c r="C78" i="2" l="1"/>
  <c r="B79" i="2"/>
  <c r="C65" i="1"/>
  <c r="B64" i="1"/>
  <c r="B80" i="2" l="1"/>
  <c r="C79" i="2"/>
  <c r="C66" i="1"/>
  <c r="B65" i="1"/>
  <c r="C80" i="2" l="1"/>
  <c r="B82" i="2"/>
  <c r="B81" i="2"/>
  <c r="C67" i="1"/>
  <c r="B66" i="1"/>
  <c r="C81" i="2" l="1"/>
  <c r="C82" i="2"/>
  <c r="C68" i="1"/>
  <c r="B67" i="1"/>
  <c r="C69" i="1" l="1"/>
  <c r="B68" i="1"/>
  <c r="C70" i="1" l="1"/>
  <c r="B69" i="1"/>
  <c r="C71" i="1" l="1"/>
  <c r="B70" i="1"/>
  <c r="C72" i="1" l="1"/>
  <c r="B71" i="1"/>
  <c r="C73" i="1" l="1"/>
  <c r="B72" i="1"/>
  <c r="C74" i="1" l="1"/>
  <c r="B73" i="1"/>
  <c r="C75" i="1" l="1"/>
  <c r="B74" i="1"/>
  <c r="C76" i="1" l="1"/>
  <c r="B75" i="1"/>
  <c r="C77" i="1" l="1"/>
  <c r="B76" i="1"/>
  <c r="C78" i="1" l="1"/>
  <c r="B77" i="1"/>
  <c r="C79" i="1" l="1"/>
  <c r="B78" i="1"/>
  <c r="C80" i="1" l="1"/>
  <c r="B79" i="1"/>
  <c r="C81" i="1" l="1"/>
  <c r="B80" i="1"/>
  <c r="C82" i="1" l="1"/>
  <c r="B81" i="1"/>
  <c r="C83" i="1" l="1"/>
  <c r="B82" i="1"/>
  <c r="C84" i="1" l="1"/>
  <c r="B83" i="1"/>
  <c r="C85" i="1" l="1"/>
  <c r="B84" i="1"/>
  <c r="C86" i="1" l="1"/>
  <c r="B85" i="1"/>
  <c r="C87" i="1" l="1"/>
  <c r="B86" i="1"/>
  <c r="C88" i="1" l="1"/>
  <c r="B87" i="1"/>
  <c r="C89" i="1" l="1"/>
  <c r="B88" i="1"/>
  <c r="C90" i="1" l="1"/>
  <c r="B89" i="1"/>
  <c r="C91" i="1" l="1"/>
  <c r="B90" i="1"/>
  <c r="C92" i="1" l="1"/>
  <c r="B91" i="1"/>
  <c r="C93" i="1" l="1"/>
  <c r="B92" i="1"/>
  <c r="C94" i="1" l="1"/>
  <c r="B93" i="1"/>
  <c r="C95" i="1" l="1"/>
  <c r="B94" i="1"/>
  <c r="C96" i="1" l="1"/>
  <c r="B95" i="1"/>
  <c r="C97" i="1" l="1"/>
  <c r="B96" i="1"/>
  <c r="C98" i="1" l="1"/>
  <c r="B97" i="1"/>
  <c r="C99" i="1" l="1"/>
  <c r="B98" i="1"/>
  <c r="C100" i="1" l="1"/>
  <c r="B99" i="1"/>
  <c r="C101" i="1" l="1"/>
  <c r="B100" i="1"/>
  <c r="B101" i="1" l="1"/>
  <c r="B102" i="1" l="1"/>
  <c r="C102" i="1"/>
</calcChain>
</file>

<file path=xl/sharedStrings.xml><?xml version="1.0" encoding="utf-8"?>
<sst xmlns="http://schemas.openxmlformats.org/spreadsheetml/2006/main" count="17" uniqueCount="17">
  <si>
    <t>Eb=</t>
  </si>
  <si>
    <t>No=</t>
  </si>
  <si>
    <t>SNR</t>
  </si>
  <si>
    <t>SNR=</t>
  </si>
  <si>
    <t>SNR_dB</t>
  </si>
  <si>
    <t>Q(sqrt(2*Eb/No))</t>
  </si>
  <si>
    <t>standard_dev of s1()</t>
  </si>
  <si>
    <t>mean of s1()</t>
  </si>
  <si>
    <t>standard_dev of s0()</t>
  </si>
  <si>
    <t>Decision</t>
  </si>
  <si>
    <t>s[-1]()</t>
  </si>
  <si>
    <t>s[1]()</t>
  </si>
  <si>
    <t>mean of s[-1]()</t>
  </si>
  <si>
    <t>r</t>
  </si>
  <si>
    <t>BPSK in Fading</t>
  </si>
  <si>
    <t>Gain = 0.05</t>
  </si>
  <si>
    <t>BPSK with MRC diversity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</si>
</sst>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0000000000"/>
    <numFmt numFmtId="166" formatCode="0.000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1" fillId="0" borderId="0" xfId="0" applyFont="1" applyAlignment="1">
      <alignment horizontal="right"/>
    </xf>
    <xf numFmtId="0" fontId="1" fillId="0" borderId="0" xfId="0" applyFont="1"/>
    <xf numFmtId="166" fontId="0" fillId="0" borderId="0" xfId="0" applyNumberFormat="1" applyAlignment="1">
      <alignment horizontal="right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s[-1]()</c:v>
                </c:pt>
              </c:strCache>
            </c:strRef>
          </c:tx>
          <c:marker>
            <c:symbol val="none"/>
          </c:marker>
          <c:xVal>
            <c:numRef>
              <c:f>Sheet1!$A$2:$A$182</c:f>
              <c:numCache>
                <c:formatCode>General</c:formatCode>
                <c:ptCount val="181"/>
                <c:pt idx="0">
                  <c:v>-8</c:v>
                </c:pt>
                <c:pt idx="1">
                  <c:v>-7.9</c:v>
                </c:pt>
                <c:pt idx="2">
                  <c:v>-7.8000000000000007</c:v>
                </c:pt>
                <c:pt idx="3">
                  <c:v>-7.7000000000000011</c:v>
                </c:pt>
                <c:pt idx="4">
                  <c:v>-7.6000000000000014</c:v>
                </c:pt>
                <c:pt idx="5">
                  <c:v>-7.5000000000000018</c:v>
                </c:pt>
                <c:pt idx="6">
                  <c:v>-7.4000000000000021</c:v>
                </c:pt>
                <c:pt idx="7">
                  <c:v>-7.3000000000000025</c:v>
                </c:pt>
                <c:pt idx="8">
                  <c:v>-7.2000000000000028</c:v>
                </c:pt>
                <c:pt idx="9">
                  <c:v>-7.1000000000000032</c:v>
                </c:pt>
                <c:pt idx="10">
                  <c:v>-7.0000000000000036</c:v>
                </c:pt>
                <c:pt idx="11">
                  <c:v>-6.9000000000000039</c:v>
                </c:pt>
                <c:pt idx="12">
                  <c:v>-6.8000000000000043</c:v>
                </c:pt>
                <c:pt idx="13">
                  <c:v>-6.7000000000000046</c:v>
                </c:pt>
                <c:pt idx="14">
                  <c:v>-6.600000000000005</c:v>
                </c:pt>
                <c:pt idx="15">
                  <c:v>-6.5000000000000053</c:v>
                </c:pt>
                <c:pt idx="16">
                  <c:v>-6.4000000000000057</c:v>
                </c:pt>
                <c:pt idx="17">
                  <c:v>-6.300000000000006</c:v>
                </c:pt>
                <c:pt idx="18">
                  <c:v>-6.2000000000000064</c:v>
                </c:pt>
                <c:pt idx="19">
                  <c:v>-6.1000000000000068</c:v>
                </c:pt>
                <c:pt idx="20">
                  <c:v>-6.0000000000000071</c:v>
                </c:pt>
                <c:pt idx="21">
                  <c:v>-5.9000000000000075</c:v>
                </c:pt>
                <c:pt idx="22">
                  <c:v>-5.8000000000000078</c:v>
                </c:pt>
                <c:pt idx="23">
                  <c:v>-5.7000000000000082</c:v>
                </c:pt>
                <c:pt idx="24">
                  <c:v>-5.6000000000000085</c:v>
                </c:pt>
                <c:pt idx="25">
                  <c:v>-5.5000000000000089</c:v>
                </c:pt>
                <c:pt idx="26">
                  <c:v>-5.4000000000000092</c:v>
                </c:pt>
                <c:pt idx="27">
                  <c:v>-5.3000000000000096</c:v>
                </c:pt>
                <c:pt idx="28">
                  <c:v>-5.2000000000000099</c:v>
                </c:pt>
                <c:pt idx="29">
                  <c:v>-5.1000000000000103</c:v>
                </c:pt>
                <c:pt idx="30">
                  <c:v>-5.0000000000000107</c:v>
                </c:pt>
                <c:pt idx="31">
                  <c:v>-4.900000000000011</c:v>
                </c:pt>
                <c:pt idx="32">
                  <c:v>-4.8000000000000114</c:v>
                </c:pt>
                <c:pt idx="33">
                  <c:v>-4.7000000000000117</c:v>
                </c:pt>
                <c:pt idx="34">
                  <c:v>-4.6000000000000121</c:v>
                </c:pt>
                <c:pt idx="35">
                  <c:v>-4.5000000000000124</c:v>
                </c:pt>
                <c:pt idx="36">
                  <c:v>-4.4000000000000128</c:v>
                </c:pt>
                <c:pt idx="37">
                  <c:v>-4.3000000000000131</c:v>
                </c:pt>
                <c:pt idx="38">
                  <c:v>-4.2000000000000135</c:v>
                </c:pt>
                <c:pt idx="39">
                  <c:v>-4.1000000000000139</c:v>
                </c:pt>
                <c:pt idx="40">
                  <c:v>-4.0000000000000142</c:v>
                </c:pt>
                <c:pt idx="41">
                  <c:v>-3.9000000000000141</c:v>
                </c:pt>
                <c:pt idx="42">
                  <c:v>-3.800000000000014</c:v>
                </c:pt>
                <c:pt idx="43">
                  <c:v>-3.7000000000000139</c:v>
                </c:pt>
                <c:pt idx="44">
                  <c:v>-3.6000000000000139</c:v>
                </c:pt>
                <c:pt idx="45">
                  <c:v>-3.5000000000000138</c:v>
                </c:pt>
                <c:pt idx="46">
                  <c:v>-3.4000000000000137</c:v>
                </c:pt>
                <c:pt idx="47">
                  <c:v>-3.3000000000000136</c:v>
                </c:pt>
                <c:pt idx="48">
                  <c:v>-3.2000000000000135</c:v>
                </c:pt>
                <c:pt idx="49">
                  <c:v>-3.1000000000000134</c:v>
                </c:pt>
                <c:pt idx="50">
                  <c:v>-3.0000000000000133</c:v>
                </c:pt>
                <c:pt idx="51">
                  <c:v>-2.9000000000000132</c:v>
                </c:pt>
                <c:pt idx="52">
                  <c:v>-2.8000000000000131</c:v>
                </c:pt>
                <c:pt idx="53">
                  <c:v>-2.7000000000000131</c:v>
                </c:pt>
                <c:pt idx="54">
                  <c:v>-2.600000000000013</c:v>
                </c:pt>
                <c:pt idx="55">
                  <c:v>-2.5000000000000129</c:v>
                </c:pt>
                <c:pt idx="56">
                  <c:v>-2.4000000000000128</c:v>
                </c:pt>
                <c:pt idx="57">
                  <c:v>-2.3000000000000127</c:v>
                </c:pt>
                <c:pt idx="58">
                  <c:v>-2.2000000000000126</c:v>
                </c:pt>
                <c:pt idx="59">
                  <c:v>-2.1000000000000125</c:v>
                </c:pt>
                <c:pt idx="60">
                  <c:v>-2.0000000000000124</c:v>
                </c:pt>
                <c:pt idx="61">
                  <c:v>-1.9000000000000123</c:v>
                </c:pt>
                <c:pt idx="62">
                  <c:v>-1.8000000000000123</c:v>
                </c:pt>
                <c:pt idx="63">
                  <c:v>-1.7000000000000122</c:v>
                </c:pt>
                <c:pt idx="64">
                  <c:v>-1.6000000000000121</c:v>
                </c:pt>
                <c:pt idx="65">
                  <c:v>-1.500000000000012</c:v>
                </c:pt>
                <c:pt idx="66">
                  <c:v>-1.4000000000000119</c:v>
                </c:pt>
                <c:pt idx="67">
                  <c:v>-1.3000000000000118</c:v>
                </c:pt>
                <c:pt idx="68">
                  <c:v>-1.2000000000000117</c:v>
                </c:pt>
                <c:pt idx="69">
                  <c:v>-1.1000000000000116</c:v>
                </c:pt>
                <c:pt idx="70">
                  <c:v>-1.0000000000000115</c:v>
                </c:pt>
                <c:pt idx="71">
                  <c:v>-0.90000000000001157</c:v>
                </c:pt>
                <c:pt idx="72">
                  <c:v>-0.80000000000001159</c:v>
                </c:pt>
                <c:pt idx="73">
                  <c:v>-0.70000000000001161</c:v>
                </c:pt>
                <c:pt idx="74">
                  <c:v>-0.60000000000001164</c:v>
                </c:pt>
                <c:pt idx="75">
                  <c:v>-0.50000000000001166</c:v>
                </c:pt>
                <c:pt idx="76">
                  <c:v>-0.40000000000001168</c:v>
                </c:pt>
                <c:pt idx="77">
                  <c:v>-0.3000000000000117</c:v>
                </c:pt>
                <c:pt idx="78">
                  <c:v>-0.2000000000000117</c:v>
                </c:pt>
                <c:pt idx="79">
                  <c:v>-0.10000000000001169</c:v>
                </c:pt>
                <c:pt idx="80">
                  <c:v>-1.1685097334179773E-14</c:v>
                </c:pt>
                <c:pt idx="81">
                  <c:v>9.999999999998832E-2</c:v>
                </c:pt>
                <c:pt idx="82">
                  <c:v>0.19999999999998833</c:v>
                </c:pt>
                <c:pt idx="83">
                  <c:v>0.29999999999998833</c:v>
                </c:pt>
                <c:pt idx="84">
                  <c:v>0.39999999999998836</c:v>
                </c:pt>
                <c:pt idx="85">
                  <c:v>0.49999999999998834</c:v>
                </c:pt>
                <c:pt idx="86">
                  <c:v>0.59999999999998832</c:v>
                </c:pt>
                <c:pt idx="87">
                  <c:v>0.6999999999999883</c:v>
                </c:pt>
                <c:pt idx="88">
                  <c:v>0.79999999999998828</c:v>
                </c:pt>
                <c:pt idx="89">
                  <c:v>0.89999999999998825</c:v>
                </c:pt>
                <c:pt idx="90">
                  <c:v>0.99999999999998823</c:v>
                </c:pt>
                <c:pt idx="91">
                  <c:v>1.0999999999999883</c:v>
                </c:pt>
                <c:pt idx="92">
                  <c:v>1.1999999999999884</c:v>
                </c:pt>
                <c:pt idx="93">
                  <c:v>1.2999999999999885</c:v>
                </c:pt>
                <c:pt idx="94">
                  <c:v>1.3999999999999886</c:v>
                </c:pt>
                <c:pt idx="95">
                  <c:v>1.4999999999999887</c:v>
                </c:pt>
                <c:pt idx="96">
                  <c:v>1.5999999999999888</c:v>
                </c:pt>
                <c:pt idx="97">
                  <c:v>1.6999999999999889</c:v>
                </c:pt>
                <c:pt idx="98">
                  <c:v>1.7999999999999889</c:v>
                </c:pt>
                <c:pt idx="99">
                  <c:v>1.899999999999989</c:v>
                </c:pt>
                <c:pt idx="100">
                  <c:v>1.9999999999999891</c:v>
                </c:pt>
                <c:pt idx="101">
                  <c:v>2.099999999999989</c:v>
                </c:pt>
                <c:pt idx="102">
                  <c:v>2.1999999999999891</c:v>
                </c:pt>
                <c:pt idx="103">
                  <c:v>2.2999999999999892</c:v>
                </c:pt>
                <c:pt idx="104">
                  <c:v>2.3999999999999893</c:v>
                </c:pt>
                <c:pt idx="105">
                  <c:v>2.4999999999999893</c:v>
                </c:pt>
                <c:pt idx="106">
                  <c:v>2.5999999999999894</c:v>
                </c:pt>
                <c:pt idx="107">
                  <c:v>2.6999999999999895</c:v>
                </c:pt>
                <c:pt idx="108">
                  <c:v>2.7999999999999896</c:v>
                </c:pt>
                <c:pt idx="109">
                  <c:v>2.8999999999999897</c:v>
                </c:pt>
                <c:pt idx="110">
                  <c:v>2.9999999999999898</c:v>
                </c:pt>
                <c:pt idx="111">
                  <c:v>3.0999999999999899</c:v>
                </c:pt>
                <c:pt idx="112">
                  <c:v>3.19999999999999</c:v>
                </c:pt>
                <c:pt idx="113">
                  <c:v>3.2999999999999901</c:v>
                </c:pt>
                <c:pt idx="114">
                  <c:v>3.3999999999999901</c:v>
                </c:pt>
                <c:pt idx="115">
                  <c:v>3.4999999999999902</c:v>
                </c:pt>
                <c:pt idx="116">
                  <c:v>3.5999999999999903</c:v>
                </c:pt>
                <c:pt idx="117">
                  <c:v>3.6999999999999904</c:v>
                </c:pt>
                <c:pt idx="118">
                  <c:v>3.7999999999999905</c:v>
                </c:pt>
                <c:pt idx="119">
                  <c:v>3.8999999999999906</c:v>
                </c:pt>
                <c:pt idx="120">
                  <c:v>3.9999999999999907</c:v>
                </c:pt>
                <c:pt idx="121">
                  <c:v>4.0999999999999908</c:v>
                </c:pt>
                <c:pt idx="122">
                  <c:v>4.1999999999999904</c:v>
                </c:pt>
                <c:pt idx="123">
                  <c:v>4.2999999999999901</c:v>
                </c:pt>
                <c:pt idx="124">
                  <c:v>4.3999999999999897</c:v>
                </c:pt>
                <c:pt idx="125">
                  <c:v>4.4999999999999893</c:v>
                </c:pt>
                <c:pt idx="126">
                  <c:v>4.599999999999989</c:v>
                </c:pt>
                <c:pt idx="127">
                  <c:v>4.6999999999999886</c:v>
                </c:pt>
                <c:pt idx="128">
                  <c:v>4.7999999999999883</c:v>
                </c:pt>
                <c:pt idx="129">
                  <c:v>4.8999999999999879</c:v>
                </c:pt>
                <c:pt idx="130">
                  <c:v>4.9999999999999876</c:v>
                </c:pt>
                <c:pt idx="131">
                  <c:v>5.0999999999999872</c:v>
                </c:pt>
                <c:pt idx="132">
                  <c:v>5.1999999999999869</c:v>
                </c:pt>
                <c:pt idx="133">
                  <c:v>5.2999999999999865</c:v>
                </c:pt>
                <c:pt idx="134">
                  <c:v>5.3999999999999861</c:v>
                </c:pt>
                <c:pt idx="135">
                  <c:v>5.4999999999999858</c:v>
                </c:pt>
                <c:pt idx="136">
                  <c:v>5.5999999999999854</c:v>
                </c:pt>
                <c:pt idx="137">
                  <c:v>5.6999999999999851</c:v>
                </c:pt>
                <c:pt idx="138">
                  <c:v>5.7999999999999847</c:v>
                </c:pt>
                <c:pt idx="139">
                  <c:v>5.8999999999999844</c:v>
                </c:pt>
                <c:pt idx="140">
                  <c:v>5.999999999999984</c:v>
                </c:pt>
                <c:pt idx="141">
                  <c:v>6.0999999999999837</c:v>
                </c:pt>
                <c:pt idx="142">
                  <c:v>6.1999999999999833</c:v>
                </c:pt>
                <c:pt idx="143">
                  <c:v>6.2999999999999829</c:v>
                </c:pt>
                <c:pt idx="144">
                  <c:v>6.3999999999999826</c:v>
                </c:pt>
                <c:pt idx="145">
                  <c:v>6.4999999999999822</c:v>
                </c:pt>
                <c:pt idx="146">
                  <c:v>6.5999999999999819</c:v>
                </c:pt>
                <c:pt idx="147">
                  <c:v>6.6999999999999815</c:v>
                </c:pt>
                <c:pt idx="148">
                  <c:v>6.7999999999999812</c:v>
                </c:pt>
                <c:pt idx="149">
                  <c:v>6.8999999999999808</c:v>
                </c:pt>
                <c:pt idx="150">
                  <c:v>6.9999999999999805</c:v>
                </c:pt>
                <c:pt idx="151">
                  <c:v>7.0999999999999801</c:v>
                </c:pt>
                <c:pt idx="152">
                  <c:v>7.1999999999999797</c:v>
                </c:pt>
                <c:pt idx="153">
                  <c:v>7.2999999999999794</c:v>
                </c:pt>
                <c:pt idx="154">
                  <c:v>7.399999999999979</c:v>
                </c:pt>
                <c:pt idx="155">
                  <c:v>7.4999999999999787</c:v>
                </c:pt>
                <c:pt idx="156">
                  <c:v>7.5999999999999783</c:v>
                </c:pt>
                <c:pt idx="157">
                  <c:v>7.699999999999978</c:v>
                </c:pt>
                <c:pt idx="158">
                  <c:v>7.7999999999999776</c:v>
                </c:pt>
                <c:pt idx="159">
                  <c:v>7.8999999999999773</c:v>
                </c:pt>
                <c:pt idx="160">
                  <c:v>7.9999999999999769</c:v>
                </c:pt>
                <c:pt idx="161">
                  <c:v>8.0999999999999766</c:v>
                </c:pt>
                <c:pt idx="162">
                  <c:v>8.1999999999999762</c:v>
                </c:pt>
                <c:pt idx="163">
                  <c:v>8.2999999999999758</c:v>
                </c:pt>
                <c:pt idx="164">
                  <c:v>8.3999999999999755</c:v>
                </c:pt>
                <c:pt idx="165">
                  <c:v>8.4999999999999751</c:v>
                </c:pt>
                <c:pt idx="166">
                  <c:v>8.5999999999999748</c:v>
                </c:pt>
                <c:pt idx="167">
                  <c:v>8.6999999999999744</c:v>
                </c:pt>
                <c:pt idx="168">
                  <c:v>8.7999999999999741</c:v>
                </c:pt>
                <c:pt idx="169">
                  <c:v>8.8999999999999737</c:v>
                </c:pt>
                <c:pt idx="170">
                  <c:v>8.9999999999999734</c:v>
                </c:pt>
                <c:pt idx="171">
                  <c:v>9.099999999999973</c:v>
                </c:pt>
                <c:pt idx="172">
                  <c:v>9.1999999999999726</c:v>
                </c:pt>
                <c:pt idx="173">
                  <c:v>9.2999999999999723</c:v>
                </c:pt>
                <c:pt idx="174">
                  <c:v>9.3999999999999719</c:v>
                </c:pt>
                <c:pt idx="175">
                  <c:v>9.4999999999999716</c:v>
                </c:pt>
                <c:pt idx="176">
                  <c:v>9.5999999999999712</c:v>
                </c:pt>
                <c:pt idx="177">
                  <c:v>9.6999999999999709</c:v>
                </c:pt>
                <c:pt idx="178">
                  <c:v>9.7999999999999705</c:v>
                </c:pt>
                <c:pt idx="179">
                  <c:v>9.8999999999999702</c:v>
                </c:pt>
                <c:pt idx="180">
                  <c:v>9.9999999999999698</c:v>
                </c:pt>
              </c:numCache>
            </c:numRef>
          </c:xVal>
          <c:yVal>
            <c:numRef>
              <c:f>Sheet1!$B$2:$B$182</c:f>
              <c:numCache>
                <c:formatCode>General</c:formatCode>
                <c:ptCount val="181"/>
                <c:pt idx="0">
                  <c:v>2.9579814790015347E-22</c:v>
                </c:pt>
                <c:pt idx="1">
                  <c:v>1.1875852097725186E-21</c:v>
                </c:pt>
                <c:pt idx="2">
                  <c:v>4.6735642812087164E-21</c:v>
                </c:pt>
                <c:pt idx="3">
                  <c:v>1.8027926177687856E-20</c:v>
                </c:pt>
                <c:pt idx="4">
                  <c:v>6.8164371065724669E-20</c:v>
                </c:pt>
                <c:pt idx="5">
                  <c:v>2.5262900015312906E-19</c:v>
                </c:pt>
                <c:pt idx="6">
                  <c:v>9.1774723534956067E-19</c:v>
                </c:pt>
                <c:pt idx="7">
                  <c:v>3.2679625945891188E-18</c:v>
                </c:pt>
                <c:pt idx="8">
                  <c:v>1.1406310227272856E-17</c:v>
                </c:pt>
                <c:pt idx="9">
                  <c:v>3.9023605449628759E-17</c:v>
                </c:pt>
                <c:pt idx="10">
                  <c:v>1.3086506196245856E-16</c:v>
                </c:pt>
                <c:pt idx="11">
                  <c:v>4.3016408587982399E-16</c:v>
                </c:pt>
                <c:pt idx="12">
                  <c:v>1.3859855180641269E-15</c:v>
                </c:pt>
                <c:pt idx="13">
                  <c:v>4.3772096360828189E-15</c:v>
                </c:pt>
                <c:pt idx="14">
                  <c:v>1.3550337462348189E-14</c:v>
                </c:pt>
                <c:pt idx="15">
                  <c:v>4.1116580226312414E-14</c:v>
                </c:pt>
                <c:pt idx="16">
                  <c:v>1.2229197851958021E-13</c:v>
                </c:pt>
                <c:pt idx="17">
                  <c:v>3.5652752718760775E-13</c:v>
                </c:pt>
                <c:pt idx="18">
                  <c:v>1.0188312866879628E-12</c:v>
                </c:pt>
                <c:pt idx="19">
                  <c:v>2.853813508464149E-12</c:v>
                </c:pt>
                <c:pt idx="20">
                  <c:v>7.8354332655081672E-12</c:v>
                </c:pt>
                <c:pt idx="21">
                  <c:v>2.1086988109927542E-11</c:v>
                </c:pt>
                <c:pt idx="22">
                  <c:v>5.5626303449050393E-11</c:v>
                </c:pt>
                <c:pt idx="23">
                  <c:v>1.4383347014024388E-10</c:v>
                </c:pt>
                <c:pt idx="24">
                  <c:v>3.6454725011906903E-10</c:v>
                </c:pt>
                <c:pt idx="25">
                  <c:v>9.0565294795427417E-10</c:v>
                </c:pt>
                <c:pt idx="26">
                  <c:v>2.20538234734154E-9</c:v>
                </c:pt>
                <c:pt idx="27">
                  <c:v>5.2640510610403728E-9</c:v>
                </c:pt>
                <c:pt idx="28">
                  <c:v>1.2316020493340711E-8</c:v>
                </c:pt>
                <c:pt idx="29">
                  <c:v>2.8244560602855932E-8</c:v>
                </c:pt>
                <c:pt idx="30">
                  <c:v>6.3491173359327604E-8</c:v>
                </c:pt>
                <c:pt idx="31">
                  <c:v>1.3989622447873846E-7</c:v>
                </c:pt>
                <c:pt idx="32">
                  <c:v>3.0214314466109725E-7</c:v>
                </c:pt>
                <c:pt idx="33">
                  <c:v>6.3963704226694984E-7</c:v>
                </c:pt>
                <c:pt idx="34">
                  <c:v>1.3272984223581812E-6</c:v>
                </c:pt>
                <c:pt idx="35">
                  <c:v>2.6997133886921657E-6</c:v>
                </c:pt>
                <c:pt idx="36">
                  <c:v>5.3824605183398676E-6</c:v>
                </c:pt>
                <c:pt idx="37">
                  <c:v>1.0518605221789253E-5</c:v>
                </c:pt>
                <c:pt idx="38">
                  <c:v>2.0148817766616126E-5</c:v>
                </c:pt>
                <c:pt idx="39">
                  <c:v>3.7831633398267813E-5</c:v>
                </c:pt>
                <c:pt idx="40">
                  <c:v>6.9626525973367982E-5</c:v>
                </c:pt>
                <c:pt idx="41">
                  <c:v>1.256054462603545E-4</c:v>
                </c:pt>
                <c:pt idx="42">
                  <c:v>2.2210397210281599E-4</c:v>
                </c:pt>
                <c:pt idx="43">
                  <c:v>3.8496237992754291E-4</c:v>
                </c:pt>
                <c:pt idx="44">
                  <c:v>6.5402502486159404E-4</c:v>
                </c:pt>
                <c:pt idx="45">
                  <c:v>1.0891421151762804E-3</c:v>
                </c:pt>
                <c:pt idx="46">
                  <c:v>1.7778243404387585E-3</c:v>
                </c:pt>
                <c:pt idx="47">
                  <c:v>2.8445086212625071E-3</c:v>
                </c:pt>
                <c:pt idx="48">
                  <c:v>4.4610775324578416E-3</c:v>
                </c:pt>
                <c:pt idx="49">
                  <c:v>6.8578249999030417E-3</c:v>
                </c:pt>
                <c:pt idx="50">
                  <c:v>1.0333492677045475E-2</c:v>
                </c:pt>
                <c:pt idx="51">
                  <c:v>1.5262370217723151E-2</c:v>
                </c:pt>
                <c:pt idx="52">
                  <c:v>2.2095861666004486E-2</c:v>
                </c:pt>
                <c:pt idx="53">
                  <c:v>3.1355520248432807E-2</c:v>
                </c:pt>
                <c:pt idx="54">
                  <c:v>4.3614529316970872E-2</c:v>
                </c:pt>
                <c:pt idx="55">
                  <c:v>5.9465144611812418E-2</c:v>
                </c:pt>
                <c:pt idx="56">
                  <c:v>7.9470853838636141E-2</c:v>
                </c:pt>
                <c:pt idx="57">
                  <c:v>0.10410399339803142</c:v>
                </c:pt>
                <c:pt idx="58">
                  <c:v>0.13367217350176552</c:v>
                </c:pt>
                <c:pt idx="59">
                  <c:v>0.16823979889661747</c:v>
                </c:pt>
                <c:pt idx="60">
                  <c:v>0.2075537487102922</c:v>
                </c:pt>
                <c:pt idx="61">
                  <c:v>0.25098428712017579</c:v>
                </c:pt>
                <c:pt idx="62">
                  <c:v>0.29749289312872862</c:v>
                </c:pt>
                <c:pt idx="63">
                  <c:v>0.34563743020526344</c:v>
                </c:pt>
                <c:pt idx="64">
                  <c:v>0.39362171585713795</c:v>
                </c:pt>
                <c:pt idx="65">
                  <c:v>0.43939128946771716</c:v>
                </c:pt>
                <c:pt idx="66">
                  <c:v>0.48077064941964931</c:v>
                </c:pt>
                <c:pt idx="67">
                  <c:v>0.51563045480947789</c:v>
                </c:pt>
                <c:pt idx="68">
                  <c:v>0.54206739355242906</c:v>
                </c:pt>
                <c:pt idx="69">
                  <c:v>0.55857580339446722</c:v>
                </c:pt>
                <c:pt idx="70">
                  <c:v>0.56418958354775628</c:v>
                </c:pt>
                <c:pt idx="71">
                  <c:v>0.55857580339446977</c:v>
                </c:pt>
                <c:pt idx="72">
                  <c:v>0.54206739355243405</c:v>
                </c:pt>
                <c:pt idx="73">
                  <c:v>0.51563045480948511</c:v>
                </c:pt>
                <c:pt idx="74">
                  <c:v>0.48077064941965841</c:v>
                </c:pt>
                <c:pt idx="75">
                  <c:v>0.43939128946772749</c:v>
                </c:pt>
                <c:pt idx="76">
                  <c:v>0.39362171585714917</c:v>
                </c:pt>
                <c:pt idx="77">
                  <c:v>0.34563743020527493</c:v>
                </c:pt>
                <c:pt idx="78">
                  <c:v>0.29749289312874011</c:v>
                </c:pt>
                <c:pt idx="79">
                  <c:v>0.25098428712018661</c:v>
                </c:pt>
                <c:pt idx="80">
                  <c:v>0.20755374871030222</c:v>
                </c:pt>
                <c:pt idx="81">
                  <c:v>0.16823979889662638</c:v>
                </c:pt>
                <c:pt idx="82">
                  <c:v>0.13367217350177329</c:v>
                </c:pt>
                <c:pt idx="83">
                  <c:v>0.10410399339803804</c:v>
                </c:pt>
                <c:pt idx="84">
                  <c:v>7.9470853838641553E-2</c:v>
                </c:pt>
                <c:pt idx="85">
                  <c:v>5.9465144611816775E-2</c:v>
                </c:pt>
                <c:pt idx="86">
                  <c:v>4.36145293169743E-2</c:v>
                </c:pt>
                <c:pt idx="87">
                  <c:v>3.1355520248435451E-2</c:v>
                </c:pt>
                <c:pt idx="88">
                  <c:v>2.2095861666006456E-2</c:v>
                </c:pt>
                <c:pt idx="89">
                  <c:v>1.526237021772461E-2</c:v>
                </c:pt>
                <c:pt idx="90">
                  <c:v>1.0333492677046514E-2</c:v>
                </c:pt>
                <c:pt idx="91">
                  <c:v>6.8578249999037659E-3</c:v>
                </c:pt>
                <c:pt idx="92">
                  <c:v>4.4610775324583291E-3</c:v>
                </c:pt>
                <c:pt idx="93">
                  <c:v>2.8445086212628349E-3</c:v>
                </c:pt>
                <c:pt idx="94">
                  <c:v>1.7778243404389703E-3</c:v>
                </c:pt>
                <c:pt idx="95">
                  <c:v>1.0891421151764198E-3</c:v>
                </c:pt>
                <c:pt idx="96">
                  <c:v>6.5402502486167882E-4</c:v>
                </c:pt>
                <c:pt idx="97">
                  <c:v>3.8496237992759587E-4</c:v>
                </c:pt>
                <c:pt idx="98">
                  <c:v>2.2210397210284714E-4</c:v>
                </c:pt>
                <c:pt idx="99">
                  <c:v>1.256054462603728E-4</c:v>
                </c:pt>
                <c:pt idx="100">
                  <c:v>6.9626525973378513E-5</c:v>
                </c:pt>
                <c:pt idx="101">
                  <c:v>3.7831633398273593E-5</c:v>
                </c:pt>
                <c:pt idx="102">
                  <c:v>2.0148817766619274E-5</c:v>
                </c:pt>
                <c:pt idx="103">
                  <c:v>1.0518605221790913E-5</c:v>
                </c:pt>
                <c:pt idx="104">
                  <c:v>5.3824605183407485E-6</c:v>
                </c:pt>
                <c:pt idx="105">
                  <c:v>2.6997133886925926E-6</c:v>
                </c:pt>
                <c:pt idx="106">
                  <c:v>1.327298422358398E-6</c:v>
                </c:pt>
                <c:pt idx="107">
                  <c:v>6.3963704226705318E-7</c:v>
                </c:pt>
                <c:pt idx="108">
                  <c:v>3.021431446611477E-7</c:v>
                </c:pt>
                <c:pt idx="109">
                  <c:v>1.398962244787618E-7</c:v>
                </c:pt>
                <c:pt idx="110">
                  <c:v>6.3491173359338086E-8</c:v>
                </c:pt>
                <c:pt idx="111">
                  <c:v>2.8244560602860746E-8</c:v>
                </c:pt>
                <c:pt idx="112">
                  <c:v>1.2316020493342767E-8</c:v>
                </c:pt>
                <c:pt idx="113">
                  <c:v>5.2640510610412512E-9</c:v>
                </c:pt>
                <c:pt idx="114">
                  <c:v>2.2053823473419163E-9</c:v>
                </c:pt>
                <c:pt idx="115">
                  <c:v>9.0565294795442854E-10</c:v>
                </c:pt>
                <c:pt idx="116">
                  <c:v>3.6454725011912998E-10</c:v>
                </c:pt>
                <c:pt idx="117">
                  <c:v>1.4383347014026738E-10</c:v>
                </c:pt>
                <c:pt idx="118">
                  <c:v>5.5626303449059686E-11</c:v>
                </c:pt>
                <c:pt idx="119">
                  <c:v>2.1086988109931064E-11</c:v>
                </c:pt>
                <c:pt idx="120">
                  <c:v>7.8354332655093918E-12</c:v>
                </c:pt>
                <c:pt idx="121">
                  <c:v>2.8538135084646151E-12</c:v>
                </c:pt>
                <c:pt idx="122">
                  <c:v>1.0188312866881365E-12</c:v>
                </c:pt>
                <c:pt idx="123">
                  <c:v>3.5652752718766975E-13</c:v>
                </c:pt>
                <c:pt idx="124">
                  <c:v>1.2229197851960063E-13</c:v>
                </c:pt>
                <c:pt idx="125">
                  <c:v>4.1116580226319577E-14</c:v>
                </c:pt>
                <c:pt idx="126">
                  <c:v>1.3550337462350694E-14</c:v>
                </c:pt>
                <c:pt idx="127">
                  <c:v>4.3772096360835644E-15</c:v>
                </c:pt>
                <c:pt idx="128">
                  <c:v>1.3859855180643928E-15</c:v>
                </c:pt>
                <c:pt idx="129">
                  <c:v>4.3016408587990652E-16</c:v>
                </c:pt>
                <c:pt idx="130">
                  <c:v>1.3086506196248368E-16</c:v>
                </c:pt>
                <c:pt idx="131">
                  <c:v>3.9023605449636518E-17</c:v>
                </c:pt>
                <c:pt idx="132">
                  <c:v>1.1406310227275126E-17</c:v>
                </c:pt>
                <c:pt idx="133">
                  <c:v>3.2679625945897921E-18</c:v>
                </c:pt>
                <c:pt idx="134">
                  <c:v>9.177472353497369E-19</c:v>
                </c:pt>
                <c:pt idx="135">
                  <c:v>2.5262900015317933E-19</c:v>
                </c:pt>
                <c:pt idx="136">
                  <c:v>6.8164371065739198E-20</c:v>
                </c:pt>
                <c:pt idx="137">
                  <c:v>1.8027926177691825E-20</c:v>
                </c:pt>
                <c:pt idx="138">
                  <c:v>4.6735642812097463E-21</c:v>
                </c:pt>
                <c:pt idx="139">
                  <c:v>1.1875852097727804E-21</c:v>
                </c:pt>
                <c:pt idx="140">
                  <c:v>2.9579814790022071E-22</c:v>
                </c:pt>
                <c:pt idx="141">
                  <c:v>7.221713097906661E-23</c:v>
                </c:pt>
                <c:pt idx="142">
                  <c:v>1.7282203782136494E-23</c:v>
                </c:pt>
                <c:pt idx="143">
                  <c:v>4.0538915200715797E-24</c:v>
                </c:pt>
                <c:pt idx="144">
                  <c:v>9.3209297464681116E-25</c:v>
                </c:pt>
                <c:pt idx="145">
                  <c:v>2.1006826890580765E-25</c:v>
                </c:pt>
                <c:pt idx="146">
                  <c:v>4.640617665394712E-26</c:v>
                </c:pt>
                <c:pt idx="147">
                  <c:v>1.0048592429347008E-26</c:v>
                </c:pt>
                <c:pt idx="148">
                  <c:v>2.1327933829396731E-27</c:v>
                </c:pt>
                <c:pt idx="149">
                  <c:v>4.4371738828353395E-28</c:v>
                </c:pt>
                <c:pt idx="150">
                  <c:v>9.0485339842827497E-29</c:v>
                </c:pt>
                <c:pt idx="151">
                  <c:v>1.8086898689961926E-29</c:v>
                </c:pt>
                <c:pt idx="152">
                  <c:v>3.54375835760081E-30</c:v>
                </c:pt>
                <c:pt idx="153">
                  <c:v>6.805784687512752E-31</c:v>
                </c:pt>
                <c:pt idx="154">
                  <c:v>1.2811689967934065E-31</c:v>
                </c:pt>
                <c:pt idx="155">
                  <c:v>2.3640069344289551E-32</c:v>
                </c:pt>
                <c:pt idx="156">
                  <c:v>4.2756798794786858E-33</c:v>
                </c:pt>
                <c:pt idx="157">
                  <c:v>7.5801138465346486E-34</c:v>
                </c:pt>
                <c:pt idx="158">
                  <c:v>1.317226274915667E-34</c:v>
                </c:pt>
                <c:pt idx="159">
                  <c:v>2.2436708836575009E-35</c:v>
                </c:pt>
                <c:pt idx="160">
                  <c:v>3.7460367141245839E-36</c:v>
                </c:pt>
                <c:pt idx="161">
                  <c:v>6.1305440488130411E-37</c:v>
                </c:pt>
                <c:pt idx="162">
                  <c:v>9.8342244327296829E-38</c:v>
                </c:pt>
                <c:pt idx="163">
                  <c:v>1.5463055826946663E-38</c:v>
                </c:pt>
                <c:pt idx="164">
                  <c:v>2.3832227869008476E-39</c:v>
                </c:pt>
                <c:pt idx="165">
                  <c:v>3.6003777727716767E-40</c:v>
                </c:pt>
                <c:pt idx="166">
                  <c:v>5.3314533248176447E-41</c:v>
                </c:pt>
                <c:pt idx="167">
                  <c:v>7.7385084539681286E-42</c:v>
                </c:pt>
                <c:pt idx="168">
                  <c:v>1.1009891057526989E-42</c:v>
                </c:pt>
                <c:pt idx="169">
                  <c:v>1.53540479415294E-43</c:v>
                </c:pt>
                <c:pt idx="170">
                  <c:v>2.0988281156783418E-44</c:v>
                </c:pt>
                <c:pt idx="171">
                  <c:v>2.8121919757736886E-45</c:v>
                </c:pt>
                <c:pt idx="172">
                  <c:v>3.6934069870785267E-46</c:v>
                </c:pt>
                <c:pt idx="173">
                  <c:v>4.7547039239208468E-47</c:v>
                </c:pt>
                <c:pt idx="174">
                  <c:v>5.9997603141598828E-48</c:v>
                </c:pt>
                <c:pt idx="175">
                  <c:v>7.4209316884967684E-49</c:v>
                </c:pt>
                <c:pt idx="176">
                  <c:v>8.9969866695438988E-50</c:v>
                </c:pt>
                <c:pt idx="177">
                  <c:v>1.0691775486348209E-50</c:v>
                </c:pt>
                <c:pt idx="178">
                  <c:v>1.2454224626306024E-51</c:v>
                </c:pt>
                <c:pt idx="179">
                  <c:v>1.421993688303893E-52</c:v>
                </c:pt>
                <c:pt idx="180">
                  <c:v>1.5914491014933543E-53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Sheet1!$E$9</c:f>
              <c:strCache>
                <c:ptCount val="1"/>
                <c:pt idx="0">
                  <c:v>Decision</c:v>
                </c:pt>
              </c:strCache>
            </c:strRef>
          </c:tx>
          <c:marker>
            <c:symbol val="none"/>
          </c:marker>
          <c:xVal>
            <c:numRef>
              <c:f>Sheet1!$E$10:$E$11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Sheet1!$F$10:$F$11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818880"/>
        <c:axId val="541070848"/>
      </c:scatterChart>
      <c:valAx>
        <c:axId val="547818880"/>
        <c:scaling>
          <c:orientation val="minMax"/>
          <c:max val="3"/>
          <c:min val="-3"/>
        </c:scaling>
        <c:delete val="0"/>
        <c:axPos val="b"/>
        <c:title>
          <c:tx>
            <c:rich>
              <a:bodyPr/>
              <a:lstStyle/>
              <a:p>
                <a:pPr>
                  <a:defRPr sz="1100"/>
                </a:pPr>
                <a:r>
                  <a:rPr lang="en-US" sz="1100"/>
                  <a:t>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41070848"/>
        <c:crossesAt val="0"/>
        <c:crossBetween val="midCat"/>
      </c:valAx>
      <c:valAx>
        <c:axId val="541070848"/>
        <c:scaling>
          <c:orientation val="minMax"/>
          <c:max val="1"/>
          <c:min val="0"/>
        </c:scaling>
        <c:delete val="0"/>
        <c:axPos val="l"/>
        <c:majorGridlines>
          <c:spPr>
            <a:ln>
              <a:prstDash val="lgDash"/>
            </a:ln>
          </c:spPr>
        </c:majorGridlines>
        <c:numFmt formatCode="General" sourceLinked="1"/>
        <c:majorTickMark val="out"/>
        <c:minorTickMark val="none"/>
        <c:tickLblPos val="nextTo"/>
        <c:crossAx val="547818880"/>
        <c:crossesAt val="-4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Probability of Error vs.</a:t>
            </a:r>
            <a:r>
              <a:rPr lang="en-US" baseline="0"/>
              <a:t> signal-to-noise ratio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Q(sqrt(2*Eb/No))</c:v>
                </c:pt>
              </c:strCache>
            </c:strRef>
          </c:tx>
          <c:marker>
            <c:symbol val="none"/>
          </c:marker>
          <c:xVal>
            <c:numRef>
              <c:f>Sheet2!$A$2:$A$162</c:f>
              <c:numCache>
                <c:formatCode>General</c:formatCode>
                <c:ptCount val="16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</c:numCache>
            </c:numRef>
          </c:xVal>
          <c:yVal>
            <c:numRef>
              <c:f>Sheet2!$C$2:$C$162</c:f>
              <c:numCache>
                <c:formatCode>0.00000000000</c:formatCode>
                <c:ptCount val="161"/>
                <c:pt idx="0">
                  <c:v>7.8649603525142567E-2</c:v>
                </c:pt>
                <c:pt idx="1">
                  <c:v>7.2764152654826164E-2</c:v>
                </c:pt>
                <c:pt idx="2">
                  <c:v>6.7065198329612719E-2</c:v>
                </c:pt>
                <c:pt idx="3">
                  <c:v>6.1566729197804468E-2</c:v>
                </c:pt>
                <c:pt idx="4">
                  <c:v>5.6281951976541462E-2</c:v>
                </c:pt>
                <c:pt idx="5">
                  <c:v>5.1223105974746164E-2</c:v>
                </c:pt>
                <c:pt idx="6">
                  <c:v>4.6401275956071318E-2</c:v>
                </c:pt>
                <c:pt idx="7">
                  <c:v>4.1826207348558506E-2</c:v>
                </c:pt>
                <c:pt idx="8">
                  <c:v>3.7506128358925986E-2</c:v>
                </c:pt>
                <c:pt idx="9">
                  <c:v>3.3447584027536177E-2</c:v>
                </c:pt>
                <c:pt idx="10">
                  <c:v>2.9655287626036825E-2</c:v>
                </c:pt>
                <c:pt idx="11">
                  <c:v>2.6131995011097801E-2</c:v>
                </c:pt>
                <c:pt idx="12">
                  <c:v>2.2878407561085327E-2</c:v>
                </c:pt>
                <c:pt idx="13">
                  <c:v>1.9893109096123959E-2</c:v>
                </c:pt>
                <c:pt idx="14">
                  <c:v>1.7172541679245989E-2</c:v>
                </c:pt>
                <c:pt idx="15">
                  <c:v>1.4711024390164397E-2</c:v>
                </c:pt>
                <c:pt idx="16">
                  <c:v>1.2500818040737566E-2</c:v>
                </c:pt>
                <c:pt idx="17">
                  <c:v>1.0532237368452236E-2</c:v>
                </c:pt>
                <c:pt idx="18">
                  <c:v>8.7938105305608357E-3</c:v>
                </c:pt>
                <c:pt idx="19">
                  <c:v>7.2724837828589337E-3</c:v>
                </c:pt>
                <c:pt idx="20">
                  <c:v>5.9538671477786607E-3</c:v>
                </c:pt>
                <c:pt idx="21">
                  <c:v>4.8225147683239071E-3</c:v>
                </c:pt>
                <c:pt idx="22">
                  <c:v>3.8622316428101318E-3</c:v>
                </c:pt>
                <c:pt idx="23">
                  <c:v>3.0563966919390406E-3</c:v>
                </c:pt>
                <c:pt idx="24">
                  <c:v>2.3882907809328066E-3</c:v>
                </c:pt>
                <c:pt idx="25">
                  <c:v>1.8414175522474619E-3</c:v>
                </c:pt>
                <c:pt idx="26">
                  <c:v>1.3998048394802324E-3</c:v>
                </c:pt>
                <c:pt idx="27">
                  <c:v>1.0482751075194011E-3</c:v>
                </c:pt>
                <c:pt idx="28">
                  <c:v>7.7267481537844434E-4</c:v>
                </c:pt>
                <c:pt idx="29">
                  <c:v>5.6005477322843965E-4</c:v>
                </c:pt>
                <c:pt idx="30">
                  <c:v>3.987963351591625E-4</c:v>
                </c:pt>
                <c:pt idx="31">
                  <c:v>2.7868143455485518E-4</c:v>
                </c:pt>
                <c:pt idx="32">
                  <c:v>1.9090777407599312E-4</c:v>
                </c:pt>
                <c:pt idx="33">
                  <c:v>1.2805364034629133E-4</c:v>
                </c:pt>
                <c:pt idx="34">
                  <c:v>8.3999539179010758E-5</c:v>
                </c:pt>
                <c:pt idx="35">
                  <c:v>5.3815892659056847E-5</c:v>
                </c:pt>
                <c:pt idx="36">
                  <c:v>3.3627228419617505E-5</c:v>
                </c:pt>
                <c:pt idx="37">
                  <c:v>2.0463545600914722E-5</c:v>
                </c:pt>
                <c:pt idx="38">
                  <c:v>1.2108893277033638E-5</c:v>
                </c:pt>
                <c:pt idx="39">
                  <c:v>6.9557837808229624E-6</c:v>
                </c:pt>
                <c:pt idx="40">
                  <c:v>3.8721082155220489E-6</c:v>
                </c:pt>
                <c:pt idx="41">
                  <c:v>2.0849965669740481E-6</c:v>
                </c:pt>
                <c:pt idx="42">
                  <c:v>1.0838484217430778E-6</c:v>
                </c:pt>
                <c:pt idx="43">
                  <c:v>5.4279447971678988E-7</c:v>
                </c:pt>
                <c:pt idx="44">
                  <c:v>2.6130679535751902E-7</c:v>
                </c:pt>
                <c:pt idx="45">
                  <c:v>1.2064307111620071E-7</c:v>
                </c:pt>
                <c:pt idx="46">
                  <c:v>5.328664036310708E-8</c:v>
                </c:pt>
                <c:pt idx="47">
                  <c:v>2.2457570550034404E-8</c:v>
                </c:pt>
                <c:pt idx="48">
                  <c:v>9.0060103506287521E-9</c:v>
                </c:pt>
                <c:pt idx="49">
                  <c:v>3.4265152277833668E-9</c:v>
                </c:pt>
                <c:pt idx="50">
                  <c:v>1.2330284466108015E-9</c:v>
                </c:pt>
                <c:pt idx="51">
                  <c:v>4.1827627446678524E-10</c:v>
                </c:pt>
                <c:pt idx="52">
                  <c:v>1.3329310175300403E-10</c:v>
                </c:pt>
                <c:pt idx="53">
                  <c:v>3.9755855524106094E-11</c:v>
                </c:pt>
                <c:pt idx="54">
                  <c:v>1.1054597856982798E-11</c:v>
                </c:pt>
                <c:pt idx="55">
                  <c:v>2.8538539725844653E-12</c:v>
                </c:pt>
                <c:pt idx="56">
                  <c:v>6.8101891287807711E-13</c:v>
                </c:pt>
                <c:pt idx="57">
                  <c:v>1.4952152080688057E-13</c:v>
                </c:pt>
                <c:pt idx="58">
                  <c:v>3.0055497890459592E-14</c:v>
                </c:pt>
                <c:pt idx="59">
                  <c:v>5.5023906380237265E-15</c:v>
                </c:pt>
                <c:pt idx="60">
                  <c:v>9.1239573626281009E-16</c:v>
                </c:pt>
                <c:pt idx="61">
                  <c:v>1.3623038530379149E-16</c:v>
                </c:pt>
                <c:pt idx="62">
                  <c:v>1.8202342495196086E-17</c:v>
                </c:pt>
                <c:pt idx="63">
                  <c:v>2.1621554762399472E-18</c:v>
                </c:pt>
                <c:pt idx="64">
                  <c:v>2.2673958444543863E-19</c:v>
                </c:pt>
                <c:pt idx="65">
                  <c:v>2.0837405435804811E-20</c:v>
                </c:pt>
                <c:pt idx="66">
                  <c:v>1.6651022100154442E-21</c:v>
                </c:pt>
                <c:pt idx="67">
                  <c:v>1.1474214332392825E-22</c:v>
                </c:pt>
                <c:pt idx="68">
                  <c:v>6.7589697706545915E-24</c:v>
                </c:pt>
                <c:pt idx="69">
                  <c:v>3.3719290009813679E-25</c:v>
                </c:pt>
                <c:pt idx="70">
                  <c:v>1.4107252094494873E-26</c:v>
                </c:pt>
                <c:pt idx="71">
                  <c:v>4.8982945761528642E-28</c:v>
                </c:pt>
                <c:pt idx="72">
                  <c:v>1.3960143109067123E-29</c:v>
                </c:pt>
                <c:pt idx="73">
                  <c:v>3.2277294766040323E-31</c:v>
                </c:pt>
                <c:pt idx="74">
                  <c:v>5.9797823640763651E-33</c:v>
                </c:pt>
                <c:pt idx="75">
                  <c:v>8.7610145742567149E-35</c:v>
                </c:pt>
                <c:pt idx="76">
                  <c:v>1.0010739735707896E-36</c:v>
                </c:pt>
                <c:pt idx="77">
                  <c:v>8.7907275233936818E-39</c:v>
                </c:pt>
                <c:pt idx="78">
                  <c:v>5.840572987238175E-41</c:v>
                </c:pt>
                <c:pt idx="79">
                  <c:v>2.8878970093569582E-43</c:v>
                </c:pt>
                <c:pt idx="80">
                  <c:v>1.0442437918812723E-45</c:v>
                </c:pt>
                <c:pt idx="81">
                  <c:v>2.7105906400190841E-48</c:v>
                </c:pt>
                <c:pt idx="82">
                  <c:v>4.9526599779836538E-51</c:v>
                </c:pt>
                <c:pt idx="83">
                  <c:v>6.2386542853083233E-54</c:v>
                </c:pt>
                <c:pt idx="84">
                  <c:v>5.2996972288703459E-57</c:v>
                </c:pt>
                <c:pt idx="85">
                  <c:v>2.9660723025767029E-60</c:v>
                </c:pt>
                <c:pt idx="86">
                  <c:v>1.0669523992801157E-63</c:v>
                </c:pt>
                <c:pt idx="87">
                  <c:v>2.4030720931365564E-67</c:v>
                </c:pt>
                <c:pt idx="88">
                  <c:v>3.2960881192841923E-71</c:v>
                </c:pt>
                <c:pt idx="89">
                  <c:v>2.6734924968285238E-75</c:v>
                </c:pt>
                <c:pt idx="90">
                  <c:v>1.2430509215824586E-79</c:v>
                </c:pt>
                <c:pt idx="91">
                  <c:v>3.2055996207576435E-84</c:v>
                </c:pt>
                <c:pt idx="92">
                  <c:v>4.4276384984340203E-89</c:v>
                </c:pt>
                <c:pt idx="93">
                  <c:v>3.1565369943206859E-94</c:v>
                </c:pt>
                <c:pt idx="94">
                  <c:v>1.116880642546437E-99</c:v>
                </c:pt>
                <c:pt idx="95">
                  <c:v>1.8816231737464815E-105</c:v>
                </c:pt>
                <c:pt idx="96">
                  <c:v>1.4444190657725296E-111</c:v>
                </c:pt>
                <c:pt idx="97">
                  <c:v>4.8223820404603296E-118</c:v>
                </c:pt>
                <c:pt idx="98">
                  <c:v>6.6651893894068416E-125</c:v>
                </c:pt>
                <c:pt idx="99">
                  <c:v>3.6195196928984375E-132</c:v>
                </c:pt>
                <c:pt idx="100">
                  <c:v>7.3069691846462335E-140</c:v>
                </c:pt>
                <c:pt idx="101">
                  <c:v>5.1713906678215655E-148</c:v>
                </c:pt>
                <c:pt idx="102">
                  <c:v>1.205835750433302E-156</c:v>
                </c:pt>
                <c:pt idx="103">
                  <c:v>8.6737806009199314E-166</c:v>
                </c:pt>
                <c:pt idx="104">
                  <c:v>1.7951632271195787E-175</c:v>
                </c:pt>
                <c:pt idx="105">
                  <c:v>9.9292665933937275E-186</c:v>
                </c:pt>
                <c:pt idx="106">
                  <c:v>1.3573475423504465E-196</c:v>
                </c:pt>
                <c:pt idx="107">
                  <c:v>4.2213995868927718E-208</c:v>
                </c:pt>
                <c:pt idx="108">
                  <c:v>2.7359799656683803E-220</c:v>
                </c:pt>
                <c:pt idx="109">
                  <c:v>3.3674591775157412E-233</c:v>
                </c:pt>
                <c:pt idx="110">
                  <c:v>7.1330504849602964E-247</c:v>
                </c:pt>
                <c:pt idx="111">
                  <c:v>2.3428758128695131E-261</c:v>
                </c:pt>
                <c:pt idx="112">
                  <c:v>1.0684607375559911E-276</c:v>
                </c:pt>
                <c:pt idx="113">
                  <c:v>6.0185982750817398E-293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Sheet2!$E$1</c:f>
              <c:strCache>
                <c:ptCount val="1"/>
                <c:pt idx="0">
                  <c:v>BPSK in Fading</c:v>
                </c:pt>
              </c:strCache>
            </c:strRef>
          </c:tx>
          <c:marker>
            <c:symbol val="none"/>
          </c:marker>
          <c:xVal>
            <c:numRef>
              <c:f>Sheet2!$A$2:$A$162</c:f>
              <c:numCache>
                <c:formatCode>General</c:formatCode>
                <c:ptCount val="16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</c:numCache>
            </c:numRef>
          </c:xVal>
          <c:yVal>
            <c:numRef>
              <c:f>Sheet2!$E$2:$E$165</c:f>
              <c:numCache>
                <c:formatCode>0.000000000</c:formatCode>
                <c:ptCount val="164"/>
                <c:pt idx="0">
                  <c:v>0.11796604428277749</c:v>
                </c:pt>
                <c:pt idx="1">
                  <c:v>0.11258697706524254</c:v>
                </c:pt>
                <c:pt idx="2">
                  <c:v>0.10737337047577311</c:v>
                </c:pt>
                <c:pt idx="3">
                  <c:v>0.10233774577840871</c:v>
                </c:pt>
                <c:pt idx="4">
                  <c:v>9.7491918602674421E-2</c:v>
                </c:pt>
                <c:pt idx="5">
                  <c:v>9.2846831968209725E-2</c:v>
                </c:pt>
                <c:pt idx="6">
                  <c:v>8.8412387814892357E-2</c:v>
                </c:pt>
                <c:pt idx="7">
                  <c:v>8.4197280644552563E-2</c:v>
                </c:pt>
                <c:pt idx="8">
                  <c:v>8.0208837376472664E-2</c:v>
                </c:pt>
                <c:pt idx="9">
                  <c:v>7.6452867949193176E-2</c:v>
                </c:pt>
                <c:pt idx="10">
                  <c:v>7.2933531530506773E-2</c:v>
                </c:pt>
                <c:pt idx="11">
                  <c:v>6.9653223387817223E-2</c:v>
                </c:pt>
                <c:pt idx="12">
                  <c:v>6.6612487483129451E-2</c:v>
                </c:pt>
                <c:pt idx="13">
                  <c:v>6.3809959653198675E-2</c:v>
                </c:pt>
                <c:pt idx="14">
                  <c:v>6.124234578290387E-2</c:v>
                </c:pt>
                <c:pt idx="15">
                  <c:v>5.8904438654379998E-2</c:v>
                </c:pt>
                <c:pt idx="16">
                  <c:v>5.6789176144238611E-2</c:v>
                </c:pt>
                <c:pt idx="17">
                  <c:v>5.4887742151757665E-2</c:v>
                </c:pt>
                <c:pt idx="18">
                  <c:v>5.3189710098619586E-2</c:v>
                </c:pt>
                <c:pt idx="19">
                  <c:v>5.168322709601339E-2</c:v>
                </c:pt>
                <c:pt idx="20">
                  <c:v>5.0355235003561566E-2</c:v>
                </c:pt>
                <c:pt idx="21">
                  <c:v>4.9191722707222642E-2</c:v>
                </c:pt>
                <c:pt idx="22">
                  <c:v>4.8178002141942199E-2</c:v>
                </c:pt>
                <c:pt idx="23">
                  <c:v>4.7298999015765765E-2</c:v>
                </c:pt>
                <c:pt idx="24">
                  <c:v>4.6539547996235227E-2</c:v>
                </c:pt>
                <c:pt idx="25">
                  <c:v>4.5884681429441215E-2</c:v>
                </c:pt>
                <c:pt idx="26">
                  <c:v>4.5319900585728622E-2</c:v>
                </c:pt>
                <c:pt idx="27">
                  <c:v>4.4831419033084373E-2</c:v>
                </c:pt>
                <c:pt idx="28">
                  <c:v>4.4406369045535604E-2</c:v>
                </c:pt>
                <c:pt idx="29">
                  <c:v>4.4032963911500647E-2</c:v>
                </c:pt>
                <c:pt idx="30">
                  <c:v>4.3700611500102279E-2</c:v>
                </c:pt>
                <c:pt idx="31">
                  <c:v>4.3399977292329653E-2</c:v>
                </c:pt>
                <c:pt idx="32">
                  <c:v>4.3122998058591516E-2</c:v>
                </c:pt>
                <c:pt idx="33">
                  <c:v>4.2862850206565835E-2</c:v>
                </c:pt>
                <c:pt idx="34">
                  <c:v>4.2613879276483316E-2</c:v>
                </c:pt>
                <c:pt idx="35">
                  <c:v>4.2371498901991926E-2</c:v>
                </c:pt>
                <c:pt idx="36">
                  <c:v>4.2132068624951308E-2</c:v>
                </c:pt>
                <c:pt idx="37">
                  <c:v>4.1892760181325983E-2</c:v>
                </c:pt>
                <c:pt idx="38">
                  <c:v>4.1651421291608308E-2</c:v>
                </c:pt>
                <c:pt idx="39">
                  <c:v>4.140644471728009E-2</c:v>
                </c:pt>
                <c:pt idx="40">
                  <c:v>4.1156648585300049E-2</c:v>
                </c:pt>
                <c:pt idx="41">
                  <c:v>4.0901171980328374E-2</c:v>
                </c:pt>
                <c:pt idx="42">
                  <c:v>4.0639387809750543E-2</c:v>
                </c:pt>
                <c:pt idx="43">
                  <c:v>4.0370833177451958E-2</c:v>
                </c:pt>
                <c:pt idx="44">
                  <c:v>4.0095156114398053E-2</c:v>
                </c:pt>
                <c:pt idx="45">
                  <c:v>3.9812076584862854E-2</c:v>
                </c:pt>
                <c:pt idx="46">
                  <c:v>3.9521359215976132E-2</c:v>
                </c:pt>
                <c:pt idx="47">
                  <c:v>3.9222795120824147E-2</c:v>
                </c:pt>
                <c:pt idx="48">
                  <c:v>3.8916190397618955E-2</c:v>
                </c:pt>
                <c:pt idx="49">
                  <c:v>3.8601359272462596E-2</c:v>
                </c:pt>
                <c:pt idx="50">
                  <c:v>3.8278120304246363E-2</c:v>
                </c:pt>
                <c:pt idx="51">
                  <c:v>3.7946294506068005E-2</c:v>
                </c:pt>
                <c:pt idx="52">
                  <c:v>3.760570460848147E-2</c:v>
                </c:pt>
                <c:pt idx="53">
                  <c:v>3.7256174975332484E-2</c:v>
                </c:pt>
                <c:pt idx="54">
                  <c:v>3.6897531884024781E-2</c:v>
                </c:pt>
                <c:pt idx="55">
                  <c:v>3.6529604012571659E-2</c:v>
                </c:pt>
                <c:pt idx="56">
                  <c:v>3.615222305404886E-2</c:v>
                </c:pt>
                <c:pt idx="57">
                  <c:v>3.5765224422475421E-2</c:v>
                </c:pt>
                <c:pt idx="58">
                  <c:v>3.536844803642665E-2</c:v>
                </c:pt>
                <c:pt idx="59">
                  <c:v>3.4961739177254876E-2</c:v>
                </c:pt>
                <c:pt idx="60">
                  <c:v>3.4544949423431004E-2</c:v>
                </c:pt>
                <c:pt idx="61">
                  <c:v>3.4117937664392591E-2</c:v>
                </c:pt>
                <c:pt idx="62">
                  <c:v>3.3680571197964276E-2</c:v>
                </c:pt>
                <c:pt idx="63">
                  <c:v>3.3232726915605908E-2</c:v>
                </c:pt>
                <c:pt idx="64">
                  <c:v>3.2774292579719387E-2</c:v>
                </c:pt>
                <c:pt idx="65">
                  <c:v>3.2305168197103773E-2</c:v>
                </c:pt>
                <c:pt idx="66">
                  <c:v>3.1825267492409416E-2</c:v>
                </c:pt>
                <c:pt idx="67">
                  <c:v>3.1334519485105572E-2</c:v>
                </c:pt>
                <c:pt idx="68">
                  <c:v>3.0832870173024919E-2</c:v>
                </c:pt>
                <c:pt idx="69">
                  <c:v>3.0320284324970248E-2</c:v>
                </c:pt>
                <c:pt idx="70">
                  <c:v>2.9796747384141127E-2</c:v>
                </c:pt>
                <c:pt idx="71">
                  <c:v>2.9262267483243044E-2</c:v>
                </c:pt>
                <c:pt idx="72">
                  <c:v>2.8716877571054945E-2</c:v>
                </c:pt>
                <c:pt idx="73">
                  <c:v>2.8160637648930231E-2</c:v>
                </c:pt>
                <c:pt idx="74">
                  <c:v>2.759363711416515E-2</c:v>
                </c:pt>
                <c:pt idx="75">
                  <c:v>2.7015997205362463E-2</c:v>
                </c:pt>
                <c:pt idx="76">
                  <c:v>2.6427873542818687E-2</c:v>
                </c:pt>
                <c:pt idx="77">
                  <c:v>2.5829458754545731E-2</c:v>
                </c:pt>
                <c:pt idx="78">
                  <c:v>2.522098517577432E-2</c:v>
                </c:pt>
                <c:pt idx="79">
                  <c:v>2.4602727606654676E-2</c:v>
                </c:pt>
                <c:pt idx="80">
                  <c:v>2.3975006109347677E-2</c:v>
                </c:pt>
                <c:pt idx="81">
                  <c:v>2.3338188821769943E-2</c:v>
                </c:pt>
                <c:pt idx="82">
                  <c:v>2.2692694760909609E-2</c:v>
                </c:pt>
                <c:pt idx="83">
                  <c:v>2.2038996583862235E-2</c:v>
                </c:pt>
                <c:pt idx="84">
                  <c:v>2.1377623269559182E-2</c:v>
                </c:pt>
                <c:pt idx="85">
                  <c:v>2.0709162678593913E-2</c:v>
                </c:pt>
                <c:pt idx="86">
                  <c:v>2.003426394263794E-2</c:v>
                </c:pt>
                <c:pt idx="87">
                  <c:v>1.9353639628735611E-2</c:v>
                </c:pt>
                <c:pt idx="88">
                  <c:v>1.8668067617363185E-2</c:v>
                </c:pt>
                <c:pt idx="89">
                  <c:v>1.7978392626648142E-2</c:v>
                </c:pt>
                <c:pt idx="90">
                  <c:v>1.7285527308716919E-2</c:v>
                </c:pt>
                <c:pt idx="91">
                  <c:v>1.6590452837964755E-2</c:v>
                </c:pt>
                <c:pt idx="92">
                  <c:v>1.5894218905347562E-2</c:v>
                </c:pt>
                <c:pt idx="93">
                  <c:v>1.5197943027864131E-2</c:v>
                </c:pt>
                <c:pt idx="94">
                  <c:v>1.4502809078553537E-2</c:v>
                </c:pt>
                <c:pt idx="95">
                  <c:v>1.3810064939958712E-2</c:v>
                </c:pt>
                <c:pt idx="96">
                  <c:v>1.3121019183532543E-2</c:v>
                </c:pt>
                <c:pt idx="97">
                  <c:v>1.2437036679366808E-2</c:v>
                </c:pt>
                <c:pt idx="98">
                  <c:v>1.1759533045426649E-2</c:v>
                </c:pt>
                <c:pt idx="99">
                  <c:v>1.1089967853723456E-2</c:v>
                </c:pt>
                <c:pt idx="100">
                  <c:v>1.0429836523119572E-2</c:v>
                </c:pt>
                <c:pt idx="101">
                  <c:v>9.7806608452825697E-3</c:v>
                </c:pt>
                <c:pt idx="102">
                  <c:v>9.1439781122050704E-3</c:v>
                </c:pt>
                <c:pt idx="103">
                  <c:v>8.5213288411133178E-3</c:v>
                </c:pt>
                <c:pt idx="104">
                  <c:v>7.9142431258090087E-3</c:v>
                </c:pt>
                <c:pt idx="105">
                  <c:v>7.3242256826515058E-3</c:v>
                </c:pt>
                <c:pt idx="106">
                  <c:v>6.7527397043748638E-3</c:v>
                </c:pt>
                <c:pt idx="107">
                  <c:v>6.2011896853181332E-3</c:v>
                </c:pt>
                <c:pt idx="108">
                  <c:v>5.6709034366224488E-3</c:v>
                </c:pt>
                <c:pt idx="109">
                  <c:v>5.1631135682597669E-3</c:v>
                </c:pt>
                <c:pt idx="110">
                  <c:v>4.6789387746465176E-3</c:v>
                </c:pt>
                <c:pt idx="111">
                  <c:v>4.2193653197556032E-3</c:v>
                </c:pt>
                <c:pt idx="112">
                  <c:v>3.7852291732024933E-3</c:v>
                </c:pt>
                <c:pt idx="113">
                  <c:v>3.3771992973388437E-3</c:v>
                </c:pt>
                <c:pt idx="114">
                  <c:v>2.9957626230628746E-3</c:v>
                </c:pt>
                <c:pt idx="115">
                  <c:v>2.6412112746356554E-3</c:v>
                </c:pt>
                <c:pt idx="116">
                  <c:v>2.313632606929249E-3</c:v>
                </c:pt>
                <c:pt idx="117">
                  <c:v>2.0129025980168123E-3</c:v>
                </c:pt>
                <c:pt idx="118">
                  <c:v>1.7386830921355381E-3</c:v>
                </c:pt>
                <c:pt idx="119">
                  <c:v>1.4904233100080284E-3</c:v>
                </c:pt>
                <c:pt idx="120">
                  <c:v>1.2673659338734138E-3</c:v>
                </c:pt>
                <c:pt idx="121">
                  <c:v>1.068557933785374E-3</c:v>
                </c:pt>
                <c:pt idx="122">
                  <c:v>8.9286613250672399E-4</c:v>
                </c:pt>
                <c:pt idx="123">
                  <c:v>7.3899731403871162E-4</c:v>
                </c:pt>
                <c:pt idx="124">
                  <c:v>6.055224736647301E-4</c:v>
                </c:pt>
                <c:pt idx="125">
                  <c:v>4.909045963268319E-4</c:v>
                </c:pt>
                <c:pt idx="126">
                  <c:v>3.9352914856181394E-4</c:v>
                </c:pt>
                <c:pt idx="127">
                  <c:v>3.1173629215973983E-4</c:v>
                </c:pt>
                <c:pt idx="128">
                  <c:v>2.4385369083161873E-4</c:v>
                </c:pt>
                <c:pt idx="129">
                  <c:v>1.8822869932127079E-4</c:v>
                </c:pt>
                <c:pt idx="130">
                  <c:v>1.4325870992187192E-4</c:v>
                </c:pt>
                <c:pt idx="131">
                  <c:v>1.0741849238750919E-4</c:v>
                </c:pt>
                <c:pt idx="132">
                  <c:v>7.9283502066711047E-5</c:v>
                </c:pt>
                <c:pt idx="133">
                  <c:v>5.7548343013141415E-5</c:v>
                </c:pt>
                <c:pt idx="134">
                  <c:v>4.1039845592769489E-5</c:v>
                </c:pt>
                <c:pt idx="135">
                  <c:v>2.8724532288397422E-5</c:v>
                </c:pt>
                <c:pt idx="136">
                  <c:v>1.9710575822605299E-5</c:v>
                </c:pt>
                <c:pt idx="137">
                  <c:v>1.3244671846248281E-5</c:v>
                </c:pt>
                <c:pt idx="138">
                  <c:v>8.7045255878104225E-6</c:v>
                </c:pt>
                <c:pt idx="139">
                  <c:v>5.5878627964014246E-6</c:v>
                </c:pt>
                <c:pt idx="140">
                  <c:v>3.4990017129852511E-6</c:v>
                </c:pt>
                <c:pt idx="141">
                  <c:v>2.1340559542779781E-6</c:v>
                </c:pt>
                <c:pt idx="142">
                  <c:v>1.2657803758303075E-6</c:v>
                </c:pt>
                <c:pt idx="143">
                  <c:v>7.2893619878850449E-7</c:v>
                </c:pt>
                <c:pt idx="144">
                  <c:v>4.0685964644938392E-7</c:v>
                </c:pt>
                <c:pt idx="145">
                  <c:v>2.1969699949488028E-7</c:v>
                </c:pt>
                <c:pt idx="146">
                  <c:v>1.1454627849313509E-7</c:v>
                </c:pt>
                <c:pt idx="147">
                  <c:v>5.7546351114937303E-8</c:v>
                </c:pt>
                <c:pt idx="148">
                  <c:v>2.779609718523263E-8</c:v>
                </c:pt>
                <c:pt idx="149">
                  <c:v>1.2878695209008933E-8</c:v>
                </c:pt>
                <c:pt idx="150">
                  <c:v>5.7097209532477277E-9</c:v>
                </c:pt>
                <c:pt idx="151">
                  <c:v>2.4159195401178452E-9</c:v>
                </c:pt>
                <c:pt idx="152">
                  <c:v>9.7291987743212829E-10</c:v>
                </c:pt>
                <c:pt idx="153">
                  <c:v>3.7181771397157583E-10</c:v>
                </c:pt>
                <c:pt idx="154">
                  <c:v>1.3443040822332819E-10</c:v>
                </c:pt>
                <c:pt idx="155">
                  <c:v>4.5830614398588847E-11</c:v>
                </c:pt>
                <c:pt idx="156">
                  <c:v>1.4682376165266201E-11</c:v>
                </c:pt>
                <c:pt idx="157">
                  <c:v>4.403741363424098E-12</c:v>
                </c:pt>
                <c:pt idx="158">
                  <c:v>1.2317981264696433E-12</c:v>
                </c:pt>
                <c:pt idx="159">
                  <c:v>3.2000489667564755E-13</c:v>
                </c:pt>
                <c:pt idx="160">
                  <c:v>7.6872989721401701E-14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Sheet2!$J$1</c:f>
              <c:strCache>
                <c:ptCount val="1"/>
                <c:pt idx="0">
                  <c:v>BPSK with MRC diversity</c:v>
                </c:pt>
              </c:strCache>
            </c:strRef>
          </c:tx>
          <c:marker>
            <c:symbol val="none"/>
          </c:marker>
          <c:xVal>
            <c:numRef>
              <c:f>Sheet2!$A$2:$A$162</c:f>
              <c:numCache>
                <c:formatCode>General</c:formatCode>
                <c:ptCount val="16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</c:numCache>
            </c:numRef>
          </c:xVal>
          <c:yVal>
            <c:numRef>
              <c:f>Sheet2!$J$2:$J$162</c:f>
              <c:numCache>
                <c:formatCode>0.000000000</c:formatCode>
                <c:ptCount val="161"/>
                <c:pt idx="0">
                  <c:v>3.7139644974484687E-2</c:v>
                </c:pt>
                <c:pt idx="1">
                  <c:v>3.3660888187076375E-2</c:v>
                </c:pt>
                <c:pt idx="2">
                  <c:v>3.0429753987391204E-2</c:v>
                </c:pt>
                <c:pt idx="3">
                  <c:v>2.7444073930160393E-2</c:v>
                </c:pt>
                <c:pt idx="4">
                  <c:v>2.4699872926257714E-2</c:v>
                </c:pt>
                <c:pt idx="5">
                  <c:v>2.219142829403882E-2</c:v>
                </c:pt>
                <c:pt idx="6">
                  <c:v>1.9911366816060684E-2</c:v>
                </c:pt>
                <c:pt idx="7">
                  <c:v>1.7850798745239687E-2</c:v>
                </c:pt>
                <c:pt idx="8">
                  <c:v>1.5999486116155405E-2</c:v>
                </c:pt>
                <c:pt idx="9">
                  <c:v>1.4346041096223158E-2</c:v>
                </c:pt>
                <c:pt idx="10">
                  <c:v>1.2878148561147766E-2</c:v>
                </c:pt>
                <c:pt idx="11">
                  <c:v>1.1582805714910589E-2</c:v>
                </c:pt>
                <c:pt idx="12">
                  <c:v>1.0446570515396245E-2</c:v>
                </c:pt>
                <c:pt idx="13">
                  <c:v>9.4558100235861697E-3</c:v>
                </c:pt>
                <c:pt idx="14">
                  <c:v>8.5969396570970726E-3</c:v>
                </c:pt>
                <c:pt idx="15">
                  <c:v>7.8566447536008981E-3</c:v>
                </c:pt>
                <c:pt idx="16">
                  <c:v>7.2220768461976684E-3</c:v>
                </c:pt>
                <c:pt idx="17">
                  <c:v>6.6810185767275749E-3</c:v>
                </c:pt>
                <c:pt idx="18">
                  <c:v>6.2220131230109801E-3</c:v>
                </c:pt>
                <c:pt idx="19">
                  <c:v>5.8344562385450318E-3</c:v>
                </c:pt>
                <c:pt idx="20">
                  <c:v>5.5086513051438423E-3</c:v>
                </c:pt>
                <c:pt idx="21">
                  <c:v>5.2358299679438405E-3</c:v>
                </c:pt>
                <c:pt idx="22">
                  <c:v>5.0081427521553382E-3</c:v>
                </c:pt>
                <c:pt idx="23">
                  <c:v>4.8186253803803245E-3</c:v>
                </c:pt>
                <c:pt idx="24">
                  <c:v>4.6611472065662294E-3</c:v>
                </c:pt>
                <c:pt idx="25">
                  <c:v>4.5303482240967845E-3</c:v>
                </c:pt>
                <c:pt idx="26">
                  <c:v>4.4215705422324869E-3</c:v>
                </c:pt>
                <c:pt idx="27">
                  <c:v>4.3307891857612179E-3</c:v>
                </c:pt>
                <c:pt idx="28">
                  <c:v>4.2545457427539029E-3</c:v>
                </c:pt>
                <c:pt idx="29">
                  <c:v>4.1898869758420854E-3</c:v>
                </c:pt>
                <c:pt idx="30">
                  <c:v>4.134309224472694E-3</c:v>
                </c:pt>
                <c:pt idx="31">
                  <c:v>4.0857084169858768E-3</c:v>
                </c:pt>
                <c:pt idx="32">
                  <c:v>4.0423348731440543E-3</c:v>
                </c:pt>
                <c:pt idx="33">
                  <c:v>4.0027518249104764E-3</c:v>
                </c:pt>
                <c:pt idx="34">
                  <c:v>3.9657966613460254E-3</c:v>
                </c:pt>
                <c:pt idx="35">
                  <c:v>3.9305442084769425E-3</c:v>
                </c:pt>
                <c:pt idx="36">
                  <c:v>3.8962717612746694E-3</c:v>
                </c:pt>
                <c:pt idx="37">
                  <c:v>3.8624259739242048E-3</c:v>
                </c:pt>
                <c:pt idx="38">
                  <c:v>3.8285919976497459E-3</c:v>
                </c:pt>
                <c:pt idx="39">
                  <c:v>3.7944653862157407E-3</c:v>
                </c:pt>
                <c:pt idx="40">
                  <c:v>3.7598272648752063E-3</c:v>
                </c:pt>
                <c:pt idx="41">
                  <c:v>3.7245231106126072E-3</c:v>
                </c:pt>
                <c:pt idx="42">
                  <c:v>3.6884452716352627E-3</c:v>
                </c:pt>
                <c:pt idx="43">
                  <c:v>3.6515191180439143E-3</c:v>
                </c:pt>
                <c:pt idx="44">
                  <c:v>3.6136925105076799E-3</c:v>
                </c:pt>
                <c:pt idx="45">
                  <c:v>3.5749281299326495E-3</c:v>
                </c:pt>
                <c:pt idx="46">
                  <c:v>3.5351981399764205E-3</c:v>
                </c:pt>
                <c:pt idx="47">
                  <c:v>3.4944806508487602E-3</c:v>
                </c:pt>
                <c:pt idx="48">
                  <c:v>3.4527575012053622E-3</c:v>
                </c:pt>
                <c:pt idx="49">
                  <c:v>3.4100129544763478E-3</c:v>
                </c:pt>
                <c:pt idx="50">
                  <c:v>3.3662329968768201E-3</c:v>
                </c:pt>
                <c:pt idx="51">
                  <c:v>3.3214050112663888E-3</c:v>
                </c:pt>
                <c:pt idx="52">
                  <c:v>3.2755176745312984E-3</c:v>
                </c:pt>
                <c:pt idx="53">
                  <c:v>3.2285609824545996E-3</c:v>
                </c:pt>
                <c:pt idx="54">
                  <c:v>3.1805263455225372E-3</c:v>
                </c:pt>
                <c:pt idx="55">
                  <c:v>3.131406724619968E-3</c:v>
                </c:pt>
                <c:pt idx="56">
                  <c:v>3.0811967907726306E-3</c:v>
                </c:pt>
                <c:pt idx="57">
                  <c:v>3.0298931014546221E-3</c:v>
                </c:pt>
                <c:pt idx="58">
                  <c:v>2.977494290200537E-3</c:v>
                </c:pt>
                <c:pt idx="59">
                  <c:v>2.9240012681927031E-3</c:v>
                </c:pt>
                <c:pt idx="60">
                  <c:v>2.8694174372606365E-3</c:v>
                </c:pt>
                <c:pt idx="61">
                  <c:v>2.8137489139474794E-3</c:v>
                </c:pt>
                <c:pt idx="62">
                  <c:v>2.7570047642702881E-3</c:v>
                </c:pt>
                <c:pt idx="63">
                  <c:v>2.6991972486614477E-3</c:v>
                </c:pt>
                <c:pt idx="64">
                  <c:v>2.6403420763801782E-3</c:v>
                </c:pt>
                <c:pt idx="65">
                  <c:v>2.5804586684433999E-3</c:v>
                </c:pt>
                <c:pt idx="66">
                  <c:v>2.5195704278482976E-3</c:v>
                </c:pt>
                <c:pt idx="67">
                  <c:v>2.4577050155443875E-3</c:v>
                </c:pt>
                <c:pt idx="68">
                  <c:v>2.394894630258985E-3</c:v>
                </c:pt>
                <c:pt idx="69">
                  <c:v>2.3311762898853682E-3</c:v>
                </c:pt>
                <c:pt idx="70">
                  <c:v>2.2665921117064843E-3</c:v>
                </c:pt>
                <c:pt idx="71">
                  <c:v>2.2011895882486161E-3</c:v>
                </c:pt>
                <c:pt idx="72">
                  <c:v>2.1350218550400609E-3</c:v>
                </c:pt>
                <c:pt idx="73">
                  <c:v>2.0681479459916489E-3</c:v>
                </c:pt>
                <c:pt idx="74">
                  <c:v>2.0006330315232366E-3</c:v>
                </c:pt>
                <c:pt idx="75">
                  <c:v>1.9325486339390459E-3</c:v>
                </c:pt>
                <c:pt idx="76">
                  <c:v>1.8639728139137372E-3</c:v>
                </c:pt>
                <c:pt idx="77">
                  <c:v>1.7949903213020752E-3</c:v>
                </c:pt>
                <c:pt idx="78">
                  <c:v>1.7256927028429586E-3</c:v>
                </c:pt>
                <c:pt idx="79">
                  <c:v>1.6561783587125609E-3</c:v>
                </c:pt>
                <c:pt idx="80">
                  <c:v>1.5865525393145713E-3</c:v>
                </c:pt>
                <c:pt idx="81">
                  <c:v>1.5169272732061068E-3</c:v>
                </c:pt>
                <c:pt idx="82">
                  <c:v>1.4474212166788786E-3</c:v>
                </c:pt>
                <c:pt idx="83">
                  <c:v>1.3781594152846141E-3</c:v>
                </c:pt>
                <c:pt idx="84">
                  <c:v>1.3092729675552445E-3</c:v>
                </c:pt>
                <c:pt idx="85">
                  <c:v>1.2408985813695263E-3</c:v>
                </c:pt>
                <c:pt idx="86">
                  <c:v>1.1731780139111983E-3</c:v>
                </c:pt>
                <c:pt idx="87">
                  <c:v>1.1062573870041486E-3</c:v>
                </c:pt>
                <c:pt idx="88">
                  <c:v>1.0402863708538852E-3</c:v>
                </c:pt>
                <c:pt idx="89">
                  <c:v>9.7541723092692896E-4</c:v>
                </c:pt>
                <c:pt idx="90">
                  <c:v>9.118037349115191E-4</c:v>
                </c:pt>
                <c:pt idx="91">
                  <c:v>8.4959991946718775E-4</c:v>
                </c:pt>
                <c:pt idx="92">
                  <c:v>7.8895871981724377E-4</c:v>
                </c:pt>
                <c:pt idx="93">
                  <c:v>7.3003046917891631E-4</c:v>
                </c:pt>
                <c:pt idx="94">
                  <c:v>6.7296127954792715E-4</c:v>
                </c:pt>
                <c:pt idx="95">
                  <c:v>6.1789132041346624E-4</c:v>
                </c:pt>
                <c:pt idx="96">
                  <c:v>5.6495301749361624E-4</c:v>
                </c:pt>
                <c:pt idx="97">
                  <c:v>5.1426919942271687E-4</c:v>
                </c:pt>
                <c:pt idx="98">
                  <c:v>4.6595122631295566E-4</c:v>
                </c:pt>
                <c:pt idx="99">
                  <c:v>4.2009714001971324E-4</c:v>
                </c:pt>
                <c:pt idx="100">
                  <c:v>3.7678988147463307E-4</c:v>
                </c:pt>
                <c:pt idx="101">
                  <c:v>3.360956252692955E-4</c:v>
                </c:pt>
                <c:pt idx="102">
                  <c:v>2.9806228538619811E-4</c:v>
                </c:pt>
                <c:pt idx="103">
                  <c:v>2.6271824816030307E-4</c:v>
                </c:pt>
                <c:pt idx="104">
                  <c:v>2.3007138877865972E-4</c:v>
                </c:pt>
                <c:pt idx="105">
                  <c:v>2.0010842546821126E-4</c:v>
                </c:pt>
                <c:pt idx="106">
                  <c:v>1.7279466061440485E-4</c:v>
                </c:pt>
                <c:pt idx="107">
                  <c:v>1.4807415012025744E-4</c:v>
                </c:pt>
                <c:pt idx="108">
                  <c:v>1.2587033122144585E-4</c:v>
                </c:pt>
                <c:pt idx="109">
                  <c:v>1.0608712476932302E-4</c:v>
                </c:pt>
                <c:pt idx="110">
                  <c:v>8.8610510963478607E-5</c:v>
                </c:pt>
                <c:pt idx="111">
                  <c:v>7.3310558206934344E-5</c:v>
                </c:pt>
                <c:pt idx="112">
                  <c:v>6.0043864001635652E-5</c:v>
                </c:pt>
                <c:pt idx="113">
                  <c:v>4.8656345706951045E-5</c:v>
                </c:pt>
                <c:pt idx="114">
                  <c:v>3.8986298895198972E-5</c:v>
                </c:pt>
                <c:pt idx="115">
                  <c:v>3.0867623466522097E-5</c:v>
                </c:pt>
                <c:pt idx="116">
                  <c:v>2.4133104196338563E-5</c:v>
                </c:pt>
                <c:pt idx="117">
                  <c:v>1.8617624458928839E-5</c:v>
                </c:pt>
                <c:pt idx="118">
                  <c:v>1.4161190721791196E-5</c:v>
                </c:pt>
                <c:pt idx="119">
                  <c:v>1.0611651828873682E-5</c:v>
                </c:pt>
                <c:pt idx="120">
                  <c:v>7.8270112900127392E-6</c:v>
                </c:pt>
                <c:pt idx="121">
                  <c:v>5.6772522667503883E-6</c:v>
                </c:pt>
                <c:pt idx="122">
                  <c:v>4.0456224346702349E-6</c:v>
                </c:pt>
                <c:pt idx="123">
                  <c:v>2.8293574404204186E-6</c:v>
                </c:pt>
                <c:pt idx="124">
                  <c:v>1.939854720578603E-6</c:v>
                </c:pt>
                <c:pt idx="125">
                  <c:v>1.3023411488107856E-6</c:v>
                </c:pt>
                <c:pt idx="126">
                  <c:v>8.551054660076828E-7</c:v>
                </c:pt>
                <c:pt idx="127">
                  <c:v>5.4838722391188554E-7</c:v>
                </c:pt>
                <c:pt idx="128">
                  <c:v>3.4302623866414941E-7</c:v>
                </c:pt>
                <c:pt idx="129">
                  <c:v>2.0897947869768168E-7</c:v>
                </c:pt>
                <c:pt idx="130">
                  <c:v>1.2380617585204433E-7</c:v>
                </c:pt>
                <c:pt idx="131">
                  <c:v>7.1208090804791276E-8</c:v>
                </c:pt>
                <c:pt idx="132">
                  <c:v>3.9692483963428212E-8</c:v>
                </c:pt>
                <c:pt idx="133">
                  <c:v>2.1403149327758907E-8</c:v>
                </c:pt>
                <c:pt idx="134">
                  <c:v>1.1142649676815562E-8</c:v>
                </c:pt>
                <c:pt idx="135">
                  <c:v>5.5890902845146217E-9</c:v>
                </c:pt>
                <c:pt idx="136">
                  <c:v>2.6951481173666793E-9</c:v>
                </c:pt>
                <c:pt idx="137">
                  <c:v>1.2465319294102797E-9</c:v>
                </c:pt>
                <c:pt idx="138">
                  <c:v>5.5161219083902631E-10</c:v>
                </c:pt>
                <c:pt idx="139">
                  <c:v>2.329382894998407E-10</c:v>
                </c:pt>
                <c:pt idx="140">
                  <c:v>9.3610399906850414E-11</c:v>
                </c:pt>
                <c:pt idx="141">
                  <c:v>3.5695367353818427E-11</c:v>
                </c:pt>
                <c:pt idx="142">
                  <c:v>1.2875289477643529E-11</c:v>
                </c:pt>
                <c:pt idx="143">
                  <c:v>4.3785713733826038E-12</c:v>
                </c:pt>
                <c:pt idx="144">
                  <c:v>1.3990278093976572E-12</c:v>
                </c:pt>
                <c:pt idx="145">
                  <c:v>4.1844388970702511E-13</c:v>
                </c:pt>
                <c:pt idx="146">
                  <c:v>1.1669937903636822E-13</c:v>
                </c:pt>
                <c:pt idx="147">
                  <c:v>3.0221993105080637E-14</c:v>
                </c:pt>
                <c:pt idx="148">
                  <c:v>7.2359757085361768E-15</c:v>
                </c:pt>
                <c:pt idx="149">
                  <c:v>1.5943138254191553E-15</c:v>
                </c:pt>
                <c:pt idx="150">
                  <c:v>3.2167469436171756E-16</c:v>
                </c:pt>
                <c:pt idx="151">
                  <c:v>5.9123932947228809E-17</c:v>
                </c:pt>
                <c:pt idx="152">
                  <c:v>9.8450024387975925E-18</c:v>
                </c:pt>
                <c:pt idx="153">
                  <c:v>1.4765054120087673E-18</c:v>
                </c:pt>
                <c:pt idx="154">
                  <c:v>1.9821248257774791E-19</c:v>
                </c:pt>
                <c:pt idx="155">
                  <c:v>2.366215275676665E-20</c:v>
                </c:pt>
                <c:pt idx="156">
                  <c:v>2.4945167178594329E-21</c:v>
                </c:pt>
                <c:pt idx="157">
                  <c:v>2.3053144523779127E-22</c:v>
                </c:pt>
                <c:pt idx="158">
                  <c:v>1.8530991290124103E-23</c:v>
                </c:pt>
                <c:pt idx="159">
                  <c:v>1.285003242620952E-24</c:v>
                </c:pt>
                <c:pt idx="160">
                  <c:v>7.6198530241605862E-26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129728"/>
        <c:axId val="541463680"/>
      </c:scatterChart>
      <c:valAx>
        <c:axId val="541129728"/>
        <c:scaling>
          <c:orientation val="minMax"/>
          <c:max val="40"/>
          <c:min val="0"/>
        </c:scaling>
        <c:delete val="0"/>
        <c:axPos val="b"/>
        <c:majorGridlines>
          <c:spPr>
            <a:ln>
              <a:prstDash val="lg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10*log10(</a:t>
                </a:r>
                <a:r>
                  <a:rPr lang="en-US" baseline="0"/>
                  <a:t>Eb/No)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41463680"/>
        <c:crossesAt val="1.0000000000000005E-9"/>
        <c:crossBetween val="midCat"/>
      </c:valAx>
      <c:valAx>
        <c:axId val="541463680"/>
        <c:scaling>
          <c:logBase val="10"/>
          <c:orientation val="minMax"/>
          <c:max val="0.1"/>
          <c:min val="1.0000000000000003E-5"/>
        </c:scaling>
        <c:delete val="0"/>
        <c:axPos val="l"/>
        <c:majorGridlines>
          <c:spPr>
            <a:ln>
              <a:prstDash val="lg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Probability of Error</a:t>
                </a:r>
              </a:p>
            </c:rich>
          </c:tx>
          <c:layout/>
          <c:overlay val="0"/>
        </c:title>
        <c:numFmt formatCode="0.E+00" sourceLinked="0"/>
        <c:majorTickMark val="out"/>
        <c:minorTickMark val="none"/>
        <c:tickLblPos val="nextTo"/>
        <c:crossAx val="5411297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emf"/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7</xdr:row>
      <xdr:rowOff>28574</xdr:rowOff>
    </xdr:from>
    <xdr:to>
      <xdr:col>16</xdr:col>
      <xdr:colOff>523875</xdr:colOff>
      <xdr:row>32</xdr:row>
      <xdr:rowOff>38099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504825</xdr:colOff>
      <xdr:row>2</xdr:row>
      <xdr:rowOff>76199</xdr:rowOff>
    </xdr:from>
    <xdr:to>
      <xdr:col>22</xdr:col>
      <xdr:colOff>161925</xdr:colOff>
      <xdr:row>24</xdr:row>
      <xdr:rowOff>123824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266700</xdr:colOff>
      <xdr:row>24</xdr:row>
      <xdr:rowOff>180975</xdr:rowOff>
    </xdr:from>
    <xdr:to>
      <xdr:col>13</xdr:col>
      <xdr:colOff>85725</xdr:colOff>
      <xdr:row>28</xdr:row>
      <xdr:rowOff>9525</xdr:rowOff>
    </xdr:to>
    <xdr:pic>
      <xdr:nvPicPr>
        <xdr:cNvPr id="7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8175" y="4752975"/>
          <a:ext cx="1647825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304800</xdr:colOff>
      <xdr:row>28</xdr:row>
      <xdr:rowOff>171450</xdr:rowOff>
    </xdr:from>
    <xdr:to>
      <xdr:col>21</xdr:col>
      <xdr:colOff>333375</xdr:colOff>
      <xdr:row>33</xdr:row>
      <xdr:rowOff>95250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96275" y="5505450"/>
          <a:ext cx="6734175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2"/>
  <sheetViews>
    <sheetView workbookViewId="0">
      <selection activeCell="I37" sqref="I37"/>
    </sheetView>
  </sheetViews>
  <sheetFormatPr defaultRowHeight="15" x14ac:dyDescent="0.25"/>
  <cols>
    <col min="1" max="1" width="9.140625" style="1"/>
    <col min="2" max="3" width="12" style="1" bestFit="1" customWidth="1"/>
    <col min="6" max="6" width="9.140625" style="1"/>
    <col min="8" max="8" width="21.42578125" customWidth="1"/>
  </cols>
  <sheetData>
    <row r="1" spans="1:9" ht="18" x14ac:dyDescent="0.35">
      <c r="A1" s="3" t="s">
        <v>13</v>
      </c>
      <c r="B1" s="3" t="s">
        <v>10</v>
      </c>
      <c r="C1" s="3" t="s">
        <v>11</v>
      </c>
      <c r="E1" s="6" t="s">
        <v>3</v>
      </c>
      <c r="F1" s="1">
        <v>1</v>
      </c>
      <c r="H1" s="7" t="s">
        <v>12</v>
      </c>
      <c r="I1" s="1">
        <f>-SQRT(F4)</f>
        <v>-1</v>
      </c>
    </row>
    <row r="2" spans="1:9" x14ac:dyDescent="0.25">
      <c r="A2" s="1">
        <v>-8</v>
      </c>
      <c r="B2" s="1">
        <f t="shared" ref="B2:B33" si="0">NORMDIST(A2,$I$1,$I$2,0)</f>
        <v>2.9579814790015347E-22</v>
      </c>
      <c r="C2" s="1">
        <f t="shared" ref="C2:C33" si="1">NORMDIST(A2,$I$4,$I$5,0)</f>
        <v>3.7460367141229876E-36</v>
      </c>
      <c r="H2" s="7" t="s">
        <v>8</v>
      </c>
      <c r="I2" s="1">
        <f>SQRT($F$5/2)</f>
        <v>0.70710678118654757</v>
      </c>
    </row>
    <row r="3" spans="1:9" x14ac:dyDescent="0.25">
      <c r="A3" s="1">
        <f>A2+0.1</f>
        <v>-7.9</v>
      </c>
      <c r="B3" s="1">
        <f t="shared" si="0"/>
        <v>1.1875852097725186E-21</v>
      </c>
      <c r="C3" s="1">
        <f t="shared" si="1"/>
        <v>2.2436708836565761E-35</v>
      </c>
      <c r="I3" s="1"/>
    </row>
    <row r="4" spans="1:9" x14ac:dyDescent="0.25">
      <c r="A4" s="1">
        <f t="shared" ref="A4:A67" si="2">A3+0.1</f>
        <v>-7.8000000000000007</v>
      </c>
      <c r="B4" s="1">
        <f t="shared" si="0"/>
        <v>4.6735642812087164E-21</v>
      </c>
      <c r="C4" s="1">
        <f t="shared" si="1"/>
        <v>1.3172262749151428E-34</v>
      </c>
      <c r="E4" s="6" t="s">
        <v>0</v>
      </c>
      <c r="F4" s="1">
        <f>F1*F5</f>
        <v>1</v>
      </c>
      <c r="H4" s="7" t="s">
        <v>7</v>
      </c>
      <c r="I4" s="1">
        <f>SQRT(F4)</f>
        <v>1</v>
      </c>
    </row>
    <row r="5" spans="1:9" x14ac:dyDescent="0.25">
      <c r="A5" s="1">
        <f t="shared" si="2"/>
        <v>-7.7000000000000011</v>
      </c>
      <c r="B5" s="1">
        <f t="shared" si="0"/>
        <v>1.8027926177687856E-20</v>
      </c>
      <c r="C5" s="1">
        <f t="shared" si="1"/>
        <v>7.580113846531632E-34</v>
      </c>
      <c r="E5" s="6" t="s">
        <v>1</v>
      </c>
      <c r="F5" s="1">
        <v>1</v>
      </c>
      <c r="H5" s="7" t="s">
        <v>6</v>
      </c>
      <c r="I5" s="1">
        <f>SQRT($F$5/2)</f>
        <v>0.70710678118654757</v>
      </c>
    </row>
    <row r="6" spans="1:9" x14ac:dyDescent="0.25">
      <c r="A6" s="1">
        <f t="shared" si="2"/>
        <v>-7.6000000000000014</v>
      </c>
      <c r="B6" s="1">
        <f t="shared" si="0"/>
        <v>6.8164371065724669E-20</v>
      </c>
      <c r="C6" s="1">
        <f t="shared" si="1"/>
        <v>4.2756798794770451E-33</v>
      </c>
    </row>
    <row r="7" spans="1:9" x14ac:dyDescent="0.25">
      <c r="A7" s="1">
        <f t="shared" si="2"/>
        <v>-7.5000000000000018</v>
      </c>
      <c r="B7" s="1">
        <f t="shared" si="0"/>
        <v>2.5262900015312906E-19</v>
      </c>
      <c r="C7" s="1">
        <f t="shared" si="1"/>
        <v>2.3640069344280481E-32</v>
      </c>
    </row>
    <row r="8" spans="1:9" x14ac:dyDescent="0.25">
      <c r="A8" s="1">
        <f t="shared" si="2"/>
        <v>-7.4000000000000021</v>
      </c>
      <c r="B8" s="1">
        <f t="shared" si="0"/>
        <v>9.1774723534956067E-19</v>
      </c>
      <c r="C8" s="1">
        <f t="shared" si="1"/>
        <v>1.2811689967929152E-31</v>
      </c>
    </row>
    <row r="9" spans="1:9" x14ac:dyDescent="0.25">
      <c r="A9" s="1">
        <f t="shared" si="2"/>
        <v>-7.3000000000000025</v>
      </c>
      <c r="B9" s="1">
        <f t="shared" si="0"/>
        <v>3.2679625945891188E-18</v>
      </c>
      <c r="C9" s="1">
        <f t="shared" si="1"/>
        <v>6.8057846875100431E-31</v>
      </c>
      <c r="E9" s="9" t="s">
        <v>9</v>
      </c>
      <c r="F9" s="9"/>
    </row>
    <row r="10" spans="1:9" x14ac:dyDescent="0.25">
      <c r="A10" s="1">
        <f t="shared" si="2"/>
        <v>-7.2000000000000028</v>
      </c>
      <c r="B10" s="1">
        <f t="shared" si="0"/>
        <v>1.1406310227272856E-17</v>
      </c>
      <c r="C10" s="1">
        <f t="shared" si="1"/>
        <v>3.5437583575994515E-30</v>
      </c>
      <c r="E10" s="1">
        <v>0</v>
      </c>
      <c r="F10" s="1">
        <v>0</v>
      </c>
    </row>
    <row r="11" spans="1:9" x14ac:dyDescent="0.25">
      <c r="A11" s="1">
        <f t="shared" si="2"/>
        <v>-7.1000000000000032</v>
      </c>
      <c r="B11" s="1">
        <f t="shared" si="0"/>
        <v>3.9023605449628759E-17</v>
      </c>
      <c r="C11" s="1">
        <f t="shared" si="1"/>
        <v>1.8086898689954982E-29</v>
      </c>
      <c r="E11" s="1">
        <v>0</v>
      </c>
      <c r="F11" s="1">
        <v>1</v>
      </c>
    </row>
    <row r="12" spans="1:9" x14ac:dyDescent="0.25">
      <c r="A12" s="1">
        <f t="shared" si="2"/>
        <v>-7.0000000000000036</v>
      </c>
      <c r="B12" s="1">
        <f t="shared" si="0"/>
        <v>1.3086506196245856E-16</v>
      </c>
      <c r="C12" s="1">
        <f t="shared" si="1"/>
        <v>9.0485339842795357E-29</v>
      </c>
    </row>
    <row r="13" spans="1:9" x14ac:dyDescent="0.25">
      <c r="A13" s="1">
        <f t="shared" si="2"/>
        <v>-6.9000000000000039</v>
      </c>
      <c r="B13" s="1">
        <f t="shared" si="0"/>
        <v>4.3016408587982399E-16</v>
      </c>
      <c r="C13" s="1">
        <f t="shared" si="1"/>
        <v>4.4371738828337315E-28</v>
      </c>
    </row>
    <row r="14" spans="1:9" x14ac:dyDescent="0.25">
      <c r="A14" s="1">
        <f t="shared" si="2"/>
        <v>-6.8000000000000043</v>
      </c>
      <c r="B14" s="1">
        <f t="shared" si="0"/>
        <v>1.3859855180641269E-15</v>
      </c>
      <c r="C14" s="1">
        <f t="shared" si="1"/>
        <v>2.1327933829389158E-27</v>
      </c>
    </row>
    <row r="15" spans="1:9" x14ac:dyDescent="0.25">
      <c r="A15" s="1">
        <f t="shared" si="2"/>
        <v>-6.7000000000000046</v>
      </c>
      <c r="B15" s="1">
        <f t="shared" si="0"/>
        <v>4.3772096360828189E-15</v>
      </c>
      <c r="C15" s="1">
        <f t="shared" si="1"/>
        <v>1.0048592429343508E-26</v>
      </c>
    </row>
    <row r="16" spans="1:9" x14ac:dyDescent="0.25">
      <c r="A16" s="1">
        <f t="shared" si="2"/>
        <v>-6.600000000000005</v>
      </c>
      <c r="B16" s="1">
        <f t="shared" si="0"/>
        <v>1.3550337462348189E-14</v>
      </c>
      <c r="C16" s="1">
        <f t="shared" si="1"/>
        <v>4.6406176653930957E-26</v>
      </c>
    </row>
    <row r="17" spans="1:5" x14ac:dyDescent="0.25">
      <c r="A17" s="1">
        <f t="shared" si="2"/>
        <v>-6.5000000000000053</v>
      </c>
      <c r="B17" s="1">
        <f t="shared" si="0"/>
        <v>4.1116580226312414E-14</v>
      </c>
      <c r="C17" s="1">
        <f t="shared" si="1"/>
        <v>2.1006826890573303E-25</v>
      </c>
    </row>
    <row r="18" spans="1:5" x14ac:dyDescent="0.25">
      <c r="A18" s="1">
        <f t="shared" si="2"/>
        <v>-6.4000000000000057</v>
      </c>
      <c r="B18" s="1">
        <f t="shared" si="0"/>
        <v>1.2229197851958021E-13</v>
      </c>
      <c r="C18" s="1">
        <f t="shared" si="1"/>
        <v>9.3209297464648E-25</v>
      </c>
    </row>
    <row r="19" spans="1:5" x14ac:dyDescent="0.25">
      <c r="A19" s="1">
        <f t="shared" si="2"/>
        <v>-6.300000000000006</v>
      </c>
      <c r="B19" s="1">
        <f t="shared" si="0"/>
        <v>3.5652752718760775E-13</v>
      </c>
      <c r="C19" s="1">
        <f t="shared" si="1"/>
        <v>4.0538915200701691E-24</v>
      </c>
    </row>
    <row r="20" spans="1:5" x14ac:dyDescent="0.25">
      <c r="A20" s="1">
        <f t="shared" si="2"/>
        <v>-6.2000000000000064</v>
      </c>
      <c r="B20" s="1">
        <f t="shared" si="0"/>
        <v>1.0188312866879628E-12</v>
      </c>
      <c r="C20" s="1">
        <f t="shared" si="1"/>
        <v>1.7282203782130967E-23</v>
      </c>
    </row>
    <row r="21" spans="1:5" x14ac:dyDescent="0.25">
      <c r="A21" s="1">
        <f t="shared" si="2"/>
        <v>-6.1000000000000068</v>
      </c>
      <c r="B21" s="1">
        <f t="shared" si="0"/>
        <v>2.853813508464149E-12</v>
      </c>
      <c r="C21" s="1">
        <f t="shared" si="1"/>
        <v>7.2217130979043017E-23</v>
      </c>
    </row>
    <row r="22" spans="1:5" x14ac:dyDescent="0.25">
      <c r="A22" s="1">
        <f t="shared" si="2"/>
        <v>-6.0000000000000071</v>
      </c>
      <c r="B22" s="1">
        <f t="shared" si="0"/>
        <v>7.8354332655081672E-12</v>
      </c>
      <c r="C22" s="1">
        <f t="shared" si="1"/>
        <v>2.9579814790012823E-22</v>
      </c>
    </row>
    <row r="23" spans="1:5" x14ac:dyDescent="0.25">
      <c r="A23" s="1">
        <f t="shared" si="2"/>
        <v>-5.9000000000000075</v>
      </c>
      <c r="B23" s="1">
        <f t="shared" si="0"/>
        <v>2.1086988109927542E-11</v>
      </c>
      <c r="C23" s="1">
        <f t="shared" si="1"/>
        <v>1.1875852097724089E-21</v>
      </c>
    </row>
    <row r="24" spans="1:5" x14ac:dyDescent="0.25">
      <c r="A24" s="1">
        <f t="shared" si="2"/>
        <v>-5.8000000000000078</v>
      </c>
      <c r="B24" s="1">
        <f t="shared" si="0"/>
        <v>5.5626303449050393E-11</v>
      </c>
      <c r="C24" s="1">
        <f t="shared" si="1"/>
        <v>4.6735642812082183E-21</v>
      </c>
      <c r="E24" s="2"/>
    </row>
    <row r="25" spans="1:5" x14ac:dyDescent="0.25">
      <c r="A25" s="1">
        <f t="shared" si="2"/>
        <v>-5.7000000000000082</v>
      </c>
      <c r="B25" s="1">
        <f t="shared" si="0"/>
        <v>1.4383347014024388E-10</v>
      </c>
      <c r="C25" s="1">
        <f t="shared" si="1"/>
        <v>1.8027926177686062E-20</v>
      </c>
    </row>
    <row r="26" spans="1:5" x14ac:dyDescent="0.25">
      <c r="A26" s="1">
        <f t="shared" si="2"/>
        <v>-5.6000000000000085</v>
      </c>
      <c r="B26" s="1">
        <f t="shared" si="0"/>
        <v>3.6454725011906903E-10</v>
      </c>
      <c r="C26" s="1">
        <f t="shared" si="1"/>
        <v>6.8164371065717892E-20</v>
      </c>
    </row>
    <row r="27" spans="1:5" x14ac:dyDescent="0.25">
      <c r="A27" s="1">
        <f t="shared" si="2"/>
        <v>-5.5000000000000089</v>
      </c>
      <c r="B27" s="1">
        <f t="shared" si="0"/>
        <v>9.0565294795427417E-10</v>
      </c>
      <c r="C27" s="1">
        <f t="shared" si="1"/>
        <v>2.5262900015310388E-19</v>
      </c>
    </row>
    <row r="28" spans="1:5" x14ac:dyDescent="0.25">
      <c r="A28" s="1">
        <f t="shared" si="2"/>
        <v>-5.4000000000000092</v>
      </c>
      <c r="B28" s="1">
        <f t="shared" si="0"/>
        <v>2.20538234734154E-9</v>
      </c>
      <c r="C28" s="1">
        <f t="shared" si="1"/>
        <v>9.1774723534946939E-19</v>
      </c>
    </row>
    <row r="29" spans="1:5" x14ac:dyDescent="0.25">
      <c r="A29" s="1">
        <f t="shared" si="2"/>
        <v>-5.3000000000000096</v>
      </c>
      <c r="B29" s="1">
        <f t="shared" si="0"/>
        <v>5.2640510610403728E-9</v>
      </c>
      <c r="C29" s="1">
        <f t="shared" si="1"/>
        <v>3.2679625945888634E-18</v>
      </c>
    </row>
    <row r="30" spans="1:5" x14ac:dyDescent="0.25">
      <c r="A30" s="1">
        <f t="shared" si="2"/>
        <v>-5.2000000000000099</v>
      </c>
      <c r="B30" s="1">
        <f t="shared" si="0"/>
        <v>1.2316020493340711E-8</v>
      </c>
      <c r="C30" s="1">
        <f t="shared" si="1"/>
        <v>1.1406310227271967E-17</v>
      </c>
    </row>
    <row r="31" spans="1:5" x14ac:dyDescent="0.25">
      <c r="A31" s="1">
        <f t="shared" si="2"/>
        <v>-5.1000000000000103</v>
      </c>
      <c r="B31" s="1">
        <f t="shared" si="0"/>
        <v>2.8244560602855932E-8</v>
      </c>
      <c r="C31" s="1">
        <f t="shared" si="1"/>
        <v>3.9023605449625702E-17</v>
      </c>
    </row>
    <row r="32" spans="1:5" x14ac:dyDescent="0.25">
      <c r="A32" s="1">
        <f t="shared" si="2"/>
        <v>-5.0000000000000107</v>
      </c>
      <c r="B32" s="1">
        <f t="shared" si="0"/>
        <v>6.3491173359327604E-8</v>
      </c>
      <c r="C32" s="1">
        <f t="shared" si="1"/>
        <v>1.3086506196244651E-16</v>
      </c>
    </row>
    <row r="33" spans="1:3" x14ac:dyDescent="0.25">
      <c r="A33" s="1">
        <f t="shared" si="2"/>
        <v>-4.900000000000011</v>
      </c>
      <c r="B33" s="1">
        <f t="shared" si="0"/>
        <v>1.3989622447873846E-7</v>
      </c>
      <c r="C33" s="1">
        <f t="shared" si="1"/>
        <v>4.3016408587978425E-16</v>
      </c>
    </row>
    <row r="34" spans="1:3" x14ac:dyDescent="0.25">
      <c r="A34" s="1">
        <f t="shared" si="2"/>
        <v>-4.8000000000000114</v>
      </c>
      <c r="B34" s="1">
        <f t="shared" ref="B34:B65" si="3">NORMDIST(A34,$I$1,$I$2,0)</f>
        <v>3.0214314466109725E-7</v>
      </c>
      <c r="C34" s="1">
        <f t="shared" ref="C34:C65" si="4">NORMDIST(A34,$I$4,$I$5,0)</f>
        <v>1.3859855180640088E-15</v>
      </c>
    </row>
    <row r="35" spans="1:3" x14ac:dyDescent="0.25">
      <c r="A35" s="1">
        <f t="shared" si="2"/>
        <v>-4.7000000000000117</v>
      </c>
      <c r="B35" s="1">
        <f t="shared" si="3"/>
        <v>6.3963704226694984E-7</v>
      </c>
      <c r="C35" s="1">
        <f t="shared" si="4"/>
        <v>4.3772096360824458E-15</v>
      </c>
    </row>
    <row r="36" spans="1:3" x14ac:dyDescent="0.25">
      <c r="A36" s="1">
        <f t="shared" si="2"/>
        <v>-4.6000000000000121</v>
      </c>
      <c r="B36" s="1">
        <f t="shared" si="3"/>
        <v>1.3272984223581812E-6</v>
      </c>
      <c r="C36" s="1">
        <f t="shared" si="4"/>
        <v>1.3550337462347131E-14</v>
      </c>
    </row>
    <row r="37" spans="1:3" x14ac:dyDescent="0.25">
      <c r="A37" s="1">
        <f t="shared" si="2"/>
        <v>-4.5000000000000124</v>
      </c>
      <c r="B37" s="1">
        <f t="shared" si="3"/>
        <v>2.6997133886921657E-6</v>
      </c>
      <c r="C37" s="1">
        <f t="shared" si="4"/>
        <v>4.1116580226309353E-14</v>
      </c>
    </row>
    <row r="38" spans="1:3" x14ac:dyDescent="0.25">
      <c r="A38" s="1">
        <f t="shared" si="2"/>
        <v>-4.4000000000000128</v>
      </c>
      <c r="B38" s="1">
        <f t="shared" si="3"/>
        <v>5.3824605183398676E-6</v>
      </c>
      <c r="C38" s="1">
        <f t="shared" si="4"/>
        <v>1.2229197851957023E-13</v>
      </c>
    </row>
    <row r="39" spans="1:3" x14ac:dyDescent="0.25">
      <c r="A39" s="1">
        <f t="shared" si="2"/>
        <v>-4.3000000000000131</v>
      </c>
      <c r="B39" s="1">
        <f t="shared" si="3"/>
        <v>1.0518605221789253E-5</v>
      </c>
      <c r="C39" s="1">
        <f t="shared" si="4"/>
        <v>3.5652752718758241E-13</v>
      </c>
    </row>
    <row r="40" spans="1:3" x14ac:dyDescent="0.25">
      <c r="A40" s="1">
        <f t="shared" si="2"/>
        <v>-4.2000000000000135</v>
      </c>
      <c r="B40" s="1">
        <f t="shared" si="3"/>
        <v>2.0148817766616126E-5</v>
      </c>
      <c r="C40" s="1">
        <f t="shared" si="4"/>
        <v>1.0188312866878905E-12</v>
      </c>
    </row>
    <row r="41" spans="1:3" x14ac:dyDescent="0.25">
      <c r="A41" s="1">
        <f t="shared" si="2"/>
        <v>-4.1000000000000139</v>
      </c>
      <c r="B41" s="1">
        <f t="shared" si="3"/>
        <v>3.7831633398267813E-5</v>
      </c>
      <c r="C41" s="1">
        <f t="shared" si="4"/>
        <v>2.8538135084639357E-12</v>
      </c>
    </row>
    <row r="42" spans="1:3" x14ac:dyDescent="0.25">
      <c r="A42" s="1">
        <f t="shared" si="2"/>
        <v>-4.0000000000000142</v>
      </c>
      <c r="B42" s="1">
        <f t="shared" si="3"/>
        <v>6.9626525973367982E-5</v>
      </c>
      <c r="C42" s="1">
        <f t="shared" si="4"/>
        <v>7.8354332655075824E-12</v>
      </c>
    </row>
    <row r="43" spans="1:3" x14ac:dyDescent="0.25">
      <c r="A43" s="1">
        <f t="shared" si="2"/>
        <v>-3.9000000000000141</v>
      </c>
      <c r="B43" s="1">
        <f t="shared" si="3"/>
        <v>1.256054462603545E-4</v>
      </c>
      <c r="C43" s="1">
        <f t="shared" si="4"/>
        <v>2.1086988109926123E-11</v>
      </c>
    </row>
    <row r="44" spans="1:3" x14ac:dyDescent="0.25">
      <c r="A44" s="1">
        <f t="shared" si="2"/>
        <v>-3.800000000000014</v>
      </c>
      <c r="B44" s="1">
        <f t="shared" si="3"/>
        <v>2.2210397210281599E-4</v>
      </c>
      <c r="C44" s="1">
        <f t="shared" si="4"/>
        <v>5.5626303449047039E-11</v>
      </c>
    </row>
    <row r="45" spans="1:3" x14ac:dyDescent="0.25">
      <c r="A45" s="1">
        <f t="shared" si="2"/>
        <v>-3.7000000000000139</v>
      </c>
      <c r="B45" s="1">
        <f t="shared" si="3"/>
        <v>3.8496237992754291E-4</v>
      </c>
      <c r="C45" s="1">
        <f t="shared" si="4"/>
        <v>1.438334701402362E-10</v>
      </c>
    </row>
    <row r="46" spans="1:3" x14ac:dyDescent="0.25">
      <c r="A46" s="1">
        <f t="shared" si="2"/>
        <v>-3.6000000000000139</v>
      </c>
      <c r="B46" s="1">
        <f t="shared" si="3"/>
        <v>6.5402502486159404E-4</v>
      </c>
      <c r="C46" s="1">
        <f t="shared" si="4"/>
        <v>3.6454725011905223E-10</v>
      </c>
    </row>
    <row r="47" spans="1:3" x14ac:dyDescent="0.25">
      <c r="A47" s="1">
        <f t="shared" si="2"/>
        <v>-3.5000000000000138</v>
      </c>
      <c r="B47" s="1">
        <f t="shared" si="3"/>
        <v>1.0891421151762804E-3</v>
      </c>
      <c r="C47" s="1">
        <f t="shared" si="4"/>
        <v>9.056529479542324E-10</v>
      </c>
    </row>
    <row r="48" spans="1:3" x14ac:dyDescent="0.25">
      <c r="A48" s="1">
        <f t="shared" si="2"/>
        <v>-3.4000000000000137</v>
      </c>
      <c r="B48" s="1">
        <f t="shared" si="3"/>
        <v>1.7778243404387585E-3</v>
      </c>
      <c r="C48" s="1">
        <f t="shared" si="4"/>
        <v>2.2053823473414535E-9</v>
      </c>
    </row>
    <row r="49" spans="1:3" x14ac:dyDescent="0.25">
      <c r="A49" s="1">
        <f t="shared" si="2"/>
        <v>-3.3000000000000136</v>
      </c>
      <c r="B49" s="1">
        <f t="shared" si="3"/>
        <v>2.8445086212625071E-3</v>
      </c>
      <c r="C49" s="1">
        <f t="shared" si="4"/>
        <v>5.2640510610401858E-9</v>
      </c>
    </row>
    <row r="50" spans="1:3" x14ac:dyDescent="0.25">
      <c r="A50" s="1">
        <f t="shared" si="2"/>
        <v>-3.2000000000000135</v>
      </c>
      <c r="B50" s="1">
        <f t="shared" si="3"/>
        <v>4.4610775324578416E-3</v>
      </c>
      <c r="C50" s="1">
        <f t="shared" si="4"/>
        <v>1.231602049334036E-8</v>
      </c>
    </row>
    <row r="51" spans="1:3" x14ac:dyDescent="0.25">
      <c r="A51" s="1">
        <f t="shared" si="2"/>
        <v>-3.1000000000000134</v>
      </c>
      <c r="B51" s="1">
        <f t="shared" si="3"/>
        <v>6.8578249999030417E-3</v>
      </c>
      <c r="C51" s="1">
        <f t="shared" si="4"/>
        <v>2.8244560602855227E-8</v>
      </c>
    </row>
    <row r="52" spans="1:3" x14ac:dyDescent="0.25">
      <c r="A52" s="1">
        <f t="shared" si="2"/>
        <v>-3.0000000000000133</v>
      </c>
      <c r="B52" s="1">
        <f t="shared" si="3"/>
        <v>1.0333492677045475E-2</v>
      </c>
      <c r="C52" s="1">
        <f t="shared" si="4"/>
        <v>6.3491173359326254E-8</v>
      </c>
    </row>
    <row r="53" spans="1:3" x14ac:dyDescent="0.25">
      <c r="A53" s="1">
        <f t="shared" si="2"/>
        <v>-2.9000000000000132</v>
      </c>
      <c r="B53" s="1">
        <f t="shared" si="3"/>
        <v>1.5262370217723151E-2</v>
      </c>
      <c r="C53" s="1">
        <f t="shared" si="4"/>
        <v>1.3989622447873571E-7</v>
      </c>
    </row>
    <row r="54" spans="1:3" x14ac:dyDescent="0.25">
      <c r="A54" s="1">
        <f t="shared" si="2"/>
        <v>-2.8000000000000131</v>
      </c>
      <c r="B54" s="1">
        <f t="shared" si="3"/>
        <v>2.2095861666004486E-2</v>
      </c>
      <c r="C54" s="1">
        <f t="shared" si="4"/>
        <v>3.0214314466109455E-7</v>
      </c>
    </row>
    <row r="55" spans="1:3" x14ac:dyDescent="0.25">
      <c r="A55" s="1">
        <f t="shared" si="2"/>
        <v>-2.7000000000000131</v>
      </c>
      <c r="B55" s="1">
        <f t="shared" si="3"/>
        <v>3.1355520248432807E-2</v>
      </c>
      <c r="C55" s="1">
        <f t="shared" si="4"/>
        <v>6.3963704226694296E-7</v>
      </c>
    </row>
    <row r="56" spans="1:3" x14ac:dyDescent="0.25">
      <c r="A56" s="1">
        <f t="shared" si="2"/>
        <v>-2.600000000000013</v>
      </c>
      <c r="B56" s="1">
        <f t="shared" si="3"/>
        <v>4.3614529316970872E-2</v>
      </c>
      <c r="C56" s="1">
        <f t="shared" si="4"/>
        <v>1.3272984223581695E-6</v>
      </c>
    </row>
    <row r="57" spans="1:3" x14ac:dyDescent="0.25">
      <c r="A57" s="1">
        <f t="shared" si="2"/>
        <v>-2.5000000000000129</v>
      </c>
      <c r="B57" s="1">
        <f t="shared" si="3"/>
        <v>5.9465144611812418E-2</v>
      </c>
      <c r="C57" s="1">
        <f t="shared" si="4"/>
        <v>2.6997133886921517E-6</v>
      </c>
    </row>
    <row r="58" spans="1:3" x14ac:dyDescent="0.25">
      <c r="A58" s="1">
        <f t="shared" si="2"/>
        <v>-2.4000000000000128</v>
      </c>
      <c r="B58" s="1">
        <f t="shared" si="3"/>
        <v>7.9470853838636141E-2</v>
      </c>
      <c r="C58" s="1">
        <f t="shared" si="4"/>
        <v>5.3824605183398676E-6</v>
      </c>
    </row>
    <row r="59" spans="1:3" x14ac:dyDescent="0.25">
      <c r="A59" s="1">
        <f t="shared" si="2"/>
        <v>-2.3000000000000127</v>
      </c>
      <c r="B59" s="1">
        <f t="shared" si="3"/>
        <v>0.10410399339803142</v>
      </c>
      <c r="C59" s="1">
        <f t="shared" si="4"/>
        <v>1.0518605221789309E-5</v>
      </c>
    </row>
    <row r="60" spans="1:3" x14ac:dyDescent="0.25">
      <c r="A60" s="1">
        <f t="shared" si="2"/>
        <v>-2.2000000000000126</v>
      </c>
      <c r="B60" s="1">
        <f t="shared" si="3"/>
        <v>0.13367217350176552</v>
      </c>
      <c r="C60" s="1">
        <f t="shared" si="4"/>
        <v>2.0148817766616194E-5</v>
      </c>
    </row>
    <row r="61" spans="1:3" x14ac:dyDescent="0.25">
      <c r="A61" s="1">
        <f t="shared" si="2"/>
        <v>-2.1000000000000125</v>
      </c>
      <c r="B61" s="1">
        <f t="shared" si="3"/>
        <v>0.16823979889661747</v>
      </c>
      <c r="C61" s="1">
        <f t="shared" si="4"/>
        <v>3.7831633398268091E-5</v>
      </c>
    </row>
    <row r="62" spans="1:3" x14ac:dyDescent="0.25">
      <c r="A62" s="1">
        <f t="shared" si="2"/>
        <v>-2.0000000000000124</v>
      </c>
      <c r="B62" s="1">
        <f t="shared" si="3"/>
        <v>0.2075537487102922</v>
      </c>
      <c r="C62" s="1">
        <f t="shared" si="4"/>
        <v>6.9626525973368741E-5</v>
      </c>
    </row>
    <row r="63" spans="1:3" x14ac:dyDescent="0.25">
      <c r="A63" s="1">
        <f t="shared" si="2"/>
        <v>-1.9000000000000123</v>
      </c>
      <c r="B63" s="1">
        <f t="shared" si="3"/>
        <v>0.25098428712017579</v>
      </c>
      <c r="C63" s="1">
        <f t="shared" si="4"/>
        <v>1.2560544626035583E-4</v>
      </c>
    </row>
    <row r="64" spans="1:3" x14ac:dyDescent="0.25">
      <c r="A64" s="1">
        <f t="shared" si="2"/>
        <v>-1.8000000000000123</v>
      </c>
      <c r="B64" s="1">
        <f t="shared" si="3"/>
        <v>0.29749289312872862</v>
      </c>
      <c r="C64" s="1">
        <f t="shared" si="4"/>
        <v>2.2210397210281832E-4</v>
      </c>
    </row>
    <row r="65" spans="1:3" x14ac:dyDescent="0.25">
      <c r="A65" s="1">
        <f t="shared" si="2"/>
        <v>-1.7000000000000122</v>
      </c>
      <c r="B65" s="1">
        <f t="shared" si="3"/>
        <v>0.34563743020526344</v>
      </c>
      <c r="C65" s="1">
        <f t="shared" si="4"/>
        <v>3.849623799275466E-4</v>
      </c>
    </row>
    <row r="66" spans="1:3" x14ac:dyDescent="0.25">
      <c r="A66" s="1">
        <f t="shared" si="2"/>
        <v>-1.6000000000000121</v>
      </c>
      <c r="B66" s="1">
        <f t="shared" ref="B66:B97" si="5">NORMDIST(A66,$I$1,$I$2,0)</f>
        <v>0.39362171585713795</v>
      </c>
      <c r="C66" s="1">
        <f t="shared" ref="C66:C97" si="6">NORMDIST(A66,$I$4,$I$5,0)</f>
        <v>6.5402502486160087E-4</v>
      </c>
    </row>
    <row r="67" spans="1:3" x14ac:dyDescent="0.25">
      <c r="A67" s="1">
        <f t="shared" si="2"/>
        <v>-1.500000000000012</v>
      </c>
      <c r="B67" s="1">
        <f t="shared" si="5"/>
        <v>0.43939128946771716</v>
      </c>
      <c r="C67" s="1">
        <f t="shared" si="6"/>
        <v>1.089142115176291E-3</v>
      </c>
    </row>
    <row r="68" spans="1:3" x14ac:dyDescent="0.25">
      <c r="A68" s="1">
        <f t="shared" ref="A68:A102" si="7">A67+0.1</f>
        <v>-1.4000000000000119</v>
      </c>
      <c r="B68" s="1">
        <f t="shared" si="5"/>
        <v>0.48077064941964931</v>
      </c>
      <c r="C68" s="1">
        <f t="shared" si="6"/>
        <v>1.7778243404387745E-3</v>
      </c>
    </row>
    <row r="69" spans="1:3" x14ac:dyDescent="0.25">
      <c r="A69" s="1">
        <f t="shared" si="7"/>
        <v>-1.3000000000000118</v>
      </c>
      <c r="B69" s="1">
        <f t="shared" si="5"/>
        <v>0.51563045480947789</v>
      </c>
      <c r="C69" s="1">
        <f t="shared" si="6"/>
        <v>2.844508621262527E-3</v>
      </c>
    </row>
    <row r="70" spans="1:3" x14ac:dyDescent="0.25">
      <c r="A70" s="1">
        <f t="shared" si="7"/>
        <v>-1.2000000000000117</v>
      </c>
      <c r="B70" s="1">
        <f t="shared" si="5"/>
        <v>0.54206739355242906</v>
      </c>
      <c r="C70" s="1">
        <f t="shared" si="6"/>
        <v>4.4610775324578729E-3</v>
      </c>
    </row>
    <row r="71" spans="1:3" x14ac:dyDescent="0.25">
      <c r="A71" s="1">
        <f t="shared" si="7"/>
        <v>-1.1000000000000116</v>
      </c>
      <c r="B71" s="1">
        <f t="shared" si="5"/>
        <v>0.55857580339446722</v>
      </c>
      <c r="C71" s="1">
        <f t="shared" si="6"/>
        <v>6.8578249999030902E-3</v>
      </c>
    </row>
    <row r="72" spans="1:3" x14ac:dyDescent="0.25">
      <c r="A72" s="1">
        <f t="shared" si="7"/>
        <v>-1.0000000000000115</v>
      </c>
      <c r="B72" s="1">
        <f t="shared" si="5"/>
        <v>0.56418958354775628</v>
      </c>
      <c r="C72" s="1">
        <f t="shared" si="6"/>
        <v>1.033349267704555E-2</v>
      </c>
    </row>
    <row r="73" spans="1:3" x14ac:dyDescent="0.25">
      <c r="A73" s="1">
        <f t="shared" si="7"/>
        <v>-0.90000000000001157</v>
      </c>
      <c r="B73" s="1">
        <f t="shared" si="5"/>
        <v>0.55857580339446977</v>
      </c>
      <c r="C73" s="1">
        <f t="shared" si="6"/>
        <v>1.5262370217723259E-2</v>
      </c>
    </row>
    <row r="74" spans="1:3" x14ac:dyDescent="0.25">
      <c r="A74" s="1">
        <f t="shared" si="7"/>
        <v>-0.80000000000001159</v>
      </c>
      <c r="B74" s="1">
        <f t="shared" si="5"/>
        <v>0.54206739355243405</v>
      </c>
      <c r="C74" s="1">
        <f t="shared" si="6"/>
        <v>2.2095861666004614E-2</v>
      </c>
    </row>
    <row r="75" spans="1:3" x14ac:dyDescent="0.25">
      <c r="A75" s="1">
        <f t="shared" si="7"/>
        <v>-0.70000000000001161</v>
      </c>
      <c r="B75" s="1">
        <f t="shared" si="5"/>
        <v>0.51563045480948511</v>
      </c>
      <c r="C75" s="1">
        <f t="shared" si="6"/>
        <v>3.1355520248432953E-2</v>
      </c>
    </row>
    <row r="76" spans="1:3" x14ac:dyDescent="0.25">
      <c r="A76" s="1">
        <f t="shared" si="7"/>
        <v>-0.60000000000001164</v>
      </c>
      <c r="B76" s="1">
        <f t="shared" si="5"/>
        <v>0.48077064941965841</v>
      </c>
      <c r="C76" s="1">
        <f t="shared" si="6"/>
        <v>4.3614529316971067E-2</v>
      </c>
    </row>
    <row r="77" spans="1:3" x14ac:dyDescent="0.25">
      <c r="A77" s="1">
        <f t="shared" si="7"/>
        <v>-0.50000000000001166</v>
      </c>
      <c r="B77" s="1">
        <f t="shared" si="5"/>
        <v>0.43939128946772749</v>
      </c>
      <c r="C77" s="1">
        <f t="shared" si="6"/>
        <v>5.9465144611812626E-2</v>
      </c>
    </row>
    <row r="78" spans="1:3" x14ac:dyDescent="0.25">
      <c r="A78" s="1">
        <f t="shared" si="7"/>
        <v>-0.40000000000001168</v>
      </c>
      <c r="B78" s="1">
        <f t="shared" si="5"/>
        <v>0.39362171585714917</v>
      </c>
      <c r="C78" s="1">
        <f t="shared" si="6"/>
        <v>7.9470853838636363E-2</v>
      </c>
    </row>
    <row r="79" spans="1:3" x14ac:dyDescent="0.25">
      <c r="A79" s="1">
        <f t="shared" si="7"/>
        <v>-0.3000000000000117</v>
      </c>
      <c r="B79" s="1">
        <f t="shared" si="5"/>
        <v>0.34563743020527493</v>
      </c>
      <c r="C79" s="1">
        <f t="shared" si="6"/>
        <v>0.10410399339803166</v>
      </c>
    </row>
    <row r="80" spans="1:3" x14ac:dyDescent="0.25">
      <c r="A80" s="1">
        <f t="shared" si="7"/>
        <v>-0.2000000000000117</v>
      </c>
      <c r="B80" s="1">
        <f t="shared" si="5"/>
        <v>0.29749289312874011</v>
      </c>
      <c r="C80" s="1">
        <f t="shared" si="6"/>
        <v>0.13367217350176583</v>
      </c>
    </row>
    <row r="81" spans="1:3" x14ac:dyDescent="0.25">
      <c r="A81" s="1">
        <f t="shared" si="7"/>
        <v>-0.10000000000001169</v>
      </c>
      <c r="B81" s="1">
        <f t="shared" si="5"/>
        <v>0.25098428712018661</v>
      </c>
      <c r="C81" s="1">
        <f t="shared" si="6"/>
        <v>0.16823979889661783</v>
      </c>
    </row>
    <row r="82" spans="1:3" x14ac:dyDescent="0.25">
      <c r="A82" s="1">
        <f t="shared" si="7"/>
        <v>-1.1685097334179773E-14</v>
      </c>
      <c r="B82" s="1">
        <f t="shared" si="5"/>
        <v>0.20755374871030222</v>
      </c>
      <c r="C82" s="1">
        <f t="shared" si="6"/>
        <v>0.2075537487102925</v>
      </c>
    </row>
    <row r="83" spans="1:3" x14ac:dyDescent="0.25">
      <c r="A83" s="1">
        <f t="shared" si="7"/>
        <v>9.999999999998832E-2</v>
      </c>
      <c r="B83" s="1">
        <f t="shared" si="5"/>
        <v>0.16823979889662638</v>
      </c>
      <c r="C83" s="1">
        <f t="shared" si="6"/>
        <v>0.25098428712017612</v>
      </c>
    </row>
    <row r="84" spans="1:3" x14ac:dyDescent="0.25">
      <c r="A84" s="1">
        <f t="shared" si="7"/>
        <v>0.19999999999998833</v>
      </c>
      <c r="B84" s="1">
        <f t="shared" si="5"/>
        <v>0.13367217350177329</v>
      </c>
      <c r="C84" s="1">
        <f t="shared" si="6"/>
        <v>0.29749289312872895</v>
      </c>
    </row>
    <row r="85" spans="1:3" x14ac:dyDescent="0.25">
      <c r="A85" s="1">
        <f t="shared" si="7"/>
        <v>0.29999999999998833</v>
      </c>
      <c r="B85" s="1">
        <f t="shared" si="5"/>
        <v>0.10410399339803804</v>
      </c>
      <c r="C85" s="1">
        <f t="shared" si="6"/>
        <v>0.34563743020526372</v>
      </c>
    </row>
    <row r="86" spans="1:3" x14ac:dyDescent="0.25">
      <c r="A86" s="1">
        <f t="shared" si="7"/>
        <v>0.39999999999998836</v>
      </c>
      <c r="B86" s="1">
        <f t="shared" si="5"/>
        <v>7.9470853838641553E-2</v>
      </c>
      <c r="C86" s="1">
        <f t="shared" si="6"/>
        <v>0.39362171585713818</v>
      </c>
    </row>
    <row r="87" spans="1:3" x14ac:dyDescent="0.25">
      <c r="A87" s="1">
        <f t="shared" si="7"/>
        <v>0.49999999999998834</v>
      </c>
      <c r="B87" s="1">
        <f t="shared" si="5"/>
        <v>5.9465144611816775E-2</v>
      </c>
      <c r="C87" s="1">
        <f t="shared" si="6"/>
        <v>0.43939128946771722</v>
      </c>
    </row>
    <row r="88" spans="1:3" x14ac:dyDescent="0.25">
      <c r="A88" s="1">
        <f t="shared" si="7"/>
        <v>0.59999999999998832</v>
      </c>
      <c r="B88" s="1">
        <f t="shared" si="5"/>
        <v>4.36145293169743E-2</v>
      </c>
      <c r="C88" s="1">
        <f t="shared" si="6"/>
        <v>0.48077064941964948</v>
      </c>
    </row>
    <row r="89" spans="1:3" x14ac:dyDescent="0.25">
      <c r="A89" s="1">
        <f t="shared" si="7"/>
        <v>0.6999999999999883</v>
      </c>
      <c r="B89" s="1">
        <f t="shared" si="5"/>
        <v>3.1355520248435451E-2</v>
      </c>
      <c r="C89" s="1">
        <f t="shared" si="6"/>
        <v>0.51563045480947789</v>
      </c>
    </row>
    <row r="90" spans="1:3" x14ac:dyDescent="0.25">
      <c r="A90" s="1">
        <f t="shared" si="7"/>
        <v>0.79999999999998828</v>
      </c>
      <c r="B90" s="1">
        <f t="shared" si="5"/>
        <v>2.2095861666006456E-2</v>
      </c>
      <c r="C90" s="1">
        <f t="shared" si="6"/>
        <v>0.54206739355242906</v>
      </c>
    </row>
    <row r="91" spans="1:3" x14ac:dyDescent="0.25">
      <c r="A91" s="1">
        <f t="shared" si="7"/>
        <v>0.89999999999998825</v>
      </c>
      <c r="B91" s="1">
        <f t="shared" si="5"/>
        <v>1.526237021772461E-2</v>
      </c>
      <c r="C91" s="1">
        <f t="shared" si="6"/>
        <v>0.55857580339446722</v>
      </c>
    </row>
    <row r="92" spans="1:3" x14ac:dyDescent="0.25">
      <c r="A92" s="1">
        <f t="shared" si="7"/>
        <v>0.99999999999998823</v>
      </c>
      <c r="B92" s="1">
        <f t="shared" si="5"/>
        <v>1.0333492677046514E-2</v>
      </c>
      <c r="C92" s="1">
        <f t="shared" si="6"/>
        <v>0.56418958354775628</v>
      </c>
    </row>
    <row r="93" spans="1:3" x14ac:dyDescent="0.25">
      <c r="A93" s="1">
        <f t="shared" si="7"/>
        <v>1.0999999999999883</v>
      </c>
      <c r="B93" s="1">
        <f t="shared" si="5"/>
        <v>6.8578249999037659E-3</v>
      </c>
      <c r="C93" s="1">
        <f t="shared" si="6"/>
        <v>0.55857580339446977</v>
      </c>
    </row>
    <row r="94" spans="1:3" x14ac:dyDescent="0.25">
      <c r="A94" s="1">
        <f t="shared" si="7"/>
        <v>1.1999999999999884</v>
      </c>
      <c r="B94" s="1">
        <f t="shared" si="5"/>
        <v>4.4610775324583291E-3</v>
      </c>
      <c r="C94" s="1">
        <f t="shared" si="6"/>
        <v>0.54206739355243405</v>
      </c>
    </row>
    <row r="95" spans="1:3" x14ac:dyDescent="0.25">
      <c r="A95" s="1">
        <f t="shared" si="7"/>
        <v>1.2999999999999885</v>
      </c>
      <c r="B95" s="1">
        <f t="shared" si="5"/>
        <v>2.8445086212628349E-3</v>
      </c>
      <c r="C95" s="1">
        <f t="shared" si="6"/>
        <v>0.51563045480948511</v>
      </c>
    </row>
    <row r="96" spans="1:3" x14ac:dyDescent="0.25">
      <c r="A96" s="1">
        <f t="shared" si="7"/>
        <v>1.3999999999999886</v>
      </c>
      <c r="B96" s="1">
        <f t="shared" si="5"/>
        <v>1.7778243404389703E-3</v>
      </c>
      <c r="C96" s="1">
        <f t="shared" si="6"/>
        <v>0.48077064941965825</v>
      </c>
    </row>
    <row r="97" spans="1:3" x14ac:dyDescent="0.25">
      <c r="A97" s="1">
        <f t="shared" si="7"/>
        <v>1.4999999999999887</v>
      </c>
      <c r="B97" s="1">
        <f t="shared" si="5"/>
        <v>1.0891421151764198E-3</v>
      </c>
      <c r="C97" s="1">
        <f t="shared" si="6"/>
        <v>0.43939128946772743</v>
      </c>
    </row>
    <row r="98" spans="1:3" x14ac:dyDescent="0.25">
      <c r="A98" s="1">
        <f t="shared" si="7"/>
        <v>1.5999999999999888</v>
      </c>
      <c r="B98" s="1">
        <f t="shared" ref="B98:B129" si="8">NORMDIST(A98,$I$1,$I$2,0)</f>
        <v>6.5402502486167882E-4</v>
      </c>
      <c r="C98" s="1">
        <f t="shared" ref="C98:C129" si="9">NORMDIST(A98,$I$4,$I$5,0)</f>
        <v>0.39362171585714895</v>
      </c>
    </row>
    <row r="99" spans="1:3" x14ac:dyDescent="0.25">
      <c r="A99" s="1">
        <f t="shared" si="7"/>
        <v>1.6999999999999889</v>
      </c>
      <c r="B99" s="1">
        <f t="shared" si="8"/>
        <v>3.8496237992759587E-4</v>
      </c>
      <c r="C99" s="1">
        <f t="shared" si="9"/>
        <v>0.34563743020527465</v>
      </c>
    </row>
    <row r="100" spans="1:3" x14ac:dyDescent="0.25">
      <c r="A100" s="1">
        <f t="shared" si="7"/>
        <v>1.7999999999999889</v>
      </c>
      <c r="B100" s="1">
        <f t="shared" si="8"/>
        <v>2.2210397210284714E-4</v>
      </c>
      <c r="C100" s="1">
        <f t="shared" si="9"/>
        <v>0.29749289312873978</v>
      </c>
    </row>
    <row r="101" spans="1:3" x14ac:dyDescent="0.25">
      <c r="A101" s="1">
        <f t="shared" si="7"/>
        <v>1.899999999999989</v>
      </c>
      <c r="B101" s="1">
        <f t="shared" si="8"/>
        <v>1.256054462603728E-4</v>
      </c>
      <c r="C101" s="1">
        <f t="shared" si="9"/>
        <v>0.25098428712018633</v>
      </c>
    </row>
    <row r="102" spans="1:3" x14ac:dyDescent="0.25">
      <c r="A102" s="1">
        <f t="shared" si="7"/>
        <v>1.9999999999999891</v>
      </c>
      <c r="B102" s="1">
        <f t="shared" si="8"/>
        <v>6.9626525973378513E-5</v>
      </c>
      <c r="C102" s="1">
        <f t="shared" si="9"/>
        <v>0.20755374871030191</v>
      </c>
    </row>
    <row r="103" spans="1:3" x14ac:dyDescent="0.25">
      <c r="A103" s="1">
        <f>A102+0.1</f>
        <v>2.099999999999989</v>
      </c>
      <c r="B103" s="1">
        <f t="shared" si="8"/>
        <v>3.7831633398273593E-5</v>
      </c>
      <c r="C103" s="1">
        <f t="shared" si="9"/>
        <v>0.16823979889662616</v>
      </c>
    </row>
    <row r="104" spans="1:3" x14ac:dyDescent="0.25">
      <c r="A104" s="1">
        <f t="shared" ref="A104:A119" si="10">A103+0.1</f>
        <v>2.1999999999999891</v>
      </c>
      <c r="B104" s="1">
        <f t="shared" si="8"/>
        <v>2.0148817766619274E-5</v>
      </c>
      <c r="C104" s="1">
        <f t="shared" si="9"/>
        <v>0.1336721735017731</v>
      </c>
    </row>
    <row r="105" spans="1:3" x14ac:dyDescent="0.25">
      <c r="A105" s="1">
        <f t="shared" si="10"/>
        <v>2.2999999999999892</v>
      </c>
      <c r="B105" s="1">
        <f t="shared" si="8"/>
        <v>1.0518605221790913E-5</v>
      </c>
      <c r="C105" s="1">
        <f t="shared" si="9"/>
        <v>0.10410399339803778</v>
      </c>
    </row>
    <row r="106" spans="1:3" x14ac:dyDescent="0.25">
      <c r="A106" s="1">
        <f t="shared" si="10"/>
        <v>2.3999999999999893</v>
      </c>
      <c r="B106" s="1">
        <f t="shared" si="8"/>
        <v>5.3824605183407485E-6</v>
      </c>
      <c r="C106" s="1">
        <f t="shared" si="9"/>
        <v>7.9470853838641331E-2</v>
      </c>
    </row>
    <row r="107" spans="1:3" x14ac:dyDescent="0.25">
      <c r="A107" s="1">
        <f t="shared" si="10"/>
        <v>2.4999999999999893</v>
      </c>
      <c r="B107" s="1">
        <f t="shared" si="8"/>
        <v>2.6997133886925926E-6</v>
      </c>
      <c r="C107" s="1">
        <f t="shared" si="9"/>
        <v>5.9465144611816616E-2</v>
      </c>
    </row>
    <row r="108" spans="1:3" x14ac:dyDescent="0.25">
      <c r="A108" s="1">
        <f t="shared" si="10"/>
        <v>2.5999999999999894</v>
      </c>
      <c r="B108" s="1">
        <f t="shared" si="8"/>
        <v>1.327298422358398E-6</v>
      </c>
      <c r="C108" s="1">
        <f t="shared" si="9"/>
        <v>4.3614529316974168E-2</v>
      </c>
    </row>
    <row r="109" spans="1:3" x14ac:dyDescent="0.25">
      <c r="A109" s="1">
        <f t="shared" si="10"/>
        <v>2.6999999999999895</v>
      </c>
      <c r="B109" s="1">
        <f t="shared" si="8"/>
        <v>6.3963704226705318E-7</v>
      </c>
      <c r="C109" s="1">
        <f t="shared" si="9"/>
        <v>3.1355520248435319E-2</v>
      </c>
    </row>
    <row r="110" spans="1:3" x14ac:dyDescent="0.25">
      <c r="A110" s="1">
        <f t="shared" si="10"/>
        <v>2.7999999999999896</v>
      </c>
      <c r="B110" s="1">
        <f t="shared" si="8"/>
        <v>3.021431446611477E-7</v>
      </c>
      <c r="C110" s="1">
        <f t="shared" si="9"/>
        <v>2.2095861666006359E-2</v>
      </c>
    </row>
    <row r="111" spans="1:3" x14ac:dyDescent="0.25">
      <c r="A111" s="1">
        <f t="shared" si="10"/>
        <v>2.8999999999999897</v>
      </c>
      <c r="B111" s="1">
        <f t="shared" si="8"/>
        <v>1.398962244787618E-7</v>
      </c>
      <c r="C111" s="1">
        <f t="shared" si="9"/>
        <v>1.5262370217724513E-2</v>
      </c>
    </row>
    <row r="112" spans="1:3" x14ac:dyDescent="0.25">
      <c r="A112" s="1">
        <f t="shared" si="10"/>
        <v>2.9999999999999898</v>
      </c>
      <c r="B112" s="1">
        <f t="shared" si="8"/>
        <v>6.3491173359338086E-8</v>
      </c>
      <c r="C112" s="1">
        <f t="shared" si="9"/>
        <v>1.0333492677046448E-2</v>
      </c>
    </row>
    <row r="113" spans="1:3" x14ac:dyDescent="0.25">
      <c r="A113" s="1">
        <f t="shared" si="10"/>
        <v>3.0999999999999899</v>
      </c>
      <c r="B113" s="1">
        <f t="shared" si="8"/>
        <v>2.8244560602860746E-8</v>
      </c>
      <c r="C113" s="1">
        <f t="shared" si="9"/>
        <v>6.8578249999037173E-3</v>
      </c>
    </row>
    <row r="114" spans="1:3" x14ac:dyDescent="0.25">
      <c r="A114" s="1">
        <f t="shared" si="10"/>
        <v>3.19999999999999</v>
      </c>
      <c r="B114" s="1">
        <f t="shared" si="8"/>
        <v>1.2316020493342767E-8</v>
      </c>
      <c r="C114" s="1">
        <f t="shared" si="9"/>
        <v>4.4610775324583057E-3</v>
      </c>
    </row>
    <row r="115" spans="1:3" x14ac:dyDescent="0.25">
      <c r="A115" s="1">
        <f t="shared" si="10"/>
        <v>3.2999999999999901</v>
      </c>
      <c r="B115" s="1">
        <f t="shared" si="8"/>
        <v>5.2640510610412512E-9</v>
      </c>
      <c r="C115" s="1">
        <f t="shared" si="9"/>
        <v>2.844508621262815E-3</v>
      </c>
    </row>
    <row r="116" spans="1:3" x14ac:dyDescent="0.25">
      <c r="A116" s="1">
        <f t="shared" si="10"/>
        <v>3.3999999999999901</v>
      </c>
      <c r="B116" s="1">
        <f t="shared" si="8"/>
        <v>2.2053823473419163E-9</v>
      </c>
      <c r="C116" s="1">
        <f t="shared" si="9"/>
        <v>1.7778243404389593E-3</v>
      </c>
    </row>
    <row r="117" spans="1:3" x14ac:dyDescent="0.25">
      <c r="A117" s="1">
        <f t="shared" si="10"/>
        <v>3.4999999999999902</v>
      </c>
      <c r="B117" s="1">
        <f t="shared" si="8"/>
        <v>9.0565294795442854E-10</v>
      </c>
      <c r="C117" s="1">
        <f t="shared" si="9"/>
        <v>1.089142115176409E-3</v>
      </c>
    </row>
    <row r="118" spans="1:3" x14ac:dyDescent="0.25">
      <c r="A118" s="1">
        <f t="shared" si="10"/>
        <v>3.5999999999999903</v>
      </c>
      <c r="B118" s="1">
        <f t="shared" si="8"/>
        <v>3.6454725011912998E-10</v>
      </c>
      <c r="C118" s="1">
        <f t="shared" si="9"/>
        <v>6.5402502486167405E-4</v>
      </c>
    </row>
    <row r="119" spans="1:3" x14ac:dyDescent="0.25">
      <c r="A119" s="1">
        <f t="shared" si="10"/>
        <v>3.6999999999999904</v>
      </c>
      <c r="B119" s="1">
        <f t="shared" si="8"/>
        <v>1.4383347014026738E-10</v>
      </c>
      <c r="C119" s="1">
        <f t="shared" si="9"/>
        <v>3.8496237992759175E-4</v>
      </c>
    </row>
    <row r="120" spans="1:3" x14ac:dyDescent="0.25">
      <c r="A120" s="1">
        <f>A119+0.1</f>
        <v>3.7999999999999905</v>
      </c>
      <c r="B120" s="1">
        <f t="shared" si="8"/>
        <v>5.5626303449059686E-11</v>
      </c>
      <c r="C120" s="1">
        <f t="shared" si="9"/>
        <v>2.2210397210284519E-4</v>
      </c>
    </row>
    <row r="121" spans="1:3" x14ac:dyDescent="0.25">
      <c r="A121" s="1">
        <f t="shared" ref="A121:A176" si="11">A120+0.1</f>
        <v>3.8999999999999906</v>
      </c>
      <c r="B121" s="1">
        <f t="shared" si="8"/>
        <v>2.1086988109931064E-11</v>
      </c>
      <c r="C121" s="1">
        <f t="shared" si="9"/>
        <v>1.2560544626037144E-4</v>
      </c>
    </row>
    <row r="122" spans="1:3" x14ac:dyDescent="0.25">
      <c r="A122" s="1">
        <f t="shared" si="11"/>
        <v>3.9999999999999907</v>
      </c>
      <c r="B122" s="1">
        <f t="shared" si="8"/>
        <v>7.8354332655093918E-12</v>
      </c>
      <c r="C122" s="1">
        <f t="shared" si="9"/>
        <v>6.9626525973377998E-5</v>
      </c>
    </row>
    <row r="123" spans="1:3" x14ac:dyDescent="0.25">
      <c r="A123" s="1">
        <f t="shared" si="11"/>
        <v>4.0999999999999908</v>
      </c>
      <c r="B123" s="1">
        <f t="shared" si="8"/>
        <v>2.8538135084646151E-12</v>
      </c>
      <c r="C123" s="1">
        <f t="shared" si="9"/>
        <v>3.7831633398273132E-5</v>
      </c>
    </row>
    <row r="124" spans="1:3" x14ac:dyDescent="0.25">
      <c r="A124" s="1">
        <f t="shared" si="11"/>
        <v>4.1999999999999904</v>
      </c>
      <c r="B124" s="1">
        <f t="shared" si="8"/>
        <v>1.0188312866881365E-12</v>
      </c>
      <c r="C124" s="1">
        <f t="shared" si="9"/>
        <v>2.0148817766619094E-5</v>
      </c>
    </row>
    <row r="125" spans="1:3" x14ac:dyDescent="0.25">
      <c r="A125" s="1">
        <f t="shared" si="11"/>
        <v>4.2999999999999901</v>
      </c>
      <c r="B125" s="1">
        <f t="shared" si="8"/>
        <v>3.5652752718766975E-13</v>
      </c>
      <c r="C125" s="1">
        <f t="shared" si="9"/>
        <v>1.0518605221790878E-5</v>
      </c>
    </row>
    <row r="126" spans="1:3" x14ac:dyDescent="0.25">
      <c r="A126" s="1">
        <f t="shared" si="11"/>
        <v>4.3999999999999897</v>
      </c>
      <c r="B126" s="1">
        <f t="shared" si="8"/>
        <v>1.2229197851960063E-13</v>
      </c>
      <c r="C126" s="1">
        <f t="shared" si="9"/>
        <v>5.3824605183407197E-6</v>
      </c>
    </row>
    <row r="127" spans="1:3" x14ac:dyDescent="0.25">
      <c r="A127" s="1">
        <f t="shared" si="11"/>
        <v>4.4999999999999893</v>
      </c>
      <c r="B127" s="1">
        <f t="shared" si="8"/>
        <v>4.1116580226319577E-14</v>
      </c>
      <c r="C127" s="1">
        <f t="shared" si="9"/>
        <v>2.6997133886925926E-6</v>
      </c>
    </row>
    <row r="128" spans="1:3" x14ac:dyDescent="0.25">
      <c r="A128" s="1">
        <f t="shared" si="11"/>
        <v>4.599999999999989</v>
      </c>
      <c r="B128" s="1">
        <f t="shared" si="8"/>
        <v>1.3550337462350694E-14</v>
      </c>
      <c r="C128" s="1">
        <f t="shared" si="9"/>
        <v>1.3272984223584031E-6</v>
      </c>
    </row>
    <row r="129" spans="1:3" x14ac:dyDescent="0.25">
      <c r="A129" s="1">
        <f t="shared" si="11"/>
        <v>4.6999999999999886</v>
      </c>
      <c r="B129" s="1">
        <f t="shared" si="8"/>
        <v>4.3772096360835644E-15</v>
      </c>
      <c r="C129" s="1">
        <f t="shared" si="9"/>
        <v>6.3963704226705889E-7</v>
      </c>
    </row>
    <row r="130" spans="1:3" x14ac:dyDescent="0.25">
      <c r="A130" s="1">
        <f t="shared" si="11"/>
        <v>4.7999999999999883</v>
      </c>
      <c r="B130" s="1">
        <f t="shared" ref="B130:B161" si="12">NORMDIST(A130,$I$1,$I$2,0)</f>
        <v>1.3859855180643928E-15</v>
      </c>
      <c r="C130" s="1">
        <f t="shared" ref="C130:C161" si="13">NORMDIST(A130,$I$4,$I$5,0)</f>
        <v>3.0214314466115093E-7</v>
      </c>
    </row>
    <row r="131" spans="1:3" x14ac:dyDescent="0.25">
      <c r="A131" s="1">
        <f t="shared" si="11"/>
        <v>4.8999999999999879</v>
      </c>
      <c r="B131" s="1">
        <f t="shared" si="12"/>
        <v>4.3016408587990652E-16</v>
      </c>
      <c r="C131" s="1">
        <f t="shared" si="13"/>
        <v>1.3989622447876331E-7</v>
      </c>
    </row>
    <row r="132" spans="1:3" x14ac:dyDescent="0.25">
      <c r="A132" s="1">
        <f t="shared" si="11"/>
        <v>4.9999999999999876</v>
      </c>
      <c r="B132" s="1">
        <f t="shared" si="12"/>
        <v>1.3086506196248368E-16</v>
      </c>
      <c r="C132" s="1">
        <f t="shared" si="13"/>
        <v>6.3491173359339343E-8</v>
      </c>
    </row>
    <row r="133" spans="1:3" x14ac:dyDescent="0.25">
      <c r="A133" s="1">
        <f t="shared" si="11"/>
        <v>5.0999999999999872</v>
      </c>
      <c r="B133" s="1">
        <f t="shared" si="12"/>
        <v>3.9023605449636518E-17</v>
      </c>
      <c r="C133" s="1">
        <f t="shared" si="13"/>
        <v>2.8244560602861348E-8</v>
      </c>
    </row>
    <row r="134" spans="1:3" x14ac:dyDescent="0.25">
      <c r="A134" s="1">
        <f t="shared" si="11"/>
        <v>5.1999999999999869</v>
      </c>
      <c r="B134" s="1">
        <f t="shared" si="12"/>
        <v>1.1406310227275126E-17</v>
      </c>
      <c r="C134" s="1">
        <f t="shared" si="13"/>
        <v>1.2316020493343118E-8</v>
      </c>
    </row>
    <row r="135" spans="1:3" x14ac:dyDescent="0.25">
      <c r="A135" s="1">
        <f t="shared" si="11"/>
        <v>5.2999999999999865</v>
      </c>
      <c r="B135" s="1">
        <f t="shared" si="12"/>
        <v>3.2679625945897921E-18</v>
      </c>
      <c r="C135" s="1">
        <f t="shared" si="13"/>
        <v>5.2640510610413819E-9</v>
      </c>
    </row>
    <row r="136" spans="1:3" x14ac:dyDescent="0.25">
      <c r="A136" s="1">
        <f t="shared" si="11"/>
        <v>5.3999999999999861</v>
      </c>
      <c r="B136" s="1">
        <f t="shared" si="12"/>
        <v>9.177472353497369E-19</v>
      </c>
      <c r="C136" s="1">
        <f t="shared" si="13"/>
        <v>2.2053823473419862E-9</v>
      </c>
    </row>
    <row r="137" spans="1:3" x14ac:dyDescent="0.25">
      <c r="A137" s="1">
        <f t="shared" si="11"/>
        <v>5.4999999999999858</v>
      </c>
      <c r="B137" s="1">
        <f t="shared" si="12"/>
        <v>2.5262900015317933E-19</v>
      </c>
      <c r="C137" s="1">
        <f t="shared" si="13"/>
        <v>9.0565294795446401E-10</v>
      </c>
    </row>
    <row r="138" spans="1:3" x14ac:dyDescent="0.25">
      <c r="A138" s="1">
        <f t="shared" si="11"/>
        <v>5.5999999999999854</v>
      </c>
      <c r="B138" s="1">
        <f t="shared" si="12"/>
        <v>6.8164371065739198E-20</v>
      </c>
      <c r="C138" s="1">
        <f t="shared" si="13"/>
        <v>3.6454725011914673E-10</v>
      </c>
    </row>
    <row r="139" spans="1:3" x14ac:dyDescent="0.25">
      <c r="A139" s="1">
        <f t="shared" si="11"/>
        <v>5.6999999999999851</v>
      </c>
      <c r="B139" s="1">
        <f t="shared" si="12"/>
        <v>1.8027926177691825E-20</v>
      </c>
      <c r="C139" s="1">
        <f t="shared" si="13"/>
        <v>1.4383347014027505E-10</v>
      </c>
    </row>
    <row r="140" spans="1:3" x14ac:dyDescent="0.25">
      <c r="A140" s="1">
        <f t="shared" si="11"/>
        <v>5.7999999999999847</v>
      </c>
      <c r="B140" s="1">
        <f t="shared" si="12"/>
        <v>4.6735642812097463E-21</v>
      </c>
      <c r="C140" s="1">
        <f t="shared" si="13"/>
        <v>5.5626303449062646E-11</v>
      </c>
    </row>
    <row r="141" spans="1:3" x14ac:dyDescent="0.25">
      <c r="A141" s="1">
        <f t="shared" si="11"/>
        <v>5.8999999999999844</v>
      </c>
      <c r="B141" s="1">
        <f t="shared" si="12"/>
        <v>1.1875852097727804E-21</v>
      </c>
      <c r="C141" s="1">
        <f t="shared" si="13"/>
        <v>2.1086988109932337E-11</v>
      </c>
    </row>
    <row r="142" spans="1:3" x14ac:dyDescent="0.25">
      <c r="A142" s="1">
        <f t="shared" si="11"/>
        <v>5.999999999999984</v>
      </c>
      <c r="B142" s="1">
        <f t="shared" si="12"/>
        <v>2.9579814790022071E-22</v>
      </c>
      <c r="C142" s="1">
        <f t="shared" si="13"/>
        <v>7.8354332655099201E-12</v>
      </c>
    </row>
    <row r="143" spans="1:3" x14ac:dyDescent="0.25">
      <c r="A143" s="1">
        <f t="shared" si="11"/>
        <v>6.0999999999999837</v>
      </c>
      <c r="B143" s="1">
        <f t="shared" si="12"/>
        <v>7.221713097906661E-23</v>
      </c>
      <c r="C143" s="1">
        <f t="shared" si="13"/>
        <v>2.8538135084648279E-12</v>
      </c>
    </row>
    <row r="144" spans="1:3" x14ac:dyDescent="0.25">
      <c r="A144" s="1">
        <f t="shared" si="11"/>
        <v>6.1999999999999833</v>
      </c>
      <c r="B144" s="1">
        <f t="shared" si="12"/>
        <v>1.7282203782136494E-23</v>
      </c>
      <c r="C144" s="1">
        <f t="shared" si="13"/>
        <v>1.018831286688209E-12</v>
      </c>
    </row>
    <row r="145" spans="1:3" x14ac:dyDescent="0.25">
      <c r="A145" s="1">
        <f t="shared" si="11"/>
        <v>6.2999999999999829</v>
      </c>
      <c r="B145" s="1">
        <f t="shared" si="12"/>
        <v>4.0538915200715797E-24</v>
      </c>
      <c r="C145" s="1">
        <f t="shared" si="13"/>
        <v>3.5652752718769636E-13</v>
      </c>
    </row>
    <row r="146" spans="1:3" x14ac:dyDescent="0.25">
      <c r="A146" s="1">
        <f t="shared" si="11"/>
        <v>6.3999999999999826</v>
      </c>
      <c r="B146" s="1">
        <f t="shared" si="12"/>
        <v>9.3209297464681116E-25</v>
      </c>
      <c r="C146" s="1">
        <f t="shared" si="13"/>
        <v>1.2229197851960977E-13</v>
      </c>
    </row>
    <row r="147" spans="1:3" x14ac:dyDescent="0.25">
      <c r="A147" s="1">
        <f t="shared" si="11"/>
        <v>6.4999999999999822</v>
      </c>
      <c r="B147" s="1">
        <f t="shared" si="12"/>
        <v>2.1006826890580765E-25</v>
      </c>
      <c r="C147" s="1">
        <f t="shared" si="13"/>
        <v>4.1116580226322934E-14</v>
      </c>
    </row>
    <row r="148" spans="1:3" x14ac:dyDescent="0.25">
      <c r="A148" s="1">
        <f t="shared" si="11"/>
        <v>6.5999999999999819</v>
      </c>
      <c r="B148" s="1">
        <f t="shared" si="12"/>
        <v>4.640617665394712E-26</v>
      </c>
      <c r="C148" s="1">
        <f t="shared" si="13"/>
        <v>1.3550337462351704E-14</v>
      </c>
    </row>
    <row r="149" spans="1:3" x14ac:dyDescent="0.25">
      <c r="A149" s="1">
        <f t="shared" si="11"/>
        <v>6.6999999999999815</v>
      </c>
      <c r="B149" s="1">
        <f t="shared" si="12"/>
        <v>1.0048592429347008E-26</v>
      </c>
      <c r="C149" s="1">
        <f t="shared" si="13"/>
        <v>4.3772096360839383E-15</v>
      </c>
    </row>
    <row r="150" spans="1:3" x14ac:dyDescent="0.25">
      <c r="A150" s="1">
        <f t="shared" si="11"/>
        <v>6.7999999999999812</v>
      </c>
      <c r="B150" s="1">
        <f t="shared" si="12"/>
        <v>2.1327933829396731E-27</v>
      </c>
      <c r="C150" s="1">
        <f t="shared" si="13"/>
        <v>1.3859855180644912E-15</v>
      </c>
    </row>
    <row r="151" spans="1:3" x14ac:dyDescent="0.25">
      <c r="A151" s="1">
        <f t="shared" si="11"/>
        <v>6.8999999999999808</v>
      </c>
      <c r="B151" s="1">
        <f t="shared" si="12"/>
        <v>4.4371738828353395E-28</v>
      </c>
      <c r="C151" s="1">
        <f t="shared" si="13"/>
        <v>4.3016408587993714E-16</v>
      </c>
    </row>
    <row r="152" spans="1:3" x14ac:dyDescent="0.25">
      <c r="A152" s="1">
        <f t="shared" si="11"/>
        <v>6.9999999999999805</v>
      </c>
      <c r="B152" s="1">
        <f t="shared" si="12"/>
        <v>9.0485339842827497E-29</v>
      </c>
      <c r="C152" s="1">
        <f t="shared" si="13"/>
        <v>1.3086506196249394E-16</v>
      </c>
    </row>
    <row r="153" spans="1:3" x14ac:dyDescent="0.25">
      <c r="A153" s="1">
        <f t="shared" si="11"/>
        <v>7.0999999999999801</v>
      </c>
      <c r="B153" s="1">
        <f t="shared" si="12"/>
        <v>1.8086898689961926E-29</v>
      </c>
      <c r="C153" s="1">
        <f t="shared" si="13"/>
        <v>3.902360544964013E-17</v>
      </c>
    </row>
    <row r="154" spans="1:3" x14ac:dyDescent="0.25">
      <c r="A154" s="1">
        <f t="shared" si="11"/>
        <v>7.1999999999999797</v>
      </c>
      <c r="B154" s="1">
        <f t="shared" si="12"/>
        <v>3.54375835760081E-30</v>
      </c>
      <c r="C154" s="1">
        <f t="shared" si="13"/>
        <v>1.1406310227276181E-17</v>
      </c>
    </row>
    <row r="155" spans="1:3" x14ac:dyDescent="0.25">
      <c r="A155" s="1">
        <f t="shared" si="11"/>
        <v>7.2999999999999794</v>
      </c>
      <c r="B155" s="1">
        <f t="shared" si="12"/>
        <v>6.805784687512752E-31</v>
      </c>
      <c r="C155" s="1">
        <f t="shared" si="13"/>
        <v>3.2679625945900945E-18</v>
      </c>
    </row>
    <row r="156" spans="1:3" x14ac:dyDescent="0.25">
      <c r="A156" s="1">
        <f t="shared" si="11"/>
        <v>7.399999999999979</v>
      </c>
      <c r="B156" s="1">
        <f t="shared" si="12"/>
        <v>1.2811689967934065E-31</v>
      </c>
      <c r="C156" s="1">
        <f t="shared" si="13"/>
        <v>9.1774723534982799E-19</v>
      </c>
    </row>
    <row r="157" spans="1:3" x14ac:dyDescent="0.25">
      <c r="A157" s="1">
        <f t="shared" si="11"/>
        <v>7.4999999999999787</v>
      </c>
      <c r="B157" s="1">
        <f t="shared" si="12"/>
        <v>2.3640069344289551E-32</v>
      </c>
      <c r="C157" s="1">
        <f t="shared" si="13"/>
        <v>2.5262900015320441E-19</v>
      </c>
    </row>
    <row r="158" spans="1:3" x14ac:dyDescent="0.25">
      <c r="A158" s="1">
        <f t="shared" si="11"/>
        <v>7.5999999999999783</v>
      </c>
      <c r="B158" s="1">
        <f t="shared" si="12"/>
        <v>4.2756798794786858E-33</v>
      </c>
      <c r="C158" s="1">
        <f t="shared" si="13"/>
        <v>6.8164371065745012E-20</v>
      </c>
    </row>
    <row r="159" spans="1:3" x14ac:dyDescent="0.25">
      <c r="A159" s="1">
        <f t="shared" si="11"/>
        <v>7.699999999999978</v>
      </c>
      <c r="B159" s="1">
        <f t="shared" si="12"/>
        <v>7.5801138465346486E-34</v>
      </c>
      <c r="C159" s="1">
        <f t="shared" si="13"/>
        <v>1.8027926177693363E-20</v>
      </c>
    </row>
    <row r="160" spans="1:3" x14ac:dyDescent="0.25">
      <c r="A160" s="1">
        <f t="shared" si="11"/>
        <v>7.7999999999999776</v>
      </c>
      <c r="B160" s="1">
        <f t="shared" si="12"/>
        <v>1.317226274915667E-34</v>
      </c>
      <c r="C160" s="1">
        <f t="shared" si="13"/>
        <v>4.6735642812102112E-21</v>
      </c>
    </row>
    <row r="161" spans="1:3" x14ac:dyDescent="0.25">
      <c r="A161" s="1">
        <f t="shared" si="11"/>
        <v>7.8999999999999773</v>
      </c>
      <c r="B161" s="1">
        <f t="shared" si="12"/>
        <v>2.2436708836575009E-35</v>
      </c>
      <c r="C161" s="1">
        <f t="shared" si="13"/>
        <v>1.1875852097729066E-21</v>
      </c>
    </row>
    <row r="162" spans="1:3" x14ac:dyDescent="0.25">
      <c r="A162" s="1">
        <f t="shared" si="11"/>
        <v>7.9999999999999769</v>
      </c>
      <c r="B162" s="1">
        <f t="shared" ref="B162:B182" si="14">NORMDIST(A162,$I$1,$I$2,0)</f>
        <v>3.7460367141245839E-36</v>
      </c>
      <c r="C162" s="1">
        <f t="shared" ref="C162:C182" si="15">NORMDIST(A162,$I$4,$I$5,0)</f>
        <v>2.9579814790025222E-22</v>
      </c>
    </row>
    <row r="163" spans="1:3" x14ac:dyDescent="0.25">
      <c r="A163" s="1">
        <f t="shared" si="11"/>
        <v>8.0999999999999766</v>
      </c>
      <c r="B163" s="1">
        <f t="shared" si="14"/>
        <v>6.1305440488130411E-37</v>
      </c>
      <c r="C163" s="1">
        <f t="shared" si="15"/>
        <v>7.2217130979074297E-23</v>
      </c>
    </row>
    <row r="164" spans="1:3" x14ac:dyDescent="0.25">
      <c r="A164" s="1">
        <f t="shared" si="11"/>
        <v>8.1999999999999762</v>
      </c>
      <c r="B164" s="1">
        <f t="shared" si="14"/>
        <v>9.8342244327296829E-38</v>
      </c>
      <c r="C164" s="1">
        <f t="shared" si="15"/>
        <v>1.7282203782138454E-23</v>
      </c>
    </row>
    <row r="165" spans="1:3" x14ac:dyDescent="0.25">
      <c r="A165" s="1">
        <f t="shared" si="11"/>
        <v>8.2999999999999758</v>
      </c>
      <c r="B165" s="1">
        <f t="shared" si="14"/>
        <v>1.5463055826946663E-38</v>
      </c>
      <c r="C165" s="1">
        <f t="shared" si="15"/>
        <v>4.0538915200719544E-24</v>
      </c>
    </row>
    <row r="166" spans="1:3" x14ac:dyDescent="0.25">
      <c r="A166" s="1">
        <f t="shared" si="11"/>
        <v>8.3999999999999755</v>
      </c>
      <c r="B166" s="1">
        <f t="shared" si="14"/>
        <v>2.3832227869008476E-39</v>
      </c>
      <c r="C166" s="1">
        <f t="shared" si="15"/>
        <v>9.320929746468973E-25</v>
      </c>
    </row>
    <row r="167" spans="1:3" x14ac:dyDescent="0.25">
      <c r="A167" s="1">
        <f t="shared" si="11"/>
        <v>8.4999999999999751</v>
      </c>
      <c r="B167" s="1">
        <f t="shared" si="14"/>
        <v>3.6003777727716767E-40</v>
      </c>
      <c r="C167" s="1">
        <f t="shared" si="15"/>
        <v>2.1006826890582707E-25</v>
      </c>
    </row>
    <row r="168" spans="1:3" x14ac:dyDescent="0.25">
      <c r="A168" s="1">
        <f t="shared" si="11"/>
        <v>8.5999999999999748</v>
      </c>
      <c r="B168" s="1">
        <f t="shared" si="14"/>
        <v>5.3314533248176447E-41</v>
      </c>
      <c r="C168" s="1">
        <f t="shared" si="15"/>
        <v>4.6406176653952395E-26</v>
      </c>
    </row>
    <row r="169" spans="1:3" x14ac:dyDescent="0.25">
      <c r="A169" s="1">
        <f t="shared" si="11"/>
        <v>8.6999999999999744</v>
      </c>
      <c r="B169" s="1">
        <f t="shared" si="14"/>
        <v>7.7385084539681286E-42</v>
      </c>
      <c r="C169" s="1">
        <f t="shared" si="15"/>
        <v>1.004859242934815E-26</v>
      </c>
    </row>
    <row r="170" spans="1:3" x14ac:dyDescent="0.25">
      <c r="A170" s="1">
        <f t="shared" si="11"/>
        <v>8.7999999999999741</v>
      </c>
      <c r="B170" s="1">
        <f t="shared" si="14"/>
        <v>1.1009891057526989E-42</v>
      </c>
      <c r="C170" s="1">
        <f t="shared" si="15"/>
        <v>2.1327933829399156E-27</v>
      </c>
    </row>
    <row r="171" spans="1:3" x14ac:dyDescent="0.25">
      <c r="A171" s="1">
        <f t="shared" si="11"/>
        <v>8.8999999999999737</v>
      </c>
      <c r="B171" s="1">
        <f t="shared" si="14"/>
        <v>1.53540479415294E-43</v>
      </c>
      <c r="C171" s="1">
        <f t="shared" si="15"/>
        <v>4.4371738828358445E-28</v>
      </c>
    </row>
    <row r="172" spans="1:3" x14ac:dyDescent="0.25">
      <c r="A172" s="1">
        <f t="shared" si="11"/>
        <v>8.9999999999999734</v>
      </c>
      <c r="B172" s="1">
        <f t="shared" si="14"/>
        <v>2.0988281156783418E-44</v>
      </c>
      <c r="C172" s="1">
        <f t="shared" si="15"/>
        <v>9.0485339842838427E-29</v>
      </c>
    </row>
    <row r="173" spans="1:3" x14ac:dyDescent="0.25">
      <c r="A173" s="1">
        <f t="shared" si="11"/>
        <v>9.099999999999973</v>
      </c>
      <c r="B173" s="1">
        <f t="shared" si="14"/>
        <v>2.8121919757736886E-45</v>
      </c>
      <c r="C173" s="1">
        <f t="shared" si="15"/>
        <v>1.8086898689963723E-29</v>
      </c>
    </row>
    <row r="174" spans="1:3" x14ac:dyDescent="0.25">
      <c r="A174" s="1">
        <f t="shared" si="11"/>
        <v>9.1999999999999726</v>
      </c>
      <c r="B174" s="1">
        <f t="shared" si="14"/>
        <v>3.6934069870785267E-46</v>
      </c>
      <c r="C174" s="1">
        <f t="shared" si="15"/>
        <v>3.5437583576011632E-30</v>
      </c>
    </row>
    <row r="175" spans="1:3" x14ac:dyDescent="0.25">
      <c r="A175" s="1">
        <f t="shared" si="11"/>
        <v>9.2999999999999723</v>
      </c>
      <c r="B175" s="1">
        <f t="shared" si="14"/>
        <v>4.7547039239208468E-47</v>
      </c>
      <c r="C175" s="1">
        <f t="shared" si="15"/>
        <v>6.8057846875134299E-31</v>
      </c>
    </row>
    <row r="176" spans="1:3" x14ac:dyDescent="0.25">
      <c r="A176" s="1">
        <f t="shared" si="11"/>
        <v>9.3999999999999719</v>
      </c>
      <c r="B176" s="1">
        <f t="shared" si="14"/>
        <v>5.9997603141598828E-48</v>
      </c>
      <c r="C176" s="1">
        <f t="shared" si="15"/>
        <v>1.2811689967935707E-31</v>
      </c>
    </row>
    <row r="177" spans="1:3" x14ac:dyDescent="0.25">
      <c r="A177" s="1">
        <f>A176+0.1</f>
        <v>9.4999999999999716</v>
      </c>
      <c r="B177" s="1">
        <f t="shared" si="14"/>
        <v>7.4209316884967684E-49</v>
      </c>
      <c r="C177" s="1">
        <f t="shared" si="15"/>
        <v>2.3640069344292576E-32</v>
      </c>
    </row>
    <row r="178" spans="1:3" x14ac:dyDescent="0.25">
      <c r="A178" s="1">
        <f t="shared" ref="A178:A182" si="16">A177+0.1</f>
        <v>9.5999999999999712</v>
      </c>
      <c r="B178" s="1">
        <f t="shared" si="14"/>
        <v>8.9969866695438988E-50</v>
      </c>
      <c r="C178" s="1">
        <f t="shared" si="15"/>
        <v>4.2756798794792332E-33</v>
      </c>
    </row>
    <row r="179" spans="1:3" x14ac:dyDescent="0.25">
      <c r="A179" s="1">
        <f t="shared" si="16"/>
        <v>9.6999999999999709</v>
      </c>
      <c r="B179" s="1">
        <f t="shared" si="14"/>
        <v>1.0691775486348209E-50</v>
      </c>
      <c r="C179" s="1">
        <f t="shared" si="15"/>
        <v>7.5801138465356185E-34</v>
      </c>
    </row>
    <row r="180" spans="1:3" x14ac:dyDescent="0.25">
      <c r="A180" s="1">
        <f t="shared" si="16"/>
        <v>9.7999999999999705</v>
      </c>
      <c r="B180" s="1">
        <f t="shared" si="14"/>
        <v>1.2454224626306024E-51</v>
      </c>
      <c r="C180" s="1">
        <f t="shared" si="15"/>
        <v>1.3172262749158353E-34</v>
      </c>
    </row>
    <row r="181" spans="1:3" x14ac:dyDescent="0.25">
      <c r="A181" s="1">
        <f t="shared" si="16"/>
        <v>9.8999999999999702</v>
      </c>
      <c r="B181" s="1">
        <f t="shared" si="14"/>
        <v>1.421993688303893E-52</v>
      </c>
      <c r="C181" s="1">
        <f t="shared" si="15"/>
        <v>2.2436708836577559E-35</v>
      </c>
    </row>
    <row r="182" spans="1:3" x14ac:dyDescent="0.25">
      <c r="A182" s="1">
        <f t="shared" si="16"/>
        <v>9.9999999999999698</v>
      </c>
      <c r="B182" s="1">
        <f t="shared" si="14"/>
        <v>1.5914491014933543E-53</v>
      </c>
      <c r="C182" s="1">
        <f t="shared" si="15"/>
        <v>3.7460367141250102E-36</v>
      </c>
    </row>
  </sheetData>
  <mergeCells count="1">
    <mergeCell ref="E9:F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2"/>
  <sheetViews>
    <sheetView tabSelected="1" zoomScaleNormal="100" workbookViewId="0">
      <selection activeCell="F2" sqref="F2"/>
    </sheetView>
  </sheetViews>
  <sheetFormatPr defaultRowHeight="15" x14ac:dyDescent="0.25"/>
  <cols>
    <col min="1" max="2" width="9.140625" style="1"/>
    <col min="3" max="3" width="16.42578125" style="1" bestFit="1" customWidth="1"/>
    <col min="4" max="4" width="15.140625" style="1" customWidth="1"/>
    <col min="5" max="5" width="14" style="2" bestFit="1" customWidth="1"/>
    <col min="6" max="10" width="14" style="2" customWidth="1"/>
  </cols>
  <sheetData>
    <row r="1" spans="1:10" x14ac:dyDescent="0.25">
      <c r="A1" s="3" t="s">
        <v>4</v>
      </c>
      <c r="B1" s="3" t="s">
        <v>2</v>
      </c>
      <c r="C1" s="3" t="s">
        <v>5</v>
      </c>
      <c r="D1" s="3" t="s">
        <v>15</v>
      </c>
      <c r="E1" s="6" t="s">
        <v>14</v>
      </c>
      <c r="F1" s="6"/>
      <c r="G1" s="6"/>
      <c r="H1" s="6"/>
      <c r="I1" s="6"/>
      <c r="J1" s="6" t="s">
        <v>16</v>
      </c>
    </row>
    <row r="2" spans="1:10" x14ac:dyDescent="0.25">
      <c r="A2" s="1">
        <v>0</v>
      </c>
      <c r="B2" s="4">
        <f>10^(A2/10)</f>
        <v>1</v>
      </c>
      <c r="C2" s="5">
        <f t="shared" ref="C2:C33" si="0">0.5*ERFC(SQRT(2*B2)/SQRT(2))</f>
        <v>7.8649603525142567E-2</v>
      </c>
      <c r="D2" s="5">
        <f>0.5*ERFC(SQRT(2*(0.05^2)*B2)/SQRT(2))</f>
        <v>0.47181401110149168</v>
      </c>
      <c r="E2" s="8">
        <f>0.9*C2+0.1*D2</f>
        <v>0.11796604428277749</v>
      </c>
      <c r="F2" s="8"/>
      <c r="G2" s="8">
        <f>0.81*0.5*ERFC(SQRT(2*(1^2+1^2)*B2)/SQRT(2))</f>
        <v>1.8427606878025169E-2</v>
      </c>
      <c r="H2" s="8">
        <f>0.01*0.5*ERFC(SQRT(2*(0.05^2+0.05^2)*B2)/SQRT(2))</f>
        <v>4.6017216272297105E-3</v>
      </c>
      <c r="I2" s="8">
        <f>0.18*0.5*ERFC(SQRT(2*(1^2+0.05^2)*B2)/SQRT(2))</f>
        <v>1.4110316469229806E-2</v>
      </c>
      <c r="J2" s="8">
        <f>SUM(G2:I2)</f>
        <v>3.7139644974484687E-2</v>
      </c>
    </row>
    <row r="3" spans="1:10" x14ac:dyDescent="0.25">
      <c r="A3" s="1">
        <f>A2+0.25</f>
        <v>0.25</v>
      </c>
      <c r="B3" s="4">
        <f t="shared" ref="B3:B66" si="1">10^(A3/10)</f>
        <v>1.0592537251772889</v>
      </c>
      <c r="C3" s="5">
        <f t="shared" si="0"/>
        <v>7.2764152654826164E-2</v>
      </c>
      <c r="D3" s="5">
        <f t="shared" ref="D3:D66" si="2">0.5*ERFC(SQRT(2*(0.05^2)*B3)/SQRT(2))</f>
        <v>0.47099239675898991</v>
      </c>
      <c r="E3" s="8">
        <f t="shared" ref="E3:E66" si="3">0.9*C3+0.1*D3</f>
        <v>0.11258697706524254</v>
      </c>
      <c r="F3" s="8"/>
      <c r="G3" s="8">
        <f t="shared" ref="G3:G66" si="4">0.81*0.5*ERFC(SQRT(2*(1^2+1^2)*B3)/SQRT(2))</f>
        <v>1.6018418498972446E-2</v>
      </c>
      <c r="H3" s="8">
        <f t="shared" ref="H3:H66" si="5">0.01*0.5*ERFC(SQRT(2*(0.05^2+0.05^2)*B3)/SQRT(2))</f>
        <v>4.5901321122255737E-3</v>
      </c>
      <c r="I3" s="8">
        <f t="shared" ref="I3:I66" si="6">0.18*0.5*ERFC(SQRT(2*(1^2+0.05^2)*B3)/SQRT(2))</f>
        <v>1.3052337575878354E-2</v>
      </c>
      <c r="J3" s="8">
        <f t="shared" ref="J3:J66" si="7">SUM(G3:I3)</f>
        <v>3.3660888187076375E-2</v>
      </c>
    </row>
    <row r="4" spans="1:10" x14ac:dyDescent="0.25">
      <c r="A4" s="1">
        <f t="shared" ref="A4:A67" si="8">A3+0.25</f>
        <v>0.5</v>
      </c>
      <c r="B4" s="4">
        <f t="shared" si="1"/>
        <v>1.1220184543019636</v>
      </c>
      <c r="C4" s="5">
        <f t="shared" si="0"/>
        <v>6.7065198329612719E-2</v>
      </c>
      <c r="D4" s="5">
        <f t="shared" si="2"/>
        <v>0.47014691979121659</v>
      </c>
      <c r="E4" s="8">
        <f t="shared" si="3"/>
        <v>0.10737337047577311</v>
      </c>
      <c r="F4" s="8"/>
      <c r="G4" s="8">
        <f t="shared" si="4"/>
        <v>1.3823506418628837E-2</v>
      </c>
      <c r="H4" s="8">
        <f t="shared" si="5"/>
        <v>4.5782078147815703E-3</v>
      </c>
      <c r="I4" s="8">
        <f t="shared" si="6"/>
        <v>1.2028039753980795E-2</v>
      </c>
      <c r="J4" s="8">
        <f t="shared" si="7"/>
        <v>3.0429753987391204E-2</v>
      </c>
    </row>
    <row r="5" spans="1:10" x14ac:dyDescent="0.25">
      <c r="A5" s="1">
        <f t="shared" si="8"/>
        <v>0.75</v>
      </c>
      <c r="B5" s="4">
        <f t="shared" si="1"/>
        <v>1.1885022274370185</v>
      </c>
      <c r="C5" s="5">
        <f t="shared" si="0"/>
        <v>6.1566729197804468E-2</v>
      </c>
      <c r="D5" s="5">
        <f t="shared" si="2"/>
        <v>0.46927689500384689</v>
      </c>
      <c r="E5" s="8">
        <f t="shared" si="3"/>
        <v>0.10233774577840871</v>
      </c>
      <c r="F5" s="8"/>
      <c r="G5" s="8">
        <f t="shared" si="4"/>
        <v>1.1838199106783045E-2</v>
      </c>
      <c r="H5" s="8">
        <f t="shared" si="5"/>
        <v>4.5659392858753015E-3</v>
      </c>
      <c r="I5" s="8">
        <f t="shared" si="6"/>
        <v>1.1039935537502049E-2</v>
      </c>
      <c r="J5" s="8">
        <f t="shared" si="7"/>
        <v>2.7444073930160393E-2</v>
      </c>
    </row>
    <row r="6" spans="1:10" x14ac:dyDescent="0.25">
      <c r="A6" s="1">
        <f t="shared" si="8"/>
        <v>1</v>
      </c>
      <c r="B6" s="4">
        <f t="shared" si="1"/>
        <v>1.2589254117941673</v>
      </c>
      <c r="C6" s="5">
        <f t="shared" si="0"/>
        <v>5.6281951976541462E-2</v>
      </c>
      <c r="D6" s="5">
        <f t="shared" si="2"/>
        <v>0.46838161823787094</v>
      </c>
      <c r="E6" s="8">
        <f t="shared" si="3"/>
        <v>9.7491918602674421E-2</v>
      </c>
      <c r="F6" s="8"/>
      <c r="G6" s="8">
        <f t="shared" si="4"/>
        <v>1.0056160816829168E-2</v>
      </c>
      <c r="H6" s="8">
        <f t="shared" si="5"/>
        <v>4.5533168298480314E-3</v>
      </c>
      <c r="I6" s="8">
        <f t="shared" si="6"/>
        <v>1.0090395279580512E-2</v>
      </c>
      <c r="J6" s="8">
        <f t="shared" si="7"/>
        <v>2.4699872926257714E-2</v>
      </c>
    </row>
    <row r="7" spans="1:10" x14ac:dyDescent="0.25">
      <c r="A7" s="1">
        <f t="shared" si="8"/>
        <v>1.25</v>
      </c>
      <c r="B7" s="4">
        <f t="shared" si="1"/>
        <v>1.333521432163324</v>
      </c>
      <c r="C7" s="5">
        <f t="shared" si="0"/>
        <v>5.1223105974746164E-2</v>
      </c>
      <c r="D7" s="5">
        <f t="shared" si="2"/>
        <v>0.46746036590938178</v>
      </c>
      <c r="E7" s="8">
        <f t="shared" si="3"/>
        <v>9.2846831968209725E-2</v>
      </c>
      <c r="F7" s="8"/>
      <c r="G7" s="8">
        <f t="shared" si="4"/>
        <v>8.4694840540668476E-3</v>
      </c>
      <c r="H7" s="8">
        <f t="shared" si="5"/>
        <v>4.5403304998137229E-3</v>
      </c>
      <c r="I7" s="8">
        <f t="shared" si="6"/>
        <v>9.1816137401582506E-3</v>
      </c>
      <c r="J7" s="8">
        <f t="shared" si="7"/>
        <v>2.219142829403882E-2</v>
      </c>
    </row>
    <row r="8" spans="1:10" x14ac:dyDescent="0.25">
      <c r="A8" s="1">
        <f t="shared" si="8"/>
        <v>1.5</v>
      </c>
      <c r="B8" s="4">
        <f t="shared" si="1"/>
        <v>1.4125375446227544</v>
      </c>
      <c r="C8" s="5">
        <f t="shared" si="0"/>
        <v>4.6401275956071318E-2</v>
      </c>
      <c r="D8" s="5">
        <f t="shared" si="2"/>
        <v>0.46651239454428162</v>
      </c>
      <c r="E8" s="8">
        <f t="shared" si="3"/>
        <v>8.8412387814892357E-2</v>
      </c>
      <c r="F8" s="8"/>
      <c r="G8" s="8">
        <f t="shared" si="4"/>
        <v>7.0688203189734839E-3</v>
      </c>
      <c r="H8" s="8">
        <f t="shared" si="5"/>
        <v>4.526970093164921E-3</v>
      </c>
      <c r="I8" s="8">
        <f t="shared" si="6"/>
        <v>8.3155764039222792E-3</v>
      </c>
      <c r="J8" s="8">
        <f t="shared" si="7"/>
        <v>1.9911366816060684E-2</v>
      </c>
    </row>
    <row r="9" spans="1:10" x14ac:dyDescent="0.25">
      <c r="A9" s="1">
        <f t="shared" si="8"/>
        <v>1.75</v>
      </c>
      <c r="B9" s="4">
        <f t="shared" si="1"/>
        <v>1.4962356560944334</v>
      </c>
      <c r="C9" s="5">
        <f t="shared" si="0"/>
        <v>4.1826207348558506E-2</v>
      </c>
      <c r="D9" s="5">
        <f t="shared" si="2"/>
        <v>0.46553694030849901</v>
      </c>
      <c r="E9" s="8">
        <f t="shared" si="3"/>
        <v>8.4197280644552563E-2</v>
      </c>
      <c r="F9" s="8"/>
      <c r="G9" s="8">
        <f t="shared" si="4"/>
        <v>5.843547343788425E-3</v>
      </c>
      <c r="H9" s="8">
        <f t="shared" si="5"/>
        <v>4.5132251471984106E-3</v>
      </c>
      <c r="I9" s="8">
        <f t="shared" si="6"/>
        <v>7.4940262542528531E-3</v>
      </c>
      <c r="J9" s="8">
        <f t="shared" si="7"/>
        <v>1.7850798745239687E-2</v>
      </c>
    </row>
    <row r="10" spans="1:10" x14ac:dyDescent="0.25">
      <c r="A10" s="1">
        <f t="shared" si="8"/>
        <v>2</v>
      </c>
      <c r="B10" s="4">
        <f t="shared" si="1"/>
        <v>1.5848931924611136</v>
      </c>
      <c r="C10" s="5">
        <f t="shared" si="0"/>
        <v>3.7506128358925986E-2</v>
      </c>
      <c r="D10" s="5">
        <f t="shared" si="2"/>
        <v>0.46453321853439278</v>
      </c>
      <c r="E10" s="8">
        <f t="shared" si="3"/>
        <v>8.0208837376472664E-2</v>
      </c>
      <c r="F10" s="8"/>
      <c r="G10" s="8">
        <f t="shared" si="4"/>
        <v>4.7819693536107653E-3</v>
      </c>
      <c r="H10" s="8">
        <f t="shared" si="5"/>
        <v>4.4990849348860041E-3</v>
      </c>
      <c r="I10" s="8">
        <f t="shared" si="6"/>
        <v>6.7184318276586382E-3</v>
      </c>
      <c r="J10" s="8">
        <f t="shared" si="7"/>
        <v>1.5999486116155405E-2</v>
      </c>
    </row>
    <row r="11" spans="1:10" x14ac:dyDescent="0.25">
      <c r="A11" s="1">
        <f t="shared" si="8"/>
        <v>2.25</v>
      </c>
      <c r="B11" s="4">
        <f t="shared" si="1"/>
        <v>1.6788040181225605</v>
      </c>
      <c r="C11" s="5">
        <f t="shared" si="0"/>
        <v>3.3447584027536177E-2</v>
      </c>
      <c r="D11" s="5">
        <f t="shared" si="2"/>
        <v>0.46350042324410612</v>
      </c>
      <c r="E11" s="8">
        <f t="shared" si="3"/>
        <v>7.6452867949193176E-2</v>
      </c>
      <c r="F11" s="8"/>
      <c r="G11" s="8">
        <f t="shared" si="4"/>
        <v>3.8715451768878005E-3</v>
      </c>
      <c r="H11" s="8">
        <f t="shared" si="5"/>
        <v>4.4845384608183528E-3</v>
      </c>
      <c r="I11" s="8">
        <f t="shared" si="6"/>
        <v>5.9899574585170045E-3</v>
      </c>
      <c r="J11" s="8">
        <f t="shared" si="7"/>
        <v>1.4346041096223158E-2</v>
      </c>
    </row>
    <row r="12" spans="1:10" x14ac:dyDescent="0.25">
      <c r="A12" s="1">
        <f t="shared" si="8"/>
        <v>2.5</v>
      </c>
      <c r="B12" s="4">
        <f t="shared" si="1"/>
        <v>1.778279410038923</v>
      </c>
      <c r="C12" s="5">
        <f t="shared" si="0"/>
        <v>2.9655287626036825E-2</v>
      </c>
      <c r="D12" s="5">
        <f t="shared" si="2"/>
        <v>0.46243772667073635</v>
      </c>
      <c r="E12" s="8">
        <f t="shared" si="3"/>
        <v>7.2933531530506773E-2</v>
      </c>
      <c r="F12" s="8"/>
      <c r="G12" s="8">
        <f t="shared" si="4"/>
        <v>3.099137415032521E-3</v>
      </c>
      <c r="H12" s="8">
        <f t="shared" si="5"/>
        <v>4.4695744573524966E-3</v>
      </c>
      <c r="I12" s="8">
        <f t="shared" si="6"/>
        <v>5.3094366887627481E-3</v>
      </c>
      <c r="J12" s="8">
        <f t="shared" si="7"/>
        <v>1.2878148561147766E-2</v>
      </c>
    </row>
    <row r="13" spans="1:10" x14ac:dyDescent="0.25">
      <c r="A13" s="1">
        <f t="shared" si="8"/>
        <v>2.75</v>
      </c>
      <c r="B13" s="4">
        <f t="shared" si="1"/>
        <v>1.8836490894898008</v>
      </c>
      <c r="C13" s="5">
        <f t="shared" si="0"/>
        <v>2.6131995011097801E-2</v>
      </c>
      <c r="D13" s="5">
        <f t="shared" si="2"/>
        <v>0.46134427877829198</v>
      </c>
      <c r="E13" s="8">
        <f t="shared" si="3"/>
        <v>6.9653223387817223E-2</v>
      </c>
      <c r="F13" s="8"/>
      <c r="G13" s="8">
        <f t="shared" si="4"/>
        <v>2.451274480072214E-3</v>
      </c>
      <c r="H13" s="8">
        <f t="shared" si="5"/>
        <v>4.454181380996936E-3</v>
      </c>
      <c r="I13" s="8">
        <f t="shared" si="6"/>
        <v>4.6773498538414393E-3</v>
      </c>
      <c r="J13" s="8">
        <f t="shared" si="7"/>
        <v>1.1582805714910589E-2</v>
      </c>
    </row>
    <row r="14" spans="1:10" x14ac:dyDescent="0.25">
      <c r="A14" s="1">
        <f t="shared" si="8"/>
        <v>3</v>
      </c>
      <c r="B14" s="4">
        <f t="shared" si="1"/>
        <v>1.9952623149688797</v>
      </c>
      <c r="C14" s="5">
        <f t="shared" si="0"/>
        <v>2.2878407561085327E-2</v>
      </c>
      <c r="D14" s="5">
        <f t="shared" si="2"/>
        <v>0.46021920678152656</v>
      </c>
      <c r="E14" s="8">
        <f t="shared" si="3"/>
        <v>6.6612487483129451E-2</v>
      </c>
      <c r="F14" s="8"/>
      <c r="G14" s="8">
        <f t="shared" si="4"/>
        <v>1.9144162493861226E-3</v>
      </c>
      <c r="H14" s="8">
        <f t="shared" si="5"/>
        <v>4.4383474090712713E-3</v>
      </c>
      <c r="I14" s="8">
        <f t="shared" si="6"/>
        <v>4.0938068569388508E-3</v>
      </c>
      <c r="J14" s="8">
        <f t="shared" si="7"/>
        <v>1.0446570515396245E-2</v>
      </c>
    </row>
    <row r="15" spans="1:10" x14ac:dyDescent="0.25">
      <c r="A15" s="1">
        <f t="shared" si="8"/>
        <v>3.25</v>
      </c>
      <c r="B15" s="4">
        <f t="shared" si="1"/>
        <v>2.1134890398366468</v>
      </c>
      <c r="C15" s="5">
        <f t="shared" si="0"/>
        <v>1.9893109096123959E-2</v>
      </c>
      <c r="D15" s="5">
        <f t="shared" si="2"/>
        <v>0.45906161466687112</v>
      </c>
      <c r="E15" s="8">
        <f t="shared" si="3"/>
        <v>6.3809959653198675E-2</v>
      </c>
      <c r="F15" s="8"/>
      <c r="G15" s="8">
        <f t="shared" si="4"/>
        <v>1.4752134861884523E-3</v>
      </c>
      <c r="H15" s="8">
        <f t="shared" si="5"/>
        <v>4.42206043668109E-3</v>
      </c>
      <c r="I15" s="8">
        <f t="shared" si="6"/>
        <v>3.558536100716627E-3</v>
      </c>
      <c r="J15" s="8">
        <f t="shared" si="7"/>
        <v>9.4558100235861697E-3</v>
      </c>
    </row>
    <row r="16" spans="1:10" x14ac:dyDescent="0.25">
      <c r="A16" s="1">
        <f t="shared" si="8"/>
        <v>3.5</v>
      </c>
      <c r="B16" s="4">
        <f t="shared" si="1"/>
        <v>2.2387211385683394</v>
      </c>
      <c r="C16" s="5">
        <f t="shared" si="0"/>
        <v>1.7172541679245989E-2</v>
      </c>
      <c r="D16" s="5">
        <f t="shared" si="2"/>
        <v>0.45787058271582481</v>
      </c>
      <c r="E16" s="8">
        <f t="shared" si="3"/>
        <v>6.124234578290387E-2</v>
      </c>
      <c r="F16" s="8"/>
      <c r="G16" s="8">
        <f t="shared" si="4"/>
        <v>1.1207511300383951E-3</v>
      </c>
      <c r="H16" s="8">
        <f t="shared" si="5"/>
        <v>4.405308074052601E-3</v>
      </c>
      <c r="I16" s="8">
        <f t="shared" si="6"/>
        <v>3.0708804530060773E-3</v>
      </c>
      <c r="J16" s="8">
        <f t="shared" si="7"/>
        <v>8.5969396570970726E-3</v>
      </c>
    </row>
    <row r="17" spans="1:10" x14ac:dyDescent="0.25">
      <c r="A17" s="1">
        <f t="shared" si="8"/>
        <v>3.75</v>
      </c>
      <c r="B17" s="4">
        <f t="shared" si="1"/>
        <v>2.3713737056616555</v>
      </c>
      <c r="C17" s="5">
        <f t="shared" si="0"/>
        <v>1.4711024390164397E-2</v>
      </c>
      <c r="D17" s="5">
        <f t="shared" si="2"/>
        <v>0.45664516703232033</v>
      </c>
      <c r="E17" s="8">
        <f t="shared" si="3"/>
        <v>5.8904438654379998E-2</v>
      </c>
      <c r="F17" s="8"/>
      <c r="G17" s="8">
        <f t="shared" si="4"/>
        <v>8.3876613396567244E-4</v>
      </c>
      <c r="H17" s="8">
        <f t="shared" si="5"/>
        <v>4.3880776442757775E-3</v>
      </c>
      <c r="I17" s="8">
        <f t="shared" si="6"/>
        <v>2.6298009753594484E-3</v>
      </c>
      <c r="J17" s="8">
        <f t="shared" si="7"/>
        <v>7.8566447536008981E-3</v>
      </c>
    </row>
    <row r="18" spans="1:10" x14ac:dyDescent="0.25">
      <c r="A18" s="1">
        <f t="shared" si="8"/>
        <v>4</v>
      </c>
      <c r="B18" s="4">
        <f t="shared" si="1"/>
        <v>2.5118864315095806</v>
      </c>
      <c r="C18" s="5">
        <f t="shared" si="0"/>
        <v>1.2500818040737566E-2</v>
      </c>
      <c r="D18" s="5">
        <f t="shared" si="2"/>
        <v>0.45538439907574796</v>
      </c>
      <c r="E18" s="8">
        <f t="shared" si="3"/>
        <v>5.6789176144238611E-2</v>
      </c>
      <c r="F18" s="8"/>
      <c r="G18" s="8">
        <f t="shared" si="4"/>
        <v>6.1783172584711755E-4</v>
      </c>
      <c r="H18" s="8">
        <f t="shared" si="5"/>
        <v>4.370356181509244E-3</v>
      </c>
      <c r="I18" s="8">
        <f t="shared" si="6"/>
        <v>2.2338889388413066E-3</v>
      </c>
      <c r="J18" s="8">
        <f t="shared" si="7"/>
        <v>7.2220768461976684E-3</v>
      </c>
    </row>
    <row r="19" spans="1:10" x14ac:dyDescent="0.25">
      <c r="A19" s="1">
        <f t="shared" si="8"/>
        <v>4.25</v>
      </c>
      <c r="B19" s="4">
        <f t="shared" si="1"/>
        <v>2.6607250597988097</v>
      </c>
      <c r="C19" s="5">
        <f t="shared" si="0"/>
        <v>1.0532237368452236E-2</v>
      </c>
      <c r="D19" s="5">
        <f t="shared" si="2"/>
        <v>0.45408728520150654</v>
      </c>
      <c r="E19" s="8">
        <f t="shared" si="3"/>
        <v>5.4887742151757665E-2</v>
      </c>
      <c r="F19" s="8"/>
      <c r="G19" s="8">
        <f t="shared" si="4"/>
        <v>4.4750175580945755E-4</v>
      </c>
      <c r="H19" s="8">
        <f t="shared" si="5"/>
        <v>4.352130429705091E-3</v>
      </c>
      <c r="I19" s="8">
        <f t="shared" si="6"/>
        <v>1.8813863912130262E-3</v>
      </c>
      <c r="J19" s="8">
        <f t="shared" si="7"/>
        <v>6.6810185767275749E-3</v>
      </c>
    </row>
    <row r="20" spans="1:10" x14ac:dyDescent="0.25">
      <c r="A20" s="1">
        <f t="shared" si="8"/>
        <v>4.5</v>
      </c>
      <c r="B20" s="4">
        <f t="shared" si="1"/>
        <v>2.8183829312644542</v>
      </c>
      <c r="C20" s="5">
        <f t="shared" si="0"/>
        <v>8.7938105305608357E-3</v>
      </c>
      <c r="D20" s="5">
        <f t="shared" si="2"/>
        <v>0.45275280621114833</v>
      </c>
      <c r="E20" s="8">
        <f t="shared" si="3"/>
        <v>5.3189710098619586E-2</v>
      </c>
      <c r="F20" s="8"/>
      <c r="G20" s="8">
        <f t="shared" si="4"/>
        <v>3.1841105189622451E-4</v>
      </c>
      <c r="H20" s="8">
        <f t="shared" si="5"/>
        <v>4.3333868419170602E-3</v>
      </c>
      <c r="I20" s="8">
        <f t="shared" si="6"/>
        <v>1.5702152291976954E-3</v>
      </c>
      <c r="J20" s="8">
        <f t="shared" si="7"/>
        <v>6.2220131230109801E-3</v>
      </c>
    </row>
    <row r="21" spans="1:10" x14ac:dyDescent="0.25">
      <c r="A21" s="1">
        <f t="shared" si="8"/>
        <v>4.75</v>
      </c>
      <c r="B21" s="4">
        <f t="shared" si="1"/>
        <v>2.98538261891796</v>
      </c>
      <c r="C21" s="5">
        <f t="shared" si="0"/>
        <v>7.2724837828589337E-3</v>
      </c>
      <c r="D21" s="5">
        <f t="shared" si="2"/>
        <v>0.45137991691440349</v>
      </c>
      <c r="E21" s="8">
        <f t="shared" si="3"/>
        <v>5.168322709601339E-2</v>
      </c>
      <c r="F21" s="8"/>
      <c r="G21" s="8">
        <f t="shared" si="4"/>
        <v>2.2233027917833515E-4</v>
      </c>
      <c r="H21" s="8">
        <f t="shared" si="5"/>
        <v>4.3141115802612503E-3</v>
      </c>
      <c r="I21" s="8">
        <f t="shared" si="6"/>
        <v>1.2980143791054461E-3</v>
      </c>
      <c r="J21" s="8">
        <f t="shared" si="7"/>
        <v>5.8344562385450318E-3</v>
      </c>
    </row>
    <row r="22" spans="1:10" x14ac:dyDescent="0.25">
      <c r="A22" s="1">
        <f t="shared" si="8"/>
        <v>5</v>
      </c>
      <c r="B22" s="4">
        <f t="shared" si="1"/>
        <v>3.1622776601683795</v>
      </c>
      <c r="C22" s="5">
        <f t="shared" si="0"/>
        <v>5.9538671477786607E-3</v>
      </c>
      <c r="D22" s="5">
        <f t="shared" si="2"/>
        <v>0.44996754570560771</v>
      </c>
      <c r="E22" s="8">
        <f t="shared" si="3"/>
        <v>5.0355235003561566E-2</v>
      </c>
      <c r="F22" s="8"/>
      <c r="G22" s="8">
        <f t="shared" si="4"/>
        <v>1.5217647439254756E-4</v>
      </c>
      <c r="H22" s="8">
        <f t="shared" si="5"/>
        <v>4.2942905166046324E-3</v>
      </c>
      <c r="I22" s="8">
        <f t="shared" si="6"/>
        <v>1.0621843141466621E-3</v>
      </c>
      <c r="J22" s="8">
        <f t="shared" si="7"/>
        <v>5.5086513051438423E-3</v>
      </c>
    </row>
    <row r="23" spans="1:10" x14ac:dyDescent="0.25">
      <c r="A23" s="1">
        <f t="shared" si="8"/>
        <v>5.25</v>
      </c>
      <c r="B23" s="4">
        <f t="shared" si="1"/>
        <v>3.349654391578277</v>
      </c>
      <c r="C23" s="5">
        <f t="shared" si="0"/>
        <v>4.8225147683239071E-3</v>
      </c>
      <c r="D23" s="5">
        <f t="shared" si="2"/>
        <v>0.44851459415731121</v>
      </c>
      <c r="E23" s="8">
        <f t="shared" si="3"/>
        <v>4.9191722707222642E-2</v>
      </c>
      <c r="F23" s="8"/>
      <c r="G23" s="8">
        <f t="shared" si="4"/>
        <v>1.0198297628709996E-4</v>
      </c>
      <c r="H23" s="8">
        <f t="shared" si="5"/>
        <v>4.2739092340632464E-3</v>
      </c>
      <c r="I23" s="8">
        <f t="shared" si="6"/>
        <v>8.5993775759349365E-4</v>
      </c>
      <c r="J23" s="8">
        <f t="shared" si="7"/>
        <v>5.2358299679438405E-3</v>
      </c>
    </row>
    <row r="24" spans="1:10" x14ac:dyDescent="0.25">
      <c r="A24" s="1">
        <f t="shared" si="8"/>
        <v>5.5</v>
      </c>
      <c r="B24" s="4">
        <f t="shared" si="1"/>
        <v>3.5481338923357555</v>
      </c>
      <c r="C24" s="5">
        <f t="shared" si="0"/>
        <v>3.8622316428101318E-3</v>
      </c>
      <c r="D24" s="5">
        <f t="shared" si="2"/>
        <v>0.44701993663413075</v>
      </c>
      <c r="E24" s="8">
        <f t="shared" si="3"/>
        <v>4.8178002141942199E-2</v>
      </c>
      <c r="F24" s="8"/>
      <c r="G24" s="8">
        <f t="shared" si="4"/>
        <v>6.6834660652812639E-5</v>
      </c>
      <c r="H24" s="8">
        <f t="shared" si="5"/>
        <v>4.2529530293990659E-3</v>
      </c>
      <c r="I24" s="8">
        <f t="shared" si="6"/>
        <v>6.8835506210345907E-4</v>
      </c>
      <c r="J24" s="8">
        <f t="shared" si="7"/>
        <v>5.0081427521553382E-3</v>
      </c>
    </row>
    <row r="25" spans="1:10" x14ac:dyDescent="0.25">
      <c r="A25" s="1">
        <f t="shared" si="8"/>
        <v>5.75</v>
      </c>
      <c r="B25" s="4">
        <f t="shared" si="1"/>
        <v>3.7583740428844421</v>
      </c>
      <c r="C25" s="5">
        <f t="shared" si="0"/>
        <v>3.0563966919390406E-3</v>
      </c>
      <c r="D25" s="5">
        <f t="shared" si="2"/>
        <v>0.44548241993020626</v>
      </c>
      <c r="E25" s="8">
        <f t="shared" si="3"/>
        <v>4.7298999015765765E-2</v>
      </c>
      <c r="F25" s="8"/>
      <c r="G25" s="8">
        <f t="shared" si="4"/>
        <v>4.2776019611763099E-5</v>
      </c>
      <c r="H25" s="8">
        <f t="shared" si="5"/>
        <v>4.2314069164120791E-3</v>
      </c>
      <c r="I25" s="8">
        <f t="shared" si="6"/>
        <v>5.4444244435648251E-4</v>
      </c>
      <c r="J25" s="8">
        <f t="shared" si="7"/>
        <v>4.8186253803803245E-3</v>
      </c>
    </row>
    <row r="26" spans="1:10" x14ac:dyDescent="0.25">
      <c r="A26" s="1">
        <f t="shared" si="8"/>
        <v>6</v>
      </c>
      <c r="B26" s="4">
        <f t="shared" si="1"/>
        <v>3.9810717055349727</v>
      </c>
      <c r="C26" s="5">
        <f t="shared" si="0"/>
        <v>2.3882907809328066E-3</v>
      </c>
      <c r="D26" s="5">
        <f t="shared" si="2"/>
        <v>0.44390086293395697</v>
      </c>
      <c r="E26" s="8">
        <f t="shared" si="3"/>
        <v>4.6539547996235227E-2</v>
      </c>
      <c r="F26" s="8"/>
      <c r="G26" s="8">
        <f t="shared" si="4"/>
        <v>2.6700557303386465E-5</v>
      </c>
      <c r="H26" s="8">
        <f t="shared" si="5"/>
        <v>4.2092556304323195E-3</v>
      </c>
      <c r="I26" s="8">
        <f t="shared" si="6"/>
        <v>4.2519101883052297E-4</v>
      </c>
      <c r="J26" s="8">
        <f t="shared" si="7"/>
        <v>4.6611472065662294E-3</v>
      </c>
    </row>
    <row r="27" spans="1:10" x14ac:dyDescent="0.25">
      <c r="A27" s="1">
        <f t="shared" si="8"/>
        <v>6.25</v>
      </c>
      <c r="B27" s="4">
        <f t="shared" si="1"/>
        <v>4.2169650342858231</v>
      </c>
      <c r="C27" s="5">
        <f t="shared" si="0"/>
        <v>1.8414175522474619E-3</v>
      </c>
      <c r="D27" s="5">
        <f t="shared" si="2"/>
        <v>0.44227405632418493</v>
      </c>
      <c r="E27" s="8">
        <f t="shared" si="3"/>
        <v>4.5884681429441215E-2</v>
      </c>
      <c r="F27" s="8"/>
      <c r="G27" s="8">
        <f t="shared" si="4"/>
        <v>1.623014870535597E-5</v>
      </c>
      <c r="H27" s="8">
        <f t="shared" si="5"/>
        <v>4.1864836340252528E-3</v>
      </c>
      <c r="I27" s="8">
        <f t="shared" si="6"/>
        <v>3.2763444136617531E-4</v>
      </c>
      <c r="J27" s="8">
        <f t="shared" si="7"/>
        <v>4.5303482240967845E-3</v>
      </c>
    </row>
    <row r="28" spans="1:10" x14ac:dyDescent="0.25">
      <c r="A28" s="1">
        <f t="shared" si="8"/>
        <v>6.5</v>
      </c>
      <c r="B28" s="4">
        <f t="shared" si="1"/>
        <v>4.4668359215096318</v>
      </c>
      <c r="C28" s="5">
        <f t="shared" si="0"/>
        <v>1.3998048394802324E-3</v>
      </c>
      <c r="D28" s="5">
        <f t="shared" si="2"/>
        <v>0.4406007623019641</v>
      </c>
      <c r="E28" s="8">
        <f t="shared" si="3"/>
        <v>4.5319900585728622E-2</v>
      </c>
      <c r="F28" s="8"/>
      <c r="G28" s="8">
        <f t="shared" si="4"/>
        <v>9.5924546026641496E-6</v>
      </c>
      <c r="H28" s="8">
        <f t="shared" si="5"/>
        <v>4.1630751240332572E-3</v>
      </c>
      <c r="I28" s="8">
        <f t="shared" si="6"/>
        <v>2.4890296359656599E-4</v>
      </c>
      <c r="J28" s="8">
        <f t="shared" si="7"/>
        <v>4.4215705422324869E-3</v>
      </c>
    </row>
    <row r="29" spans="1:10" x14ac:dyDescent="0.25">
      <c r="A29" s="1">
        <f t="shared" si="8"/>
        <v>6.75</v>
      </c>
      <c r="B29" s="4">
        <f t="shared" si="1"/>
        <v>4.7315125896148054</v>
      </c>
      <c r="C29" s="5">
        <f t="shared" si="0"/>
        <v>1.0482751075194011E-3</v>
      </c>
      <c r="D29" s="5">
        <f t="shared" si="2"/>
        <v>0.43887971436316908</v>
      </c>
      <c r="E29" s="8">
        <f t="shared" si="3"/>
        <v>4.4831419033084373E-2</v>
      </c>
      <c r="F29" s="8"/>
      <c r="G29" s="8">
        <f t="shared" si="4"/>
        <v>5.5033188718984951E-6</v>
      </c>
      <c r="H29" s="8">
        <f t="shared" si="5"/>
        <v>4.1390140400857992E-3</v>
      </c>
      <c r="I29" s="8">
        <f t="shared" si="6"/>
        <v>1.8627182680352092E-4</v>
      </c>
      <c r="J29" s="8">
        <f t="shared" si="7"/>
        <v>4.3307891857612179E-3</v>
      </c>
    </row>
    <row r="30" spans="1:10" x14ac:dyDescent="0.25">
      <c r="A30" s="1">
        <f t="shared" si="8"/>
        <v>7</v>
      </c>
      <c r="B30" s="4">
        <f t="shared" si="1"/>
        <v>5.0118723362727229</v>
      </c>
      <c r="C30" s="5">
        <f t="shared" si="0"/>
        <v>7.7267481537844434E-4</v>
      </c>
      <c r="D30" s="5">
        <f t="shared" si="2"/>
        <v>0.43710961711695001</v>
      </c>
      <c r="E30" s="8">
        <f t="shared" si="3"/>
        <v>4.4406369045535604E-2</v>
      </c>
      <c r="F30" s="8"/>
      <c r="G30" s="8">
        <f t="shared" si="4"/>
        <v>3.0594770742278071E-6</v>
      </c>
      <c r="H30" s="8">
        <f t="shared" si="5"/>
        <v>4.1142840747215199E-3</v>
      </c>
      <c r="I30" s="8">
        <f t="shared" si="6"/>
        <v>1.3720219095815535E-4</v>
      </c>
      <c r="J30" s="8">
        <f t="shared" si="7"/>
        <v>4.2545457427539029E-3</v>
      </c>
    </row>
    <row r="31" spans="1:10" x14ac:dyDescent="0.25">
      <c r="A31" s="1">
        <f t="shared" si="8"/>
        <v>7.25</v>
      </c>
      <c r="B31" s="4">
        <f t="shared" si="1"/>
        <v>5.3088444423098844</v>
      </c>
      <c r="C31" s="5">
        <f t="shared" si="0"/>
        <v>5.6005477322843965E-4</v>
      </c>
      <c r="D31" s="5">
        <f t="shared" si="2"/>
        <v>0.43528914615595049</v>
      </c>
      <c r="E31" s="8">
        <f t="shared" si="3"/>
        <v>4.4032963911500647E-2</v>
      </c>
      <c r="F31" s="8"/>
      <c r="G31" s="8">
        <f t="shared" si="4"/>
        <v>1.6450991251477351E-6</v>
      </c>
      <c r="H31" s="8">
        <f t="shared" si="5"/>
        <v>4.0888686852765593E-3</v>
      </c>
      <c r="I31" s="8">
        <f t="shared" si="6"/>
        <v>9.937319144037836E-5</v>
      </c>
      <c r="J31" s="8">
        <f t="shared" si="7"/>
        <v>4.1898869758420854E-3</v>
      </c>
    </row>
    <row r="32" spans="1:10" x14ac:dyDescent="0.25">
      <c r="A32" s="1">
        <f t="shared" si="8"/>
        <v>7.5</v>
      </c>
      <c r="B32" s="4">
        <f t="shared" si="1"/>
        <v>5.6234132519034921</v>
      </c>
      <c r="C32" s="5">
        <f t="shared" si="0"/>
        <v>3.987963351591625E-4</v>
      </c>
      <c r="D32" s="5">
        <f t="shared" si="2"/>
        <v>0.4334169479845903</v>
      </c>
      <c r="E32" s="8">
        <f t="shared" si="3"/>
        <v>4.3700611500102279E-2</v>
      </c>
      <c r="F32" s="8"/>
      <c r="G32" s="8">
        <f t="shared" si="4"/>
        <v>8.5389831560894863E-7</v>
      </c>
      <c r="H32" s="8">
        <f t="shared" si="5"/>
        <v>4.0627511077053645E-3</v>
      </c>
      <c r="I32" s="8">
        <f t="shared" si="6"/>
        <v>7.0704218451720573E-5</v>
      </c>
      <c r="J32" s="8">
        <f t="shared" si="7"/>
        <v>4.134309224472694E-3</v>
      </c>
    </row>
    <row r="33" spans="1:10" x14ac:dyDescent="0.25">
      <c r="A33" s="1">
        <f t="shared" si="8"/>
        <v>7.75</v>
      </c>
      <c r="B33" s="4">
        <f t="shared" si="1"/>
        <v>5.9566214352901055</v>
      </c>
      <c r="C33" s="5">
        <f t="shared" si="0"/>
        <v>2.7868143455485518E-4</v>
      </c>
      <c r="D33" s="5">
        <f t="shared" si="2"/>
        <v>0.43149164001230278</v>
      </c>
      <c r="E33" s="8">
        <f t="shared" si="3"/>
        <v>4.3399977292329653E-2</v>
      </c>
      <c r="F33" s="8"/>
      <c r="G33" s="8">
        <f t="shared" si="4"/>
        <v>4.2695846907548425E-7</v>
      </c>
      <c r="H33" s="8">
        <f t="shared" si="5"/>
        <v>4.0359143725127019E-3</v>
      </c>
      <c r="I33" s="8">
        <f t="shared" si="6"/>
        <v>4.9367086004099699E-5</v>
      </c>
      <c r="J33" s="8">
        <f t="shared" si="7"/>
        <v>4.0857084169858768E-3</v>
      </c>
    </row>
    <row r="34" spans="1:10" x14ac:dyDescent="0.25">
      <c r="A34" s="1">
        <f t="shared" si="8"/>
        <v>8</v>
      </c>
      <c r="B34" s="4">
        <f t="shared" si="1"/>
        <v>6.3095734448019343</v>
      </c>
      <c r="C34" s="5">
        <f t="shared" ref="C34:C65" si="9">0.5*ERFC(SQRT(2*B34)/SQRT(2))</f>
        <v>1.9090777407599312E-4</v>
      </c>
      <c r="D34" s="5">
        <f t="shared" si="2"/>
        <v>0.42951181061923122</v>
      </c>
      <c r="E34" s="8">
        <f t="shared" si="3"/>
        <v>4.3122998058591516E-2</v>
      </c>
      <c r="F34" s="8"/>
      <c r="G34" s="8">
        <f t="shared" si="4"/>
        <v>2.0519792553778495E-7</v>
      </c>
      <c r="H34" s="8">
        <f t="shared" si="5"/>
        <v>4.0083413229888079E-3</v>
      </c>
      <c r="I34" s="8">
        <f t="shared" si="6"/>
        <v>3.3788352229708619E-5</v>
      </c>
      <c r="J34" s="8">
        <f t="shared" si="7"/>
        <v>4.0423348731440543E-3</v>
      </c>
    </row>
    <row r="35" spans="1:10" x14ac:dyDescent="0.25">
      <c r="A35" s="1">
        <f t="shared" si="8"/>
        <v>8.25</v>
      </c>
      <c r="B35" s="4">
        <f t="shared" si="1"/>
        <v>6.6834391756861464</v>
      </c>
      <c r="C35" s="5">
        <f t="shared" si="9"/>
        <v>1.2805364034629133E-4</v>
      </c>
      <c r="D35" s="5">
        <f t="shared" si="2"/>
        <v>0.42747601930254175</v>
      </c>
      <c r="E35" s="8">
        <f t="shared" si="3"/>
        <v>4.2862850206565835E-2</v>
      </c>
      <c r="F35" s="8"/>
      <c r="G35" s="8">
        <f t="shared" si="4"/>
        <v>9.457007592665321E-8</v>
      </c>
      <c r="H35" s="8">
        <f t="shared" si="5"/>
        <v>3.9800146359534596E-3</v>
      </c>
      <c r="I35" s="8">
        <f t="shared" si="6"/>
        <v>2.2642618881090585E-5</v>
      </c>
      <c r="J35" s="8">
        <f t="shared" si="7"/>
        <v>4.0027518249104764E-3</v>
      </c>
    </row>
    <row r="36" spans="1:10" x14ac:dyDescent="0.25">
      <c r="A36" s="1">
        <f t="shared" si="8"/>
        <v>8.5</v>
      </c>
      <c r="B36" s="4">
        <f t="shared" si="1"/>
        <v>7.0794578438413795</v>
      </c>
      <c r="C36" s="5">
        <f t="shared" si="9"/>
        <v>8.3999539179010758E-5</v>
      </c>
      <c r="D36" s="5">
        <f t="shared" si="2"/>
        <v>0.42538279691222197</v>
      </c>
      <c r="E36" s="8">
        <f t="shared" si="3"/>
        <v>4.2613879276483316E-2</v>
      </c>
      <c r="F36" s="8"/>
      <c r="G36" s="8">
        <f t="shared" si="4"/>
        <v>4.1692052180278387E-8</v>
      </c>
      <c r="H36" s="8">
        <f t="shared" si="5"/>
        <v>3.9509168452292057E-3</v>
      </c>
      <c r="I36" s="8">
        <f t="shared" si="6"/>
        <v>1.4838124064639197E-5</v>
      </c>
      <c r="J36" s="8">
        <f t="shared" si="7"/>
        <v>3.9657966613460254E-3</v>
      </c>
    </row>
    <row r="37" spans="1:10" x14ac:dyDescent="0.25">
      <c r="A37" s="1">
        <f t="shared" si="8"/>
        <v>8.75</v>
      </c>
      <c r="B37" s="4">
        <f t="shared" si="1"/>
        <v>7.4989420933245592</v>
      </c>
      <c r="C37" s="5">
        <f t="shared" si="9"/>
        <v>5.3815892659056847E-5</v>
      </c>
      <c r="D37" s="5">
        <f t="shared" si="2"/>
        <v>0.4232306459859877</v>
      </c>
      <c r="E37" s="8">
        <f t="shared" si="3"/>
        <v>4.2371498901991926E-2</v>
      </c>
      <c r="F37" s="8"/>
      <c r="G37" s="8">
        <f t="shared" si="4"/>
        <v>1.7536102314707394E-8</v>
      </c>
      <c r="H37" s="8">
        <f t="shared" si="5"/>
        <v>3.9210303680791434E-3</v>
      </c>
      <c r="I37" s="8">
        <f t="shared" si="6"/>
        <v>9.4963042954843335E-6</v>
      </c>
      <c r="J37" s="8">
        <f t="shared" si="7"/>
        <v>3.9305442084769425E-3</v>
      </c>
    </row>
    <row r="38" spans="1:10" x14ac:dyDescent="0.25">
      <c r="A38" s="1">
        <f t="shared" si="8"/>
        <v>9</v>
      </c>
      <c r="B38" s="4">
        <f t="shared" si="1"/>
        <v>7.9432823472428176</v>
      </c>
      <c r="C38" s="5">
        <f t="shared" si="9"/>
        <v>3.3627228419617505E-5</v>
      </c>
      <c r="D38" s="5">
        <f t="shared" si="2"/>
        <v>0.42101804119373648</v>
      </c>
      <c r="E38" s="8">
        <f t="shared" si="3"/>
        <v>4.2132068624951308E-2</v>
      </c>
      <c r="F38" s="8"/>
      <c r="G38" s="8">
        <f t="shared" si="4"/>
        <v>7.0175744255570035E-9</v>
      </c>
      <c r="H38" s="8">
        <f t="shared" si="5"/>
        <v>3.8903375348602522E-3</v>
      </c>
      <c r="I38" s="8">
        <f t="shared" si="6"/>
        <v>5.9272088399916784E-6</v>
      </c>
      <c r="J38" s="8">
        <f t="shared" si="7"/>
        <v>3.8962717612746694E-3</v>
      </c>
    </row>
    <row r="39" spans="1:10" x14ac:dyDescent="0.25">
      <c r="A39" s="1">
        <f t="shared" si="8"/>
        <v>9.25</v>
      </c>
      <c r="B39" s="4">
        <f t="shared" si="1"/>
        <v>8.4139514164519547</v>
      </c>
      <c r="C39" s="5">
        <f t="shared" si="9"/>
        <v>2.0463545600914722E-5</v>
      </c>
      <c r="D39" s="5">
        <f t="shared" si="2"/>
        <v>0.41874342990285157</v>
      </c>
      <c r="E39" s="8">
        <f t="shared" si="3"/>
        <v>4.1892760181325983E-2</v>
      </c>
      <c r="F39" s="8"/>
      <c r="G39" s="8">
        <f t="shared" si="4"/>
        <v>2.664019684086019E-9</v>
      </c>
      <c r="H39" s="8">
        <f t="shared" si="5"/>
        <v>3.8588206221594969E-3</v>
      </c>
      <c r="I39" s="8">
        <f t="shared" si="6"/>
        <v>3.6026877450237645E-6</v>
      </c>
      <c r="J39" s="8">
        <f t="shared" si="7"/>
        <v>3.8624259739242048E-3</v>
      </c>
    </row>
    <row r="40" spans="1:10" x14ac:dyDescent="0.25">
      <c r="A40" s="1">
        <f t="shared" si="8"/>
        <v>9.5</v>
      </c>
      <c r="B40" s="4">
        <f t="shared" si="1"/>
        <v>8.9125093813374576</v>
      </c>
      <c r="C40" s="5">
        <f t="shared" si="9"/>
        <v>1.2108893277033638E-5</v>
      </c>
      <c r="D40" s="5">
        <f t="shared" si="2"/>
        <v>0.41640523287658976</v>
      </c>
      <c r="E40" s="8">
        <f t="shared" si="3"/>
        <v>4.1651421291608308E-2</v>
      </c>
      <c r="F40" s="8"/>
      <c r="G40" s="8">
        <f t="shared" si="4"/>
        <v>9.5638050632611428E-10</v>
      </c>
      <c r="H40" s="8">
        <f t="shared" si="5"/>
        <v>3.8264618896964608E-3</v>
      </c>
      <c r="I40" s="8">
        <f t="shared" si="6"/>
        <v>2.1291515727788298E-6</v>
      </c>
      <c r="J40" s="8">
        <f t="shared" si="7"/>
        <v>3.8285919976497459E-3</v>
      </c>
    </row>
    <row r="41" spans="1:10" x14ac:dyDescent="0.25">
      <c r="A41" s="1">
        <f t="shared" si="8"/>
        <v>9.75</v>
      </c>
      <c r="B41" s="4">
        <f t="shared" si="1"/>
        <v>9.4406087628592346</v>
      </c>
      <c r="C41" s="5">
        <f t="shared" si="9"/>
        <v>6.9557837808229624E-6</v>
      </c>
      <c r="D41" s="5">
        <f t="shared" si="2"/>
        <v>0.41400184511877347</v>
      </c>
      <c r="E41" s="8">
        <f t="shared" si="3"/>
        <v>4.140644471728009E-2</v>
      </c>
      <c r="F41" s="8"/>
      <c r="G41" s="8">
        <f t="shared" si="4"/>
        <v>3.236182333565677E-10</v>
      </c>
      <c r="H41" s="8">
        <f t="shared" si="5"/>
        <v>3.7932436212932252E-3</v>
      </c>
      <c r="I41" s="8">
        <f t="shared" si="6"/>
        <v>1.2214413042821589E-6</v>
      </c>
      <c r="J41" s="8">
        <f t="shared" si="7"/>
        <v>3.7944653862157407E-3</v>
      </c>
    </row>
    <row r="42" spans="1:10" x14ac:dyDescent="0.25">
      <c r="A42" s="1">
        <f t="shared" si="8"/>
        <v>10</v>
      </c>
      <c r="B42" s="4">
        <f t="shared" si="1"/>
        <v>10</v>
      </c>
      <c r="C42" s="5">
        <f t="shared" si="9"/>
        <v>3.8721082155220489E-6</v>
      </c>
      <c r="D42" s="5">
        <f t="shared" si="2"/>
        <v>0.41153163687906075</v>
      </c>
      <c r="E42" s="8">
        <f t="shared" si="3"/>
        <v>4.1156648585300049E-2</v>
      </c>
      <c r="F42" s="8"/>
      <c r="G42" s="8">
        <f t="shared" si="4"/>
        <v>1.0285495787356964E-10</v>
      </c>
      <c r="H42" s="8">
        <f t="shared" si="5"/>
        <v>3.7591481702292464E-3</v>
      </c>
      <c r="I42" s="8">
        <f t="shared" si="6"/>
        <v>6.7899179100184225E-7</v>
      </c>
      <c r="J42" s="8">
        <f t="shared" si="7"/>
        <v>3.7598272648752063E-3</v>
      </c>
    </row>
    <row r="43" spans="1:10" x14ac:dyDescent="0.25">
      <c r="A43" s="1">
        <f t="shared" si="8"/>
        <v>10.25</v>
      </c>
      <c r="B43" s="4">
        <f t="shared" si="1"/>
        <v>10.592537251772889</v>
      </c>
      <c r="C43" s="5">
        <f t="shared" si="9"/>
        <v>2.0849965669740481E-6</v>
      </c>
      <c r="D43" s="5">
        <f t="shared" si="2"/>
        <v>0.40899295483418097</v>
      </c>
      <c r="E43" s="8">
        <f t="shared" si="3"/>
        <v>4.0901171980328374E-2</v>
      </c>
      <c r="F43" s="8"/>
      <c r="G43" s="8">
        <f t="shared" si="4"/>
        <v>3.0591327304100808E-11</v>
      </c>
      <c r="H43" s="8">
        <f t="shared" si="5"/>
        <v>3.7241580093161039E-3</v>
      </c>
      <c r="I43" s="8">
        <f t="shared" si="6"/>
        <v>3.6507070517622615E-7</v>
      </c>
      <c r="J43" s="8">
        <f t="shared" si="7"/>
        <v>3.7245231106126072E-3</v>
      </c>
    </row>
    <row r="44" spans="1:10" x14ac:dyDescent="0.25">
      <c r="A44" s="1">
        <f t="shared" si="8"/>
        <v>10.5</v>
      </c>
      <c r="B44" s="4">
        <f t="shared" si="1"/>
        <v>11.220184543019636</v>
      </c>
      <c r="C44" s="5">
        <f t="shared" si="9"/>
        <v>1.0838484217430778E-6</v>
      </c>
      <c r="D44" s="5">
        <f t="shared" si="2"/>
        <v>0.40638412346170971</v>
      </c>
      <c r="E44" s="8">
        <f t="shared" si="3"/>
        <v>4.0639387809750543E-2</v>
      </c>
      <c r="F44" s="8"/>
      <c r="G44" s="8">
        <f t="shared" si="4"/>
        <v>8.481011236959475E-12</v>
      </c>
      <c r="H44" s="8">
        <f t="shared" si="5"/>
        <v>3.6882557860438803E-3</v>
      </c>
      <c r="I44" s="8">
        <f t="shared" si="6"/>
        <v>1.8947711037152114E-7</v>
      </c>
      <c r="J44" s="8">
        <f t="shared" si="7"/>
        <v>3.6884452716352627E-3</v>
      </c>
    </row>
    <row r="45" spans="1:10" x14ac:dyDescent="0.25">
      <c r="A45" s="1">
        <f t="shared" si="8"/>
        <v>10.75</v>
      </c>
      <c r="B45" s="4">
        <f t="shared" si="1"/>
        <v>11.885022274370185</v>
      </c>
      <c r="C45" s="5">
        <f t="shared" si="9"/>
        <v>5.4279447971678988E-7</v>
      </c>
      <c r="D45" s="5">
        <f t="shared" si="2"/>
        <v>0.4037034466242021</v>
      </c>
      <c r="E45" s="8">
        <f t="shared" si="3"/>
        <v>4.0370833177451958E-2</v>
      </c>
      <c r="F45" s="8"/>
      <c r="G45" s="8">
        <f t="shared" si="4"/>
        <v>2.1825662770264107E-12</v>
      </c>
      <c r="H45" s="8">
        <f t="shared" si="5"/>
        <v>3.6514243831674048E-3</v>
      </c>
      <c r="I45" s="8">
        <f t="shared" si="6"/>
        <v>9.4732693943373644E-8</v>
      </c>
      <c r="J45" s="8">
        <f t="shared" si="7"/>
        <v>3.6515191180439143E-3</v>
      </c>
    </row>
    <row r="46" spans="1:10" x14ac:dyDescent="0.25">
      <c r="A46" s="1">
        <f t="shared" si="8"/>
        <v>11</v>
      </c>
      <c r="B46" s="4">
        <f t="shared" si="1"/>
        <v>12.58925411794168</v>
      </c>
      <c r="C46" s="5">
        <f t="shared" si="9"/>
        <v>2.6130679535751902E-7</v>
      </c>
      <c r="D46" s="5">
        <f t="shared" si="2"/>
        <v>0.40094920938282225</v>
      </c>
      <c r="E46" s="8">
        <f t="shared" si="3"/>
        <v>4.0095156114398053E-2</v>
      </c>
      <c r="F46" s="8"/>
      <c r="G46" s="8">
        <f t="shared" si="4"/>
        <v>5.1909263124102508E-13</v>
      </c>
      <c r="H46" s="8">
        <f t="shared" si="5"/>
        <v>3.6136469851162901E-3</v>
      </c>
      <c r="I46" s="8">
        <f t="shared" si="6"/>
        <v>4.552487229722601E-8</v>
      </c>
      <c r="J46" s="8">
        <f t="shared" si="7"/>
        <v>3.6136925105076799E-3</v>
      </c>
    </row>
    <row r="47" spans="1:10" x14ac:dyDescent="0.25">
      <c r="A47" s="1">
        <f t="shared" si="8"/>
        <v>11.25</v>
      </c>
      <c r="B47" s="4">
        <f t="shared" si="1"/>
        <v>13.335214321633245</v>
      </c>
      <c r="C47" s="5">
        <f t="shared" si="9"/>
        <v>1.2064307111620071E-7</v>
      </c>
      <c r="D47" s="5">
        <f t="shared" si="2"/>
        <v>0.39811968006098841</v>
      </c>
      <c r="E47" s="8">
        <f t="shared" si="3"/>
        <v>3.9812076584862854E-2</v>
      </c>
      <c r="F47" s="8"/>
      <c r="G47" s="8">
        <f t="shared" si="4"/>
        <v>1.1356737387118266E-13</v>
      </c>
      <c r="H47" s="8">
        <f t="shared" si="5"/>
        <v>3.5749071506273535E-3</v>
      </c>
      <c r="I47" s="8">
        <f t="shared" si="6"/>
        <v>2.0979191728551081E-8</v>
      </c>
      <c r="J47" s="8">
        <f t="shared" si="7"/>
        <v>3.5749281299326495E-3</v>
      </c>
    </row>
    <row r="48" spans="1:10" x14ac:dyDescent="0.25">
      <c r="A48" s="1">
        <f t="shared" si="8"/>
        <v>11.5</v>
      </c>
      <c r="B48" s="4">
        <f t="shared" si="1"/>
        <v>14.125375446227544</v>
      </c>
      <c r="C48" s="5">
        <f t="shared" si="9"/>
        <v>5.328664036310708E-8</v>
      </c>
      <c r="D48" s="5">
        <f t="shared" si="2"/>
        <v>0.39521311257999803</v>
      </c>
      <c r="E48" s="8">
        <f t="shared" si="3"/>
        <v>3.9521359215976132E-2</v>
      </c>
      <c r="F48" s="8"/>
      <c r="G48" s="8">
        <f t="shared" si="4"/>
        <v>2.2742965431822395E-14</v>
      </c>
      <c r="H48" s="8">
        <f t="shared" si="5"/>
        <v>3.5351888920110929E-3</v>
      </c>
      <c r="I48" s="8">
        <f t="shared" si="6"/>
        <v>9.2479425845451372E-9</v>
      </c>
      <c r="J48" s="8">
        <f t="shared" si="7"/>
        <v>3.5351981399764205E-3</v>
      </c>
    </row>
    <row r="49" spans="1:10" x14ac:dyDescent="0.25">
      <c r="A49" s="1">
        <f t="shared" si="8"/>
        <v>11.75</v>
      </c>
      <c r="B49" s="4">
        <f t="shared" si="1"/>
        <v>14.96235656094434</v>
      </c>
      <c r="C49" s="5">
        <f t="shared" si="9"/>
        <v>2.2457570550034404E-8</v>
      </c>
      <c r="D49" s="5">
        <f t="shared" si="2"/>
        <v>0.39222774909010649</v>
      </c>
      <c r="E49" s="8">
        <f t="shared" si="3"/>
        <v>3.9222795120824147E-2</v>
      </c>
      <c r="F49" s="8"/>
      <c r="G49" s="8">
        <f t="shared" si="4"/>
        <v>4.1471675374277158E-15</v>
      </c>
      <c r="H49" s="8">
        <f t="shared" si="5"/>
        <v>3.4944767614750456E-3</v>
      </c>
      <c r="I49" s="8">
        <f t="shared" si="6"/>
        <v>3.8893695674336433E-9</v>
      </c>
      <c r="J49" s="8">
        <f t="shared" si="7"/>
        <v>3.4944806508487602E-3</v>
      </c>
    </row>
    <row r="50" spans="1:10" x14ac:dyDescent="0.25">
      <c r="A50" s="1">
        <f t="shared" si="8"/>
        <v>12</v>
      </c>
      <c r="B50" s="4">
        <f t="shared" si="1"/>
        <v>15.848931924611136</v>
      </c>
      <c r="C50" s="5">
        <f t="shared" si="9"/>
        <v>9.0060103506287521E-9</v>
      </c>
      <c r="D50" s="5">
        <f t="shared" si="2"/>
        <v>0.38916182292209633</v>
      </c>
      <c r="E50" s="8">
        <f t="shared" si="3"/>
        <v>3.8916190397618955E-2</v>
      </c>
      <c r="F50" s="8"/>
      <c r="G50" s="8">
        <f t="shared" si="4"/>
        <v>6.8479156732581561E-16</v>
      </c>
      <c r="H50" s="8">
        <f t="shared" si="5"/>
        <v>3.4527559449353544E-3</v>
      </c>
      <c r="I50" s="8">
        <f t="shared" si="6"/>
        <v>1.5562693230861924E-9</v>
      </c>
      <c r="J50" s="8">
        <f t="shared" si="7"/>
        <v>3.4527575012053622E-3</v>
      </c>
    </row>
    <row r="51" spans="1:10" x14ac:dyDescent="0.25">
      <c r="A51" s="1">
        <f t="shared" si="8"/>
        <v>12.25</v>
      </c>
      <c r="B51" s="4">
        <f t="shared" si="1"/>
        <v>16.788040181225607</v>
      </c>
      <c r="C51" s="5">
        <f t="shared" si="9"/>
        <v>3.4265152277833668E-9</v>
      </c>
      <c r="D51" s="5">
        <f t="shared" si="2"/>
        <v>0.38601356188598884</v>
      </c>
      <c r="E51" s="8">
        <f t="shared" si="3"/>
        <v>3.8601359272462596E-2</v>
      </c>
      <c r="F51" s="8"/>
      <c r="G51" s="8">
        <f t="shared" si="4"/>
        <v>1.017925721970855E-16</v>
      </c>
      <c r="H51" s="8">
        <f t="shared" si="5"/>
        <v>3.4100123637532376E-3</v>
      </c>
      <c r="I51" s="8">
        <f t="shared" si="6"/>
        <v>5.9072300846043549E-10</v>
      </c>
      <c r="J51" s="8">
        <f t="shared" si="7"/>
        <v>3.4100129544763478E-3</v>
      </c>
    </row>
    <row r="52" spans="1:10" x14ac:dyDescent="0.25">
      <c r="A52" s="1">
        <f t="shared" si="8"/>
        <v>12.5</v>
      </c>
      <c r="B52" s="4">
        <f t="shared" si="1"/>
        <v>17.782794100389236</v>
      </c>
      <c r="C52" s="5">
        <f t="shared" si="9"/>
        <v>1.2330284466108015E-9</v>
      </c>
      <c r="D52" s="5">
        <f t="shared" si="2"/>
        <v>0.38278119194520754</v>
      </c>
      <c r="E52" s="8">
        <f t="shared" si="3"/>
        <v>3.8278120304246363E-2</v>
      </c>
      <c r="F52" s="8"/>
      <c r="G52" s="8">
        <f t="shared" si="4"/>
        <v>1.3536982816975636E-17</v>
      </c>
      <c r="H52" s="8">
        <f t="shared" si="5"/>
        <v>3.3662327848343289E-3</v>
      </c>
      <c r="I52" s="8">
        <f t="shared" si="6"/>
        <v>2.1204247762861229E-10</v>
      </c>
      <c r="J52" s="8">
        <f t="shared" si="7"/>
        <v>3.3662329968768201E-3</v>
      </c>
    </row>
    <row r="53" spans="1:10" x14ac:dyDescent="0.25">
      <c r="A53" s="1">
        <f>A52+0.25</f>
        <v>12.75</v>
      </c>
      <c r="B53" s="4">
        <f t="shared" si="1"/>
        <v>18.836490894898009</v>
      </c>
      <c r="C53" s="5">
        <f t="shared" si="9"/>
        <v>4.1827627446678524E-10</v>
      </c>
      <c r="D53" s="5">
        <f t="shared" si="2"/>
        <v>0.37946294129619351</v>
      </c>
      <c r="E53" s="8">
        <f t="shared" si="3"/>
        <v>3.7946294506068005E-2</v>
      </c>
      <c r="F53" s="8"/>
      <c r="G53" s="8">
        <f t="shared" si="4"/>
        <v>1.5999734170918324E-18</v>
      </c>
      <c r="H53" s="8">
        <f t="shared" si="5"/>
        <v>3.3214049395253542E-3</v>
      </c>
      <c r="I53" s="8">
        <f t="shared" si="6"/>
        <v>7.1741032782217909E-11</v>
      </c>
      <c r="J53" s="8">
        <f t="shared" si="7"/>
        <v>3.3214050112663888E-3</v>
      </c>
    </row>
    <row r="54" spans="1:10" x14ac:dyDescent="0.25">
      <c r="A54" s="1">
        <f t="shared" si="8"/>
        <v>13</v>
      </c>
      <c r="B54" s="4">
        <f t="shared" si="1"/>
        <v>19.952623149688804</v>
      </c>
      <c r="C54" s="5">
        <f t="shared" si="9"/>
        <v>1.3329310175300403E-10</v>
      </c>
      <c r="D54" s="5">
        <f t="shared" si="2"/>
        <v>0.37605704488517677</v>
      </c>
      <c r="E54" s="8">
        <f t="shared" si="3"/>
        <v>3.760570460848147E-2</v>
      </c>
      <c r="F54" s="8"/>
      <c r="G54" s="8">
        <f t="shared" si="4"/>
        <v>1.6689987679699124E-19</v>
      </c>
      <c r="H54" s="8">
        <f t="shared" si="5"/>
        <v>3.2755176517331825E-3</v>
      </c>
      <c r="I54" s="8">
        <f t="shared" si="6"/>
        <v>2.2798115973669551E-11</v>
      </c>
      <c r="J54" s="8">
        <f t="shared" si="7"/>
        <v>3.2755176745312984E-3</v>
      </c>
    </row>
    <row r="55" spans="1:10" x14ac:dyDescent="0.25">
      <c r="A55" s="1">
        <f t="shared" si="8"/>
        <v>13.25</v>
      </c>
      <c r="B55" s="4">
        <f t="shared" si="1"/>
        <v>21.134890398366473</v>
      </c>
      <c r="C55" s="5">
        <f t="shared" si="9"/>
        <v>3.9755855524106094E-11</v>
      </c>
      <c r="D55" s="5">
        <f t="shared" si="2"/>
        <v>0.37256174939552217</v>
      </c>
      <c r="E55" s="8">
        <f t="shared" si="3"/>
        <v>3.7256174975332484E-2</v>
      </c>
      <c r="F55" s="8"/>
      <c r="G55" s="8">
        <f t="shared" si="4"/>
        <v>1.5252431813324314E-20</v>
      </c>
      <c r="H55" s="8">
        <f t="shared" si="5"/>
        <v>3.2285609756749455E-3</v>
      </c>
      <c r="I55" s="8">
        <f t="shared" si="6"/>
        <v>6.7796540303658806E-12</v>
      </c>
      <c r="J55" s="8">
        <f t="shared" si="7"/>
        <v>3.2285609824545996E-3</v>
      </c>
    </row>
    <row r="56" spans="1:10" x14ac:dyDescent="0.25">
      <c r="A56" s="1">
        <f t="shared" si="8"/>
        <v>13.5</v>
      </c>
      <c r="B56" s="4">
        <f t="shared" si="1"/>
        <v>22.387211385683404</v>
      </c>
      <c r="C56" s="5">
        <f t="shared" si="9"/>
        <v>1.1054597856982798E-11</v>
      </c>
      <c r="D56" s="5">
        <f t="shared" si="2"/>
        <v>0.3689753187407564</v>
      </c>
      <c r="E56" s="8">
        <f t="shared" si="3"/>
        <v>3.6897531884024781E-2</v>
      </c>
      <c r="F56" s="8"/>
      <c r="G56" s="8">
        <f t="shared" si="4"/>
        <v>1.2115993208850882E-21</v>
      </c>
      <c r="H56" s="8">
        <f t="shared" si="5"/>
        <v>3.18052634364327E-3</v>
      </c>
      <c r="I56" s="8">
        <f t="shared" si="6"/>
        <v>1.8792671282655337E-12</v>
      </c>
      <c r="J56" s="8">
        <f t="shared" si="7"/>
        <v>3.1805263455225372E-3</v>
      </c>
    </row>
    <row r="57" spans="1:10" x14ac:dyDescent="0.25">
      <c r="A57" s="1">
        <f t="shared" si="8"/>
        <v>13.75</v>
      </c>
      <c r="B57" s="4">
        <f t="shared" si="1"/>
        <v>23.713737056616559</v>
      </c>
      <c r="C57" s="5">
        <f t="shared" si="9"/>
        <v>2.8538539725844653E-12</v>
      </c>
      <c r="D57" s="5">
        <f t="shared" si="2"/>
        <v>0.36529604010003192</v>
      </c>
      <c r="E57" s="8">
        <f t="shared" si="3"/>
        <v>3.6529604012571659E-2</v>
      </c>
      <c r="F57" s="8"/>
      <c r="G57" s="8">
        <f t="shared" si="4"/>
        <v>8.2968092778618003E-23</v>
      </c>
      <c r="H57" s="8">
        <f t="shared" si="5"/>
        <v>3.1314067241364242E-3</v>
      </c>
      <c r="I57" s="8">
        <f t="shared" si="6"/>
        <v>4.8354393854141719E-13</v>
      </c>
      <c r="J57" s="8">
        <f t="shared" si="7"/>
        <v>3.131406724619968E-3</v>
      </c>
    </row>
    <row r="58" spans="1:10" x14ac:dyDescent="0.25">
      <c r="A58" s="1">
        <f t="shared" si="8"/>
        <v>14</v>
      </c>
      <c r="B58" s="4">
        <f t="shared" si="1"/>
        <v>25.118864315095799</v>
      </c>
      <c r="C58" s="5">
        <f t="shared" si="9"/>
        <v>6.8101891287807711E-13</v>
      </c>
      <c r="D58" s="5">
        <f t="shared" si="2"/>
        <v>0.36152223053435939</v>
      </c>
      <c r="E58" s="8">
        <f t="shared" si="3"/>
        <v>3.615222305404886E-2</v>
      </c>
      <c r="F58" s="8"/>
      <c r="G58" s="8">
        <f t="shared" si="4"/>
        <v>4.8548630185549202E-24</v>
      </c>
      <c r="H58" s="8">
        <f t="shared" si="5"/>
        <v>3.0811967906576466E-3</v>
      </c>
      <c r="I58" s="8">
        <f t="shared" si="6"/>
        <v>1.1498381362132565E-13</v>
      </c>
      <c r="J58" s="8">
        <f t="shared" si="7"/>
        <v>3.0811967907726306E-3</v>
      </c>
    </row>
    <row r="59" spans="1:10" x14ac:dyDescent="0.25">
      <c r="A59" s="1">
        <f t="shared" si="8"/>
        <v>14.25</v>
      </c>
      <c r="B59" s="4">
        <f t="shared" si="1"/>
        <v>26.607250597988113</v>
      </c>
      <c r="C59" s="5">
        <f t="shared" si="9"/>
        <v>1.4952152080688057E-13</v>
      </c>
      <c r="D59" s="5">
        <f t="shared" si="2"/>
        <v>0.35765224422340852</v>
      </c>
      <c r="E59" s="8">
        <f t="shared" si="3"/>
        <v>3.5765224422475421E-2</v>
      </c>
      <c r="F59" s="8"/>
      <c r="G59" s="8">
        <f t="shared" si="4"/>
        <v>2.40498263227023E-25</v>
      </c>
      <c r="H59" s="8">
        <f t="shared" si="5"/>
        <v>3.0298931014294708E-3</v>
      </c>
      <c r="I59" s="8">
        <f t="shared" si="6"/>
        <v>2.5151519820345865E-14</v>
      </c>
      <c r="J59" s="8">
        <f t="shared" si="7"/>
        <v>3.0298931014546221E-3</v>
      </c>
    </row>
    <row r="60" spans="1:10" x14ac:dyDescent="0.25">
      <c r="A60" s="1">
        <f t="shared" si="8"/>
        <v>14.5</v>
      </c>
      <c r="B60" s="4">
        <f t="shared" si="1"/>
        <v>28.183829312644548</v>
      </c>
      <c r="C60" s="5">
        <f t="shared" si="9"/>
        <v>3.0055497890459592E-14</v>
      </c>
      <c r="D60" s="5">
        <f t="shared" si="2"/>
        <v>0.35368448036399602</v>
      </c>
      <c r="E60" s="8">
        <f t="shared" si="3"/>
        <v>3.536844803642665E-2</v>
      </c>
      <c r="F60" s="8"/>
      <c r="G60" s="8">
        <f t="shared" si="4"/>
        <v>9.9869198120697673E-27</v>
      </c>
      <c r="H60" s="8">
        <f t="shared" si="5"/>
        <v>2.9774942901955011E-3</v>
      </c>
      <c r="I60" s="8">
        <f t="shared" si="6"/>
        <v>5.0358378825487707E-15</v>
      </c>
      <c r="J60" s="8">
        <f t="shared" si="7"/>
        <v>2.977494290200537E-3</v>
      </c>
    </row>
    <row r="61" spans="1:10" x14ac:dyDescent="0.25">
      <c r="A61" s="1">
        <f t="shared" si="8"/>
        <v>14.75</v>
      </c>
      <c r="B61" s="4">
        <f t="shared" si="1"/>
        <v>29.853826189179614</v>
      </c>
      <c r="C61" s="5">
        <f t="shared" si="9"/>
        <v>5.5023906380237265E-15</v>
      </c>
      <c r="D61" s="5">
        <f t="shared" si="2"/>
        <v>0.34961739177249918</v>
      </c>
      <c r="E61" s="8">
        <f t="shared" si="3"/>
        <v>3.4961739177254876E-2</v>
      </c>
      <c r="F61" s="8"/>
      <c r="G61" s="8">
        <f t="shared" si="4"/>
        <v>3.4403090733316212E-28</v>
      </c>
      <c r="H61" s="8">
        <f t="shared" si="5"/>
        <v>2.924001268191785E-3</v>
      </c>
      <c r="I61" s="8">
        <f t="shared" si="6"/>
        <v>9.1808974930109186E-16</v>
      </c>
      <c r="J61" s="8">
        <f t="shared" si="7"/>
        <v>2.9240012681927031E-3</v>
      </c>
    </row>
    <row r="62" spans="1:10" x14ac:dyDescent="0.25">
      <c r="A62" s="1">
        <f t="shared" si="8"/>
        <v>15</v>
      </c>
      <c r="B62" s="4">
        <f t="shared" si="1"/>
        <v>31.622776601683803</v>
      </c>
      <c r="C62" s="5">
        <f t="shared" si="9"/>
        <v>9.1239573626281009E-16</v>
      </c>
      <c r="D62" s="5">
        <f t="shared" si="2"/>
        <v>0.34544949423430182</v>
      </c>
      <c r="E62" s="8">
        <f t="shared" si="3"/>
        <v>3.4544949423431004E-2</v>
      </c>
      <c r="F62" s="8"/>
      <c r="G62" s="8">
        <f t="shared" si="4"/>
        <v>9.7230446503958057E-30</v>
      </c>
      <c r="H62" s="8">
        <f t="shared" si="5"/>
        <v>2.8694174372604852E-3</v>
      </c>
      <c r="I62" s="8">
        <f t="shared" si="6"/>
        <v>1.5156379743097371E-16</v>
      </c>
      <c r="J62" s="8">
        <f t="shared" si="7"/>
        <v>2.8694174372606365E-3</v>
      </c>
    </row>
    <row r="63" spans="1:10" x14ac:dyDescent="0.25">
      <c r="A63" s="1">
        <f t="shared" si="8"/>
        <v>15.25</v>
      </c>
      <c r="B63" s="4">
        <f t="shared" si="1"/>
        <v>33.496543915782766</v>
      </c>
      <c r="C63" s="5">
        <f t="shared" si="9"/>
        <v>1.3623038530379149E-16</v>
      </c>
      <c r="D63" s="5">
        <f t="shared" si="2"/>
        <v>0.34117937664392461</v>
      </c>
      <c r="E63" s="8">
        <f t="shared" si="3"/>
        <v>3.4117937664392591E-2</v>
      </c>
      <c r="F63" s="8"/>
      <c r="G63" s="8">
        <f t="shared" si="4"/>
        <v>2.2281978129440924E-31</v>
      </c>
      <c r="H63" s="8">
        <f t="shared" si="5"/>
        <v>2.8137489139474568E-3</v>
      </c>
      <c r="I63" s="8">
        <f t="shared" si="6"/>
        <v>2.2524282566490457E-17</v>
      </c>
      <c r="J63" s="8">
        <f t="shared" si="7"/>
        <v>2.8137489139474794E-3</v>
      </c>
    </row>
    <row r="64" spans="1:10" x14ac:dyDescent="0.25">
      <c r="A64" s="1">
        <f t="shared" si="8"/>
        <v>15.5</v>
      </c>
      <c r="B64" s="4">
        <f t="shared" si="1"/>
        <v>35.481338923357555</v>
      </c>
      <c r="C64" s="5">
        <f t="shared" si="9"/>
        <v>1.8202342495196086E-17</v>
      </c>
      <c r="D64" s="5">
        <f t="shared" si="2"/>
        <v>0.3368057119796426</v>
      </c>
      <c r="E64" s="8">
        <f t="shared" si="3"/>
        <v>3.3680571197964276E-2</v>
      </c>
      <c r="F64" s="8"/>
      <c r="G64" s="8">
        <f t="shared" si="4"/>
        <v>4.0893828921599527E-33</v>
      </c>
      <c r="H64" s="8">
        <f t="shared" si="5"/>
        <v>2.757004764270285E-3</v>
      </c>
      <c r="I64" s="8">
        <f t="shared" si="6"/>
        <v>2.9946668065667442E-18</v>
      </c>
      <c r="J64" s="8">
        <f t="shared" si="7"/>
        <v>2.7570047642702881E-3</v>
      </c>
    </row>
    <row r="65" spans="1:10" x14ac:dyDescent="0.25">
      <c r="A65" s="1">
        <f t="shared" si="8"/>
        <v>15.75</v>
      </c>
      <c r="B65" s="4">
        <f t="shared" si="1"/>
        <v>37.583740428844422</v>
      </c>
      <c r="C65" s="5">
        <f t="shared" si="9"/>
        <v>2.1621554762399472E-18</v>
      </c>
      <c r="D65" s="5">
        <f t="shared" si="2"/>
        <v>0.33232726915605904</v>
      </c>
      <c r="E65" s="8">
        <f t="shared" si="3"/>
        <v>3.3232726915605908E-2</v>
      </c>
      <c r="F65" s="8"/>
      <c r="G65" s="8">
        <f t="shared" si="4"/>
        <v>5.9319929042710275E-35</v>
      </c>
      <c r="H65" s="8">
        <f t="shared" si="5"/>
        <v>2.6991972486614473E-3</v>
      </c>
      <c r="I65" s="8">
        <f t="shared" si="6"/>
        <v>3.5385451510995326E-19</v>
      </c>
      <c r="J65" s="8">
        <f t="shared" si="7"/>
        <v>2.6991972486614477E-3</v>
      </c>
    </row>
    <row r="66" spans="1:10" x14ac:dyDescent="0.25">
      <c r="A66" s="1">
        <f t="shared" si="8"/>
        <v>16</v>
      </c>
      <c r="B66" s="4">
        <f t="shared" si="1"/>
        <v>39.810717055349755</v>
      </c>
      <c r="C66" s="5">
        <f t="shared" ref="C66:C82" si="10">0.5*ERFC(SQRT(2*B66)/SQRT(2))</f>
        <v>2.2673958444543863E-19</v>
      </c>
      <c r="D66" s="5">
        <f t="shared" si="2"/>
        <v>0.32774292579719388</v>
      </c>
      <c r="E66" s="8">
        <f t="shared" si="3"/>
        <v>3.2774292579719387E-2</v>
      </c>
      <c r="F66" s="8"/>
      <c r="G66" s="8">
        <f t="shared" si="4"/>
        <v>6.7070248163540863E-37</v>
      </c>
      <c r="H66" s="8">
        <f t="shared" si="5"/>
        <v>2.6403420763801782E-3</v>
      </c>
      <c r="I66" s="8">
        <f t="shared" si="6"/>
        <v>3.6901714455000014E-20</v>
      </c>
      <c r="J66" s="8">
        <f t="shared" si="7"/>
        <v>2.6403420763801782E-3</v>
      </c>
    </row>
    <row r="67" spans="1:10" x14ac:dyDescent="0.25">
      <c r="A67" s="1">
        <f t="shared" si="8"/>
        <v>16.25</v>
      </c>
      <c r="B67" s="4">
        <f t="shared" ref="B67:B82" si="11">10^(A67/10)</f>
        <v>42.169650342858247</v>
      </c>
      <c r="C67" s="5">
        <f t="shared" si="10"/>
        <v>2.0837405435804811E-20</v>
      </c>
      <c r="D67" s="5">
        <f t="shared" ref="D67:D130" si="12">0.5*ERFC(SQRT(2*(0.05^2)*B67)/SQRT(2))</f>
        <v>0.32305168197103773</v>
      </c>
      <c r="E67" s="8">
        <f t="shared" ref="E67:E130" si="13">0.9*C67+0.1*D67</f>
        <v>3.2305168197103773E-2</v>
      </c>
      <c r="F67" s="8"/>
      <c r="G67" s="8">
        <f t="shared" ref="G67:G130" si="14">0.81*0.5*ERFC(SQRT(2*(1^2+1^2)*B67)/SQRT(2))</f>
        <v>5.8241774144705522E-39</v>
      </c>
      <c r="H67" s="8">
        <f t="shared" ref="H67:H130" si="15">0.01*0.5*ERFC(SQRT(2*(0.05^2+0.05^2)*B67)/SQRT(2))</f>
        <v>2.5804586684433999E-3</v>
      </c>
      <c r="I67" s="8">
        <f t="shared" ref="I67:I130" si="16">0.18*0.5*ERFC(SQRT(2*(1^2+0.05^2)*B67)/SQRT(2))</f>
        <v>3.371327795905867E-21</v>
      </c>
      <c r="J67" s="8">
        <f t="shared" ref="J67:J130" si="17">SUM(G67:I67)</f>
        <v>2.5804586684433999E-3</v>
      </c>
    </row>
    <row r="68" spans="1:10" x14ac:dyDescent="0.25">
      <c r="A68" s="1">
        <f t="shared" ref="A68:A132" si="18">A67+0.25</f>
        <v>16.5</v>
      </c>
      <c r="B68" s="4">
        <f t="shared" si="11"/>
        <v>44.668359215096324</v>
      </c>
      <c r="C68" s="5">
        <f t="shared" si="10"/>
        <v>1.6651022100154442E-21</v>
      </c>
      <c r="D68" s="5">
        <f t="shared" si="12"/>
        <v>0.31825267492409415</v>
      </c>
      <c r="E68" s="8">
        <f t="shared" si="13"/>
        <v>3.1825267492409416E-2</v>
      </c>
      <c r="F68" s="8"/>
      <c r="G68" s="8">
        <f t="shared" si="14"/>
        <v>3.824051121034647E-41</v>
      </c>
      <c r="H68" s="8">
        <f t="shared" si="15"/>
        <v>2.5195704278482976E-3</v>
      </c>
      <c r="I68" s="8">
        <f t="shared" si="16"/>
        <v>2.6772236510420027E-22</v>
      </c>
      <c r="J68" s="8">
        <f t="shared" si="17"/>
        <v>2.5195704278482976E-3</v>
      </c>
    </row>
    <row r="69" spans="1:10" x14ac:dyDescent="0.25">
      <c r="A69" s="1">
        <f t="shared" si="18"/>
        <v>16.75</v>
      </c>
      <c r="B69" s="4">
        <f t="shared" si="11"/>
        <v>47.315125896148068</v>
      </c>
      <c r="C69" s="5">
        <f t="shared" si="10"/>
        <v>1.1474214332392825E-22</v>
      </c>
      <c r="D69" s="5">
        <f t="shared" si="12"/>
        <v>0.31334519485105572</v>
      </c>
      <c r="E69" s="8">
        <f t="shared" si="13"/>
        <v>3.1334519485105572E-2</v>
      </c>
      <c r="F69" s="8"/>
      <c r="G69" s="8">
        <f t="shared" si="14"/>
        <v>1.8672556087899085E-43</v>
      </c>
      <c r="H69" s="8">
        <f t="shared" si="15"/>
        <v>2.4577050155443875E-3</v>
      </c>
      <c r="I69" s="8">
        <f t="shared" si="16"/>
        <v>1.8327043517022439E-23</v>
      </c>
      <c r="J69" s="8">
        <f t="shared" si="17"/>
        <v>2.4577050155443875E-3</v>
      </c>
    </row>
    <row r="70" spans="1:10" x14ac:dyDescent="0.25">
      <c r="A70" s="1">
        <f t="shared" si="18"/>
        <v>17</v>
      </c>
      <c r="B70" s="4">
        <f t="shared" si="11"/>
        <v>50.118723362727238</v>
      </c>
      <c r="C70" s="5">
        <f t="shared" si="10"/>
        <v>6.7589697706545915E-24</v>
      </c>
      <c r="D70" s="5">
        <f t="shared" si="12"/>
        <v>0.30832870173024918</v>
      </c>
      <c r="E70" s="8">
        <f t="shared" si="13"/>
        <v>3.0832870173024919E-2</v>
      </c>
      <c r="F70" s="8"/>
      <c r="G70" s="8">
        <f t="shared" si="14"/>
        <v>6.6627748912511098E-46</v>
      </c>
      <c r="H70" s="8">
        <f t="shared" si="15"/>
        <v>2.394894630258985E-3</v>
      </c>
      <c r="I70" s="8">
        <f t="shared" si="16"/>
        <v>1.0720262226562017E-24</v>
      </c>
      <c r="J70" s="8">
        <f t="shared" si="17"/>
        <v>2.394894630258985E-3</v>
      </c>
    </row>
    <row r="71" spans="1:10" x14ac:dyDescent="0.25">
      <c r="A71" s="1">
        <f t="shared" si="18"/>
        <v>17.25</v>
      </c>
      <c r="B71" s="4">
        <f t="shared" si="11"/>
        <v>53.088444423098856</v>
      </c>
      <c r="C71" s="5">
        <f t="shared" si="10"/>
        <v>3.3719290009813679E-25</v>
      </c>
      <c r="D71" s="5">
        <f t="shared" si="12"/>
        <v>0.30320284324970248</v>
      </c>
      <c r="E71" s="8">
        <f t="shared" si="13"/>
        <v>3.0320284324970248E-2</v>
      </c>
      <c r="F71" s="8"/>
      <c r="G71" s="8">
        <f t="shared" si="14"/>
        <v>1.7053225986299597E-48</v>
      </c>
      <c r="H71" s="8">
        <f t="shared" si="15"/>
        <v>2.3311762898853682E-3</v>
      </c>
      <c r="I71" s="8">
        <f t="shared" si="16"/>
        <v>5.3085809108455729E-26</v>
      </c>
      <c r="J71" s="8">
        <f t="shared" si="17"/>
        <v>2.3311762898853682E-3</v>
      </c>
    </row>
    <row r="72" spans="1:10" x14ac:dyDescent="0.25">
      <c r="A72" s="1">
        <f t="shared" si="18"/>
        <v>17.5</v>
      </c>
      <c r="B72" s="4">
        <f t="shared" si="11"/>
        <v>56.234132519034915</v>
      </c>
      <c r="C72" s="5">
        <f t="shared" si="10"/>
        <v>1.4107252094494873E-26</v>
      </c>
      <c r="D72" s="5">
        <f t="shared" si="12"/>
        <v>0.29796747384141126</v>
      </c>
      <c r="E72" s="8">
        <f t="shared" si="13"/>
        <v>2.9796747384141127E-2</v>
      </c>
      <c r="F72" s="8"/>
      <c r="G72" s="8">
        <f t="shared" si="14"/>
        <v>3.0697884937553986E-51</v>
      </c>
      <c r="H72" s="8">
        <f t="shared" si="15"/>
        <v>2.2665921117064843E-3</v>
      </c>
      <c r="I72" s="8">
        <f t="shared" si="16"/>
        <v>2.2035684011720893E-27</v>
      </c>
      <c r="J72" s="8">
        <f t="shared" si="17"/>
        <v>2.2665921117064843E-3</v>
      </c>
    </row>
    <row r="73" spans="1:10" x14ac:dyDescent="0.25">
      <c r="A73" s="1">
        <f t="shared" si="18"/>
        <v>17.75</v>
      </c>
      <c r="B73" s="4">
        <f t="shared" si="11"/>
        <v>59.566214352901042</v>
      </c>
      <c r="C73" s="5">
        <f t="shared" si="10"/>
        <v>4.8982945761528642E-28</v>
      </c>
      <c r="D73" s="5">
        <f t="shared" si="12"/>
        <v>0.29262267483243043</v>
      </c>
      <c r="E73" s="8">
        <f t="shared" si="13"/>
        <v>2.9262267483243044E-2</v>
      </c>
      <c r="F73" s="8"/>
      <c r="G73" s="8">
        <f t="shared" si="14"/>
        <v>3.8063146688940912E-54</v>
      </c>
      <c r="H73" s="8">
        <f t="shared" si="15"/>
        <v>2.2011895882486161E-3</v>
      </c>
      <c r="I73" s="8">
        <f t="shared" si="16"/>
        <v>7.5877104582664801E-29</v>
      </c>
      <c r="J73" s="8">
        <f t="shared" si="17"/>
        <v>2.2011895882486161E-3</v>
      </c>
    </row>
    <row r="74" spans="1:10" x14ac:dyDescent="0.25">
      <c r="A74" s="1">
        <f t="shared" si="18"/>
        <v>18</v>
      </c>
      <c r="B74" s="4">
        <f t="shared" si="11"/>
        <v>63.095734448019364</v>
      </c>
      <c r="C74" s="5">
        <f t="shared" si="10"/>
        <v>1.3960143109067123E-29</v>
      </c>
      <c r="D74" s="5">
        <f t="shared" si="12"/>
        <v>0.28716877571054944</v>
      </c>
      <c r="E74" s="8">
        <f t="shared" si="13"/>
        <v>2.8716877571054945E-2</v>
      </c>
      <c r="F74" s="8"/>
      <c r="G74" s="8">
        <f t="shared" si="14"/>
        <v>3.1798192161003934E-57</v>
      </c>
      <c r="H74" s="8">
        <f t="shared" si="15"/>
        <v>2.1350218550400609E-3</v>
      </c>
      <c r="I74" s="8">
        <f t="shared" si="16"/>
        <v>2.1434981986887955E-30</v>
      </c>
      <c r="J74" s="8">
        <f t="shared" si="17"/>
        <v>2.1350218550400609E-3</v>
      </c>
    </row>
    <row r="75" spans="1:10" x14ac:dyDescent="0.25">
      <c r="A75" s="1">
        <f t="shared" si="18"/>
        <v>18.25</v>
      </c>
      <c r="B75" s="4">
        <f t="shared" si="11"/>
        <v>66.834391756861478</v>
      </c>
      <c r="C75" s="5">
        <f t="shared" si="10"/>
        <v>3.2277294766040323E-31</v>
      </c>
      <c r="D75" s="5">
        <f t="shared" si="12"/>
        <v>0.28160637648930231</v>
      </c>
      <c r="E75" s="8">
        <f t="shared" si="13"/>
        <v>2.8160637648930231E-2</v>
      </c>
      <c r="F75" s="8"/>
      <c r="G75" s="8">
        <f t="shared" si="14"/>
        <v>1.7483984291511107E-60</v>
      </c>
      <c r="H75" s="8">
        <f t="shared" si="15"/>
        <v>2.0681479459916489E-3</v>
      </c>
      <c r="I75" s="8">
        <f t="shared" si="16"/>
        <v>4.9098784326566436E-32</v>
      </c>
      <c r="J75" s="8">
        <f t="shared" si="17"/>
        <v>2.0681479459916489E-3</v>
      </c>
    </row>
    <row r="76" spans="1:10" x14ac:dyDescent="0.25">
      <c r="A76" s="1">
        <f t="shared" si="18"/>
        <v>18.5</v>
      </c>
      <c r="B76" s="4">
        <f t="shared" si="11"/>
        <v>70.794578438413865</v>
      </c>
      <c r="C76" s="5">
        <f t="shared" si="10"/>
        <v>5.9797823640763651E-33</v>
      </c>
      <c r="D76" s="5">
        <f t="shared" si="12"/>
        <v>0.27593637114165148</v>
      </c>
      <c r="E76" s="8">
        <f t="shared" si="13"/>
        <v>2.759363711416515E-2</v>
      </c>
      <c r="F76" s="8"/>
      <c r="G76" s="8">
        <f t="shared" si="14"/>
        <v>6.1724165405445126E-64</v>
      </c>
      <c r="H76" s="8">
        <f t="shared" si="15"/>
        <v>2.0006330315232366E-3</v>
      </c>
      <c r="I76" s="8">
        <f t="shared" si="16"/>
        <v>9.0065579575787254E-34</v>
      </c>
      <c r="J76" s="8">
        <f t="shared" si="17"/>
        <v>2.0006330315232366E-3</v>
      </c>
    </row>
    <row r="77" spans="1:10" x14ac:dyDescent="0.25">
      <c r="A77" s="1">
        <f t="shared" si="18"/>
        <v>18.75</v>
      </c>
      <c r="B77" s="4">
        <f t="shared" si="11"/>
        <v>74.98942093324564</v>
      </c>
      <c r="C77" s="5">
        <f t="shared" si="10"/>
        <v>8.7610145742567149E-35</v>
      </c>
      <c r="D77" s="5">
        <f t="shared" si="12"/>
        <v>0.27015997205362463</v>
      </c>
      <c r="E77" s="8">
        <f t="shared" si="13"/>
        <v>2.7015997205362463E-2</v>
      </c>
      <c r="F77" s="8"/>
      <c r="G77" s="8">
        <f t="shared" si="14"/>
        <v>1.3628425516031824E-67</v>
      </c>
      <c r="H77" s="8">
        <f t="shared" si="15"/>
        <v>1.9325486339390459E-3</v>
      </c>
      <c r="I77" s="8">
        <f t="shared" si="16"/>
        <v>1.3057889221774681E-35</v>
      </c>
      <c r="J77" s="8">
        <f t="shared" si="17"/>
        <v>1.9325486339390459E-3</v>
      </c>
    </row>
    <row r="78" spans="1:10" x14ac:dyDescent="0.25">
      <c r="A78" s="1">
        <f t="shared" si="18"/>
        <v>19</v>
      </c>
      <c r="B78" s="4">
        <f t="shared" si="11"/>
        <v>79.432823472428197</v>
      </c>
      <c r="C78" s="5">
        <f t="shared" si="10"/>
        <v>1.0010739735707896E-36</v>
      </c>
      <c r="D78" s="5">
        <f t="shared" si="12"/>
        <v>0.26427873542818686</v>
      </c>
      <c r="E78" s="8">
        <f t="shared" si="13"/>
        <v>2.6427873542818687E-2</v>
      </c>
      <c r="F78" s="8"/>
      <c r="G78" s="8">
        <f t="shared" si="14"/>
        <v>1.8303535568095527E-71</v>
      </c>
      <c r="H78" s="8">
        <f t="shared" si="15"/>
        <v>1.8639728139137372E-3</v>
      </c>
      <c r="I78" s="8">
        <f t="shared" si="16"/>
        <v>1.4755706391313217E-37</v>
      </c>
      <c r="J78" s="8">
        <f t="shared" si="17"/>
        <v>1.8639728139137372E-3</v>
      </c>
    </row>
    <row r="79" spans="1:10" x14ac:dyDescent="0.25">
      <c r="A79" s="1">
        <f t="shared" si="18"/>
        <v>19.25</v>
      </c>
      <c r="B79" s="4">
        <f t="shared" si="11"/>
        <v>84.139514164519525</v>
      </c>
      <c r="C79" s="5">
        <f t="shared" si="10"/>
        <v>8.7907275233936818E-39</v>
      </c>
      <c r="D79" s="5">
        <f t="shared" si="12"/>
        <v>0.25829458754545731</v>
      </c>
      <c r="E79" s="8">
        <f t="shared" si="13"/>
        <v>2.5829458754545731E-2</v>
      </c>
      <c r="F79" s="8"/>
      <c r="G79" s="8">
        <f t="shared" si="14"/>
        <v>1.4518799688926134E-75</v>
      </c>
      <c r="H79" s="8">
        <f t="shared" si="15"/>
        <v>1.7949903213020752E-3</v>
      </c>
      <c r="I79" s="8">
        <f t="shared" si="16"/>
        <v>1.280583994502327E-39</v>
      </c>
      <c r="J79" s="8">
        <f t="shared" si="17"/>
        <v>1.7949903213020752E-3</v>
      </c>
    </row>
    <row r="80" spans="1:10" x14ac:dyDescent="0.25">
      <c r="A80" s="1">
        <f t="shared" si="18"/>
        <v>19.5</v>
      </c>
      <c r="B80" s="4">
        <f t="shared" si="11"/>
        <v>89.125093813374562</v>
      </c>
      <c r="C80" s="5">
        <f t="shared" si="10"/>
        <v>5.840572987238175E-41</v>
      </c>
      <c r="D80" s="5">
        <f t="shared" si="12"/>
        <v>0.25220985175774319</v>
      </c>
      <c r="E80" s="8">
        <f t="shared" si="13"/>
        <v>2.522098517577432E-2</v>
      </c>
      <c r="F80" s="8"/>
      <c r="G80" s="8">
        <f t="shared" si="14"/>
        <v>6.5929899759186444E-80</v>
      </c>
      <c r="H80" s="8">
        <f t="shared" si="15"/>
        <v>1.7256927028429586E-3</v>
      </c>
      <c r="I80" s="8">
        <f t="shared" si="16"/>
        <v>8.4028254324267499E-42</v>
      </c>
      <c r="J80" s="8">
        <f t="shared" si="17"/>
        <v>1.7256927028429586E-3</v>
      </c>
    </row>
    <row r="81" spans="1:10" x14ac:dyDescent="0.25">
      <c r="A81" s="1">
        <f t="shared" si="18"/>
        <v>19.75</v>
      </c>
      <c r="B81" s="4">
        <f t="shared" si="11"/>
        <v>94.406087628592402</v>
      </c>
      <c r="C81" s="5">
        <f t="shared" si="10"/>
        <v>2.8878970093569582E-43</v>
      </c>
      <c r="D81" s="5">
        <f t="shared" si="12"/>
        <v>0.24602727606654673</v>
      </c>
      <c r="E81" s="8">
        <f t="shared" si="13"/>
        <v>2.4602727606654676E-2</v>
      </c>
      <c r="F81" s="8"/>
      <c r="G81" s="8">
        <f t="shared" si="14"/>
        <v>1.6581992134014051E-84</v>
      </c>
      <c r="H81" s="8">
        <f t="shared" si="15"/>
        <v>1.6561783587125609E-3</v>
      </c>
      <c r="I81" s="8">
        <f t="shared" si="16"/>
        <v>4.1003176072839543E-44</v>
      </c>
      <c r="J81" s="8">
        <f t="shared" si="17"/>
        <v>1.6561783587125609E-3</v>
      </c>
    </row>
    <row r="82" spans="1:10" x14ac:dyDescent="0.25">
      <c r="A82" s="1">
        <f t="shared" si="18"/>
        <v>20</v>
      </c>
      <c r="B82" s="4">
        <f t="shared" si="11"/>
        <v>100</v>
      </c>
      <c r="C82" s="5">
        <f t="shared" si="10"/>
        <v>1.0442437918812723E-45</v>
      </c>
      <c r="D82" s="5">
        <f t="shared" si="12"/>
        <v>0.23975006109347674</v>
      </c>
      <c r="E82" s="8">
        <f t="shared" si="13"/>
        <v>2.3975006109347677E-2</v>
      </c>
      <c r="F82" s="8"/>
      <c r="G82" s="8">
        <f t="shared" si="14"/>
        <v>2.2304355360711138E-89</v>
      </c>
      <c r="H82" s="8">
        <f t="shared" si="15"/>
        <v>1.5865525393145713E-3</v>
      </c>
      <c r="I82" s="8">
        <f t="shared" si="16"/>
        <v>1.4620555735546411E-46</v>
      </c>
      <c r="J82" s="8">
        <f t="shared" si="17"/>
        <v>1.5865525393145713E-3</v>
      </c>
    </row>
    <row r="83" spans="1:10" x14ac:dyDescent="0.25">
      <c r="A83" s="1">
        <f t="shared" si="18"/>
        <v>20.25</v>
      </c>
      <c r="B83" s="4">
        <f t="shared" ref="B83:B146" si="19">10^(A83/10)</f>
        <v>105.9253725177289</v>
      </c>
      <c r="C83" s="5">
        <f t="shared" ref="C83:C146" si="20">0.5*ERFC(SQRT(2*B83)/SQRT(2))</f>
        <v>2.7105906400190841E-48</v>
      </c>
      <c r="D83" s="5">
        <f t="shared" si="12"/>
        <v>0.23338188821769942</v>
      </c>
      <c r="E83" s="8">
        <f t="shared" si="13"/>
        <v>2.3338188821769943E-2</v>
      </c>
      <c r="F83" s="8"/>
      <c r="G83" s="8">
        <f t="shared" si="14"/>
        <v>1.5460961923635514E-94</v>
      </c>
      <c r="H83" s="8">
        <f t="shared" si="15"/>
        <v>1.5169272732061068E-3</v>
      </c>
      <c r="I83" s="8">
        <f t="shared" si="16"/>
        <v>3.7393165576226965E-49</v>
      </c>
      <c r="J83" s="8">
        <f t="shared" si="17"/>
        <v>1.5169272732061068E-3</v>
      </c>
    </row>
    <row r="84" spans="1:10" x14ac:dyDescent="0.25">
      <c r="A84" s="1">
        <f t="shared" si="18"/>
        <v>20.5</v>
      </c>
      <c r="B84" s="4">
        <f t="shared" si="19"/>
        <v>112.20184543019634</v>
      </c>
      <c r="C84" s="5">
        <f t="shared" si="20"/>
        <v>4.9526599779836538E-51</v>
      </c>
      <c r="D84" s="5">
        <f t="shared" si="12"/>
        <v>0.22692694760909607</v>
      </c>
      <c r="E84" s="8">
        <f t="shared" si="13"/>
        <v>2.2692694760909609E-2</v>
      </c>
      <c r="F84" s="8"/>
      <c r="G84" s="8">
        <f t="shared" si="14"/>
        <v>5.3102882776175015E-100</v>
      </c>
      <c r="H84" s="8">
        <f t="shared" si="15"/>
        <v>1.4474212166788786E-3</v>
      </c>
      <c r="I84" s="8">
        <f t="shared" si="16"/>
        <v>6.7259238138112111E-52</v>
      </c>
      <c r="J84" s="8">
        <f t="shared" si="17"/>
        <v>1.4474212166788786E-3</v>
      </c>
    </row>
    <row r="85" spans="1:10" x14ac:dyDescent="0.25">
      <c r="A85" s="1">
        <f t="shared" si="18"/>
        <v>20.75</v>
      </c>
      <c r="B85" s="4">
        <f t="shared" si="19"/>
        <v>118.85022274370192</v>
      </c>
      <c r="C85" s="5">
        <f t="shared" si="20"/>
        <v>6.2386542853083233E-54</v>
      </c>
      <c r="D85" s="5">
        <f t="shared" si="12"/>
        <v>0.22038996583862233</v>
      </c>
      <c r="E85" s="8">
        <f t="shared" si="13"/>
        <v>2.2038996583862235E-2</v>
      </c>
      <c r="F85" s="8"/>
      <c r="G85" s="8">
        <f t="shared" si="14"/>
        <v>8.6689099098058365E-106</v>
      </c>
      <c r="H85" s="8">
        <f t="shared" si="15"/>
        <v>1.3781594152846141E-3</v>
      </c>
      <c r="I85" s="8">
        <f t="shared" si="16"/>
        <v>8.3326992646013841E-55</v>
      </c>
      <c r="J85" s="8">
        <f t="shared" si="17"/>
        <v>1.3781594152846141E-3</v>
      </c>
    </row>
    <row r="86" spans="1:10" x14ac:dyDescent="0.25">
      <c r="A86" s="1">
        <f t="shared" si="18"/>
        <v>21</v>
      </c>
      <c r="B86" s="4">
        <f t="shared" si="19"/>
        <v>125.89254117941677</v>
      </c>
      <c r="C86" s="5">
        <f t="shared" si="20"/>
        <v>5.2996972288703459E-57</v>
      </c>
      <c r="D86" s="5">
        <f t="shared" si="12"/>
        <v>0.21377623269559182</v>
      </c>
      <c r="E86" s="8">
        <f t="shared" si="13"/>
        <v>2.1377623269559182E-2</v>
      </c>
      <c r="F86" s="8"/>
      <c r="G86" s="8">
        <f t="shared" si="14"/>
        <v>6.4362811147345941E-112</v>
      </c>
      <c r="H86" s="8">
        <f t="shared" si="15"/>
        <v>1.3092729675552445E-3</v>
      </c>
      <c r="I86" s="8">
        <f t="shared" si="16"/>
        <v>6.9550379204270563E-58</v>
      </c>
      <c r="J86" s="8">
        <f t="shared" si="17"/>
        <v>1.3092729675552445E-3</v>
      </c>
    </row>
    <row r="87" spans="1:10" x14ac:dyDescent="0.25">
      <c r="A87" s="1">
        <f t="shared" si="18"/>
        <v>21.25</v>
      </c>
      <c r="B87" s="4">
        <f t="shared" si="19"/>
        <v>133.35214321633242</v>
      </c>
      <c r="C87" s="5">
        <f t="shared" si="20"/>
        <v>2.9660723025767029E-60</v>
      </c>
      <c r="D87" s="5">
        <f t="shared" si="12"/>
        <v>0.20709162678593912</v>
      </c>
      <c r="E87" s="8">
        <f t="shared" si="13"/>
        <v>2.0709162678593913E-2</v>
      </c>
      <c r="F87" s="8"/>
      <c r="G87" s="8">
        <f t="shared" si="14"/>
        <v>2.0742198459153849E-118</v>
      </c>
      <c r="H87" s="8">
        <f t="shared" si="15"/>
        <v>1.2408985813695263E-3</v>
      </c>
      <c r="I87" s="8">
        <f t="shared" si="16"/>
        <v>3.8205930804361057E-61</v>
      </c>
      <c r="J87" s="8">
        <f t="shared" si="17"/>
        <v>1.2408985813695263E-3</v>
      </c>
    </row>
    <row r="88" spans="1:10" x14ac:dyDescent="0.25">
      <c r="A88" s="1">
        <f t="shared" si="18"/>
        <v>21.5</v>
      </c>
      <c r="B88" s="4">
        <f t="shared" si="19"/>
        <v>141.25375446227542</v>
      </c>
      <c r="C88" s="5">
        <f t="shared" si="20"/>
        <v>1.0669523992801157E-63</v>
      </c>
      <c r="D88" s="5">
        <f t="shared" si="12"/>
        <v>0.20034263942637939</v>
      </c>
      <c r="E88" s="8">
        <f t="shared" si="13"/>
        <v>2.003426394263794E-2</v>
      </c>
      <c r="F88" s="8"/>
      <c r="G88" s="8">
        <f t="shared" si="14"/>
        <v>2.7615162055317396E-125</v>
      </c>
      <c r="H88" s="8">
        <f t="shared" si="15"/>
        <v>1.1731780139111983E-3</v>
      </c>
      <c r="I88" s="8">
        <f t="shared" si="16"/>
        <v>1.3474566780394678E-64</v>
      </c>
      <c r="J88" s="8">
        <f t="shared" si="17"/>
        <v>1.1731780139111983E-3</v>
      </c>
    </row>
    <row r="89" spans="1:10" x14ac:dyDescent="0.25">
      <c r="A89" s="1">
        <f t="shared" si="18"/>
        <v>21.75</v>
      </c>
      <c r="B89" s="4">
        <f t="shared" si="19"/>
        <v>149.62356560944329</v>
      </c>
      <c r="C89" s="5">
        <f t="shared" si="20"/>
        <v>2.4030720931365564E-67</v>
      </c>
      <c r="D89" s="5">
        <f t="shared" si="12"/>
        <v>0.19353639628735608</v>
      </c>
      <c r="E89" s="8">
        <f t="shared" si="13"/>
        <v>1.9353639628735611E-2</v>
      </c>
      <c r="F89" s="8"/>
      <c r="G89" s="8">
        <f t="shared" si="14"/>
        <v>1.4413340169450463E-132</v>
      </c>
      <c r="H89" s="8">
        <f t="shared" si="15"/>
        <v>1.1062573870041486E-3</v>
      </c>
      <c r="I89" s="8">
        <f t="shared" si="16"/>
        <v>2.9720010082839748E-68</v>
      </c>
      <c r="J89" s="8">
        <f t="shared" si="17"/>
        <v>1.1062573870041486E-3</v>
      </c>
    </row>
    <row r="90" spans="1:10" x14ac:dyDescent="0.25">
      <c r="A90" s="1">
        <f t="shared" si="18"/>
        <v>22</v>
      </c>
      <c r="B90" s="4">
        <f t="shared" si="19"/>
        <v>158.48931924611153</v>
      </c>
      <c r="C90" s="5">
        <f t="shared" si="20"/>
        <v>3.2960881192841923E-71</v>
      </c>
      <c r="D90" s="5">
        <f t="shared" si="12"/>
        <v>0.18668067617363185</v>
      </c>
      <c r="E90" s="8">
        <f t="shared" si="13"/>
        <v>1.8668067617363185E-2</v>
      </c>
      <c r="F90" s="8"/>
      <c r="G90" s="8">
        <f t="shared" si="14"/>
        <v>2.7900317027606904E-140</v>
      </c>
      <c r="H90" s="8">
        <f t="shared" si="15"/>
        <v>1.0402863708538852E-3</v>
      </c>
      <c r="I90" s="8">
        <f t="shared" si="16"/>
        <v>3.9870795468619353E-72</v>
      </c>
      <c r="J90" s="8">
        <f t="shared" si="17"/>
        <v>1.0402863708538852E-3</v>
      </c>
    </row>
    <row r="91" spans="1:10" x14ac:dyDescent="0.25">
      <c r="A91" s="1">
        <f t="shared" si="18"/>
        <v>22.25</v>
      </c>
      <c r="B91" s="4">
        <f t="shared" si="19"/>
        <v>167.8804018122562</v>
      </c>
      <c r="C91" s="5">
        <f t="shared" si="20"/>
        <v>2.6734924968285238E-75</v>
      </c>
      <c r="D91" s="5">
        <f t="shared" si="12"/>
        <v>0.17978392626648143</v>
      </c>
      <c r="E91" s="8">
        <f t="shared" si="13"/>
        <v>1.7978392626648142E-2</v>
      </c>
      <c r="F91" s="8"/>
      <c r="G91" s="8">
        <f t="shared" si="14"/>
        <v>1.8886717908715471E-148</v>
      </c>
      <c r="H91" s="8">
        <f t="shared" si="15"/>
        <v>9.7541723092692896E-4</v>
      </c>
      <c r="I91" s="8">
        <f t="shared" si="16"/>
        <v>3.158920035558467E-76</v>
      </c>
      <c r="J91" s="8">
        <f t="shared" si="17"/>
        <v>9.7541723092692896E-4</v>
      </c>
    </row>
    <row r="92" spans="1:10" x14ac:dyDescent="0.25">
      <c r="A92" s="1">
        <f t="shared" si="18"/>
        <v>22.5</v>
      </c>
      <c r="B92" s="4">
        <f t="shared" si="19"/>
        <v>177.82794100389242</v>
      </c>
      <c r="C92" s="5">
        <f t="shared" si="20"/>
        <v>1.2430509215824586E-79</v>
      </c>
      <c r="D92" s="5">
        <f t="shared" si="12"/>
        <v>0.17285527308716919</v>
      </c>
      <c r="E92" s="8">
        <f t="shared" si="13"/>
        <v>1.7285527308716919E-2</v>
      </c>
      <c r="F92" s="8"/>
      <c r="G92" s="8">
        <f t="shared" si="14"/>
        <v>4.2011641749765461E-157</v>
      </c>
      <c r="H92" s="8">
        <f t="shared" si="15"/>
        <v>9.118037349115191E-4</v>
      </c>
      <c r="I92" s="8">
        <f t="shared" si="16"/>
        <v>1.4326760598159366E-80</v>
      </c>
      <c r="J92" s="8">
        <f t="shared" si="17"/>
        <v>9.118037349115191E-4</v>
      </c>
    </row>
    <row r="93" spans="1:10" x14ac:dyDescent="0.25">
      <c r="A93" s="1">
        <f t="shared" si="18"/>
        <v>22.75</v>
      </c>
      <c r="B93" s="4">
        <f t="shared" si="19"/>
        <v>188.36490894898014</v>
      </c>
      <c r="C93" s="5">
        <f t="shared" si="20"/>
        <v>3.2055996207576435E-84</v>
      </c>
      <c r="D93" s="5">
        <f t="shared" si="12"/>
        <v>0.16590452837964756</v>
      </c>
      <c r="E93" s="8">
        <f t="shared" si="13"/>
        <v>1.6590452837964755E-2</v>
      </c>
      <c r="F93" s="8"/>
      <c r="G93" s="8">
        <f t="shared" si="14"/>
        <v>2.8748123850325347E-166</v>
      </c>
      <c r="H93" s="8">
        <f t="shared" si="15"/>
        <v>8.4959991946718775E-4</v>
      </c>
      <c r="I93" s="8">
        <f t="shared" si="16"/>
        <v>3.5985523799275294E-85</v>
      </c>
      <c r="J93" s="8">
        <f t="shared" si="17"/>
        <v>8.4959991946718775E-4</v>
      </c>
    </row>
    <row r="94" spans="1:10" x14ac:dyDescent="0.25">
      <c r="A94" s="1">
        <f t="shared" si="18"/>
        <v>23</v>
      </c>
      <c r="B94" s="4">
        <f t="shared" si="19"/>
        <v>199.52623149688802</v>
      </c>
      <c r="C94" s="5">
        <f t="shared" si="20"/>
        <v>4.4276384984340203E-89</v>
      </c>
      <c r="D94" s="5">
        <f t="shared" si="12"/>
        <v>0.15894218905347562</v>
      </c>
      <c r="E94" s="8">
        <f t="shared" si="13"/>
        <v>1.5894218905347562E-2</v>
      </c>
      <c r="F94" s="8"/>
      <c r="G94" s="8">
        <f t="shared" si="14"/>
        <v>5.6433886177773368E-176</v>
      </c>
      <c r="H94" s="8">
        <f t="shared" si="15"/>
        <v>7.8895871981724377E-4</v>
      </c>
      <c r="I94" s="8">
        <f t="shared" si="16"/>
        <v>4.8336176834345805E-90</v>
      </c>
      <c r="J94" s="8">
        <f t="shared" si="17"/>
        <v>7.8895871981724377E-4</v>
      </c>
    </row>
    <row r="95" spans="1:10" x14ac:dyDescent="0.25">
      <c r="A95" s="1">
        <f t="shared" si="18"/>
        <v>23.25</v>
      </c>
      <c r="B95" s="4">
        <f t="shared" si="19"/>
        <v>211.34890398366485</v>
      </c>
      <c r="C95" s="5">
        <f t="shared" si="20"/>
        <v>3.1565369943206859E-94</v>
      </c>
      <c r="D95" s="5">
        <f t="shared" si="12"/>
        <v>0.1519794302786413</v>
      </c>
      <c r="E95" s="8">
        <f t="shared" si="13"/>
        <v>1.5197943027864131E-2</v>
      </c>
      <c r="F95" s="8"/>
      <c r="G95" s="8">
        <f t="shared" si="14"/>
        <v>2.9513952170900716E-186</v>
      </c>
      <c r="H95" s="8">
        <f t="shared" si="15"/>
        <v>7.3003046917891631E-4</v>
      </c>
      <c r="I95" s="8">
        <f t="shared" si="16"/>
        <v>3.3456042993924449E-95</v>
      </c>
      <c r="J95" s="8">
        <f t="shared" si="17"/>
        <v>7.3003046917891631E-4</v>
      </c>
    </row>
    <row r="96" spans="1:10" x14ac:dyDescent="0.25">
      <c r="A96" s="1">
        <f t="shared" si="18"/>
        <v>23.5</v>
      </c>
      <c r="B96" s="4">
        <f t="shared" si="19"/>
        <v>223.87211385683412</v>
      </c>
      <c r="C96" s="5">
        <f t="shared" si="20"/>
        <v>1.116880642546437E-99</v>
      </c>
      <c r="D96" s="5">
        <f t="shared" si="12"/>
        <v>0.14502809078553536</v>
      </c>
      <c r="E96" s="8">
        <f t="shared" si="13"/>
        <v>1.4502809078553537E-2</v>
      </c>
      <c r="F96" s="8"/>
      <c r="G96" s="8">
        <f t="shared" si="14"/>
        <v>3.8021920983249749E-197</v>
      </c>
      <c r="H96" s="8">
        <f t="shared" si="15"/>
        <v>6.7296127954792715E-4</v>
      </c>
      <c r="I96" s="8">
        <f t="shared" si="16"/>
        <v>1.1472905369327626E-100</v>
      </c>
      <c r="J96" s="8">
        <f t="shared" si="17"/>
        <v>6.7296127954792715E-4</v>
      </c>
    </row>
    <row r="97" spans="1:10" x14ac:dyDescent="0.25">
      <c r="A97" s="1">
        <f t="shared" si="18"/>
        <v>23.75</v>
      </c>
      <c r="B97" s="4">
        <f t="shared" si="19"/>
        <v>237.13737056616563</v>
      </c>
      <c r="C97" s="5">
        <f t="shared" si="20"/>
        <v>1.8816231737464815E-105</v>
      </c>
      <c r="D97" s="5">
        <f t="shared" si="12"/>
        <v>0.13810064939958711</v>
      </c>
      <c r="E97" s="8">
        <f t="shared" si="13"/>
        <v>1.3810064939958712E-2</v>
      </c>
      <c r="F97" s="8"/>
      <c r="G97" s="8">
        <f t="shared" si="14"/>
        <v>1.1104664923087335E-208</v>
      </c>
      <c r="H97" s="8">
        <f t="shared" si="15"/>
        <v>6.1789132041346624E-4</v>
      </c>
      <c r="I97" s="8">
        <f t="shared" si="16"/>
        <v>1.869806213881658E-106</v>
      </c>
      <c r="J97" s="8">
        <f t="shared" si="17"/>
        <v>6.1789132041346624E-4</v>
      </c>
    </row>
    <row r="98" spans="1:10" x14ac:dyDescent="0.25">
      <c r="A98" s="1">
        <f t="shared" si="18"/>
        <v>24</v>
      </c>
      <c r="B98" s="4">
        <f t="shared" si="19"/>
        <v>251.18864315095806</v>
      </c>
      <c r="C98" s="5">
        <f t="shared" si="20"/>
        <v>1.4444190657725296E-111</v>
      </c>
      <c r="D98" s="5">
        <f t="shared" si="12"/>
        <v>0.13121019183532542</v>
      </c>
      <c r="E98" s="8">
        <f t="shared" si="13"/>
        <v>1.3121019183532543E-2</v>
      </c>
      <c r="F98" s="8"/>
      <c r="G98" s="8">
        <f t="shared" si="14"/>
        <v>6.7336516507862421E-221</v>
      </c>
      <c r="H98" s="8">
        <f t="shared" si="15"/>
        <v>5.6495301749361624E-4</v>
      </c>
      <c r="I98" s="8">
        <f t="shared" si="16"/>
        <v>1.3858015966294332E-112</v>
      </c>
      <c r="J98" s="8">
        <f t="shared" si="17"/>
        <v>5.6495301749361624E-4</v>
      </c>
    </row>
    <row r="99" spans="1:10" x14ac:dyDescent="0.25">
      <c r="A99" s="1">
        <f t="shared" si="18"/>
        <v>24.25</v>
      </c>
      <c r="B99" s="4">
        <f t="shared" si="19"/>
        <v>266.07250597988093</v>
      </c>
      <c r="C99" s="5">
        <f t="shared" si="20"/>
        <v>4.8223820404603296E-118</v>
      </c>
      <c r="D99" s="5">
        <f t="shared" si="12"/>
        <v>0.12437036679366807</v>
      </c>
      <c r="E99" s="8">
        <f t="shared" si="13"/>
        <v>1.2437036679366808E-2</v>
      </c>
      <c r="F99" s="8"/>
      <c r="G99" s="8">
        <f t="shared" si="14"/>
        <v>7.7235278413669912E-234</v>
      </c>
      <c r="H99" s="8">
        <f t="shared" si="15"/>
        <v>5.1426919942271687E-4</v>
      </c>
      <c r="I99" s="8">
        <f t="shared" si="16"/>
        <v>4.4576851560258217E-119</v>
      </c>
      <c r="J99" s="8">
        <f t="shared" si="17"/>
        <v>5.1426919942271687E-4</v>
      </c>
    </row>
    <row r="100" spans="1:10" x14ac:dyDescent="0.25">
      <c r="A100" s="1">
        <f t="shared" si="18"/>
        <v>24.5</v>
      </c>
      <c r="B100" s="4">
        <f t="shared" si="19"/>
        <v>281.83829312644554</v>
      </c>
      <c r="C100" s="5">
        <f t="shared" si="20"/>
        <v>6.6651893894068416E-125</v>
      </c>
      <c r="D100" s="5">
        <f t="shared" si="12"/>
        <v>0.11759533045426648</v>
      </c>
      <c r="E100" s="8">
        <f t="shared" si="13"/>
        <v>1.1759533045426649E-2</v>
      </c>
      <c r="F100" s="8"/>
      <c r="G100" s="8">
        <f t="shared" si="14"/>
        <v>1.5182724731341467E-247</v>
      </c>
      <c r="H100" s="8">
        <f t="shared" si="15"/>
        <v>4.6595122631295566E-4</v>
      </c>
      <c r="I100" s="8">
        <f t="shared" si="16"/>
        <v>5.9230128461244004E-126</v>
      </c>
      <c r="J100" s="8">
        <f t="shared" si="17"/>
        <v>4.6595122631295566E-4</v>
      </c>
    </row>
    <row r="101" spans="1:10" x14ac:dyDescent="0.25">
      <c r="A101" s="1">
        <f t="shared" si="18"/>
        <v>24.75</v>
      </c>
      <c r="B101" s="4">
        <f t="shared" si="19"/>
        <v>298.53826189179608</v>
      </c>
      <c r="C101" s="5">
        <f t="shared" si="20"/>
        <v>3.6195196928984375E-132</v>
      </c>
      <c r="D101" s="5">
        <f t="shared" si="12"/>
        <v>0.11089967853723455</v>
      </c>
      <c r="E101" s="8">
        <f t="shared" si="13"/>
        <v>1.1089967853723456E-2</v>
      </c>
      <c r="F101" s="8"/>
      <c r="G101" s="8">
        <f t="shared" si="14"/>
        <v>4.6074709957957646E-262</v>
      </c>
      <c r="H101" s="8">
        <f t="shared" si="15"/>
        <v>4.2009714001971324E-4</v>
      </c>
      <c r="I101" s="8">
        <f t="shared" si="16"/>
        <v>3.0849580145184958E-133</v>
      </c>
      <c r="J101" s="8">
        <f t="shared" si="17"/>
        <v>4.2009714001971324E-4</v>
      </c>
    </row>
    <row r="102" spans="1:10" x14ac:dyDescent="0.25">
      <c r="A102" s="1">
        <f t="shared" si="18"/>
        <v>25</v>
      </c>
      <c r="B102" s="4">
        <f t="shared" si="19"/>
        <v>316.22776601683825</v>
      </c>
      <c r="C102" s="5">
        <f t="shared" si="20"/>
        <v>7.3069691846462335E-140</v>
      </c>
      <c r="D102" s="5">
        <f t="shared" si="12"/>
        <v>0.10429836523119571</v>
      </c>
      <c r="E102" s="8">
        <f t="shared" si="13"/>
        <v>1.0429836523119572E-2</v>
      </c>
      <c r="F102" s="8"/>
      <c r="G102" s="8">
        <f t="shared" si="14"/>
        <v>1.9323011557823133E-277</v>
      </c>
      <c r="H102" s="8">
        <f t="shared" si="15"/>
        <v>3.7678988147463307E-4</v>
      </c>
      <c r="I102" s="8">
        <f t="shared" si="16"/>
        <v>5.9583958820187023E-141</v>
      </c>
      <c r="J102" s="8">
        <f t="shared" si="17"/>
        <v>3.7678988147463307E-4</v>
      </c>
    </row>
    <row r="103" spans="1:10" x14ac:dyDescent="0.25">
      <c r="A103" s="1">
        <f t="shared" si="18"/>
        <v>25.25</v>
      </c>
      <c r="B103" s="4">
        <f t="shared" si="19"/>
        <v>334.96543915782792</v>
      </c>
      <c r="C103" s="5">
        <f t="shared" si="20"/>
        <v>5.1713906678215655E-148</v>
      </c>
      <c r="D103" s="5">
        <f t="shared" si="12"/>
        <v>9.7806608452825697E-2</v>
      </c>
      <c r="E103" s="8">
        <f t="shared" si="13"/>
        <v>9.7806608452825697E-3</v>
      </c>
      <c r="F103" s="8"/>
      <c r="G103" s="8">
        <f t="shared" si="14"/>
        <v>9.9599658356308285E-294</v>
      </c>
      <c r="H103" s="8">
        <f t="shared" si="15"/>
        <v>3.360956252692955E-4</v>
      </c>
      <c r="I103" s="8">
        <f t="shared" si="16"/>
        <v>4.0239739624307189E-149</v>
      </c>
      <c r="J103" s="8">
        <f t="shared" si="17"/>
        <v>3.360956252692955E-4</v>
      </c>
    </row>
    <row r="104" spans="1:10" x14ac:dyDescent="0.25">
      <c r="A104" s="1">
        <f t="shared" si="18"/>
        <v>25.5</v>
      </c>
      <c r="B104" s="4">
        <f t="shared" si="19"/>
        <v>354.81338923357566</v>
      </c>
      <c r="C104" s="5">
        <f t="shared" si="20"/>
        <v>1.205835750433302E-156</v>
      </c>
      <c r="D104" s="5">
        <f t="shared" si="12"/>
        <v>9.1439781122050701E-2</v>
      </c>
      <c r="E104" s="8">
        <f t="shared" si="13"/>
        <v>9.1439781122050704E-3</v>
      </c>
      <c r="F104" s="8"/>
      <c r="G104" s="8">
        <f t="shared" si="14"/>
        <v>0</v>
      </c>
      <c r="H104" s="8">
        <f t="shared" si="15"/>
        <v>2.9806228538619811E-4</v>
      </c>
      <c r="I104" s="8">
        <f t="shared" si="16"/>
        <v>8.9286591263457568E-158</v>
      </c>
      <c r="J104" s="8">
        <f t="shared" si="17"/>
        <v>2.9806228538619811E-4</v>
      </c>
    </row>
    <row r="105" spans="1:10" x14ac:dyDescent="0.25">
      <c r="A105" s="1">
        <f t="shared" si="18"/>
        <v>25.75</v>
      </c>
      <c r="B105" s="4">
        <f t="shared" si="19"/>
        <v>375.83740428844459</v>
      </c>
      <c r="C105" s="5">
        <f t="shared" si="20"/>
        <v>8.6737806009199314E-166</v>
      </c>
      <c r="D105" s="5">
        <f t="shared" si="12"/>
        <v>8.5213288411133167E-2</v>
      </c>
      <c r="E105" s="8">
        <f t="shared" si="13"/>
        <v>8.5213288411133178E-3</v>
      </c>
      <c r="F105" s="8"/>
      <c r="G105" s="8">
        <f t="shared" si="14"/>
        <v>0</v>
      </c>
      <c r="H105" s="8">
        <f t="shared" si="15"/>
        <v>2.6271824816030307E-4</v>
      </c>
      <c r="I105" s="8">
        <f t="shared" si="16"/>
        <v>6.0936836109092029E-167</v>
      </c>
      <c r="J105" s="8">
        <f t="shared" si="17"/>
        <v>2.6271824816030307E-4</v>
      </c>
    </row>
    <row r="106" spans="1:10" x14ac:dyDescent="0.25">
      <c r="A106" s="1">
        <f t="shared" si="18"/>
        <v>26</v>
      </c>
      <c r="B106" s="4">
        <f t="shared" si="19"/>
        <v>398.10717055349761</v>
      </c>
      <c r="C106" s="5">
        <f t="shared" si="20"/>
        <v>1.7951632271195787E-175</v>
      </c>
      <c r="D106" s="5">
        <f t="shared" si="12"/>
        <v>7.9142431258090076E-2</v>
      </c>
      <c r="E106" s="8">
        <f t="shared" si="13"/>
        <v>7.9142431258090087E-3</v>
      </c>
      <c r="F106" s="8"/>
      <c r="G106" s="8">
        <f t="shared" si="14"/>
        <v>0</v>
      </c>
      <c r="H106" s="8">
        <f t="shared" si="15"/>
        <v>2.3007138877865972E-4</v>
      </c>
      <c r="I106" s="8">
        <f t="shared" si="16"/>
        <v>1.1928785826416782E-176</v>
      </c>
      <c r="J106" s="8">
        <f t="shared" si="17"/>
        <v>2.3007138877865972E-4</v>
      </c>
    </row>
    <row r="107" spans="1:10" x14ac:dyDescent="0.25">
      <c r="A107" s="1">
        <f t="shared" si="18"/>
        <v>26.25</v>
      </c>
      <c r="B107" s="4">
        <f t="shared" si="19"/>
        <v>421.69650342858256</v>
      </c>
      <c r="C107" s="5">
        <f t="shared" si="20"/>
        <v>9.9292665933937275E-186</v>
      </c>
      <c r="D107" s="5">
        <f t="shared" si="12"/>
        <v>7.3242256826515056E-2</v>
      </c>
      <c r="E107" s="8">
        <f t="shared" si="13"/>
        <v>7.3242256826515058E-3</v>
      </c>
      <c r="F107" s="8"/>
      <c r="G107" s="8">
        <f t="shared" si="14"/>
        <v>0</v>
      </c>
      <c r="H107" s="8">
        <f t="shared" si="15"/>
        <v>2.0010842546821126E-4</v>
      </c>
      <c r="I107" s="8">
        <f t="shared" si="16"/>
        <v>6.2201033562026837E-187</v>
      </c>
      <c r="J107" s="8">
        <f t="shared" si="17"/>
        <v>2.0010842546821126E-4</v>
      </c>
    </row>
    <row r="108" spans="1:10" x14ac:dyDescent="0.25">
      <c r="A108" s="1">
        <f t="shared" si="18"/>
        <v>26.5</v>
      </c>
      <c r="B108" s="4">
        <f t="shared" si="19"/>
        <v>446.68359215096331</v>
      </c>
      <c r="C108" s="5">
        <f t="shared" si="20"/>
        <v>1.3573475423504465E-196</v>
      </c>
      <c r="D108" s="5">
        <f t="shared" si="12"/>
        <v>6.7527397043748633E-2</v>
      </c>
      <c r="E108" s="8">
        <f t="shared" si="13"/>
        <v>6.7527397043748638E-3</v>
      </c>
      <c r="F108" s="8"/>
      <c r="G108" s="8">
        <f t="shared" si="14"/>
        <v>0</v>
      </c>
      <c r="H108" s="8">
        <f t="shared" si="15"/>
        <v>1.7279466061440485E-4</v>
      </c>
      <c r="I108" s="8">
        <f t="shared" si="16"/>
        <v>7.9880731438237374E-198</v>
      </c>
      <c r="J108" s="8">
        <f t="shared" si="17"/>
        <v>1.7279466061440485E-4</v>
      </c>
    </row>
    <row r="109" spans="1:10" x14ac:dyDescent="0.25">
      <c r="A109" s="1">
        <f t="shared" si="18"/>
        <v>26.75</v>
      </c>
      <c r="B109" s="4">
        <f t="shared" si="19"/>
        <v>473.15125896148055</v>
      </c>
      <c r="C109" s="5">
        <f t="shared" si="20"/>
        <v>4.2213995868927718E-208</v>
      </c>
      <c r="D109" s="5">
        <f t="shared" si="12"/>
        <v>6.2011896853181328E-2</v>
      </c>
      <c r="E109" s="8">
        <f t="shared" si="13"/>
        <v>6.2011896853181332E-3</v>
      </c>
      <c r="F109" s="8"/>
      <c r="G109" s="8">
        <f t="shared" si="14"/>
        <v>0</v>
      </c>
      <c r="H109" s="8">
        <f t="shared" si="15"/>
        <v>1.4807415012025744E-4</v>
      </c>
      <c r="I109" s="8">
        <f t="shared" si="16"/>
        <v>2.3252543423079325E-209</v>
      </c>
      <c r="J109" s="8">
        <f t="shared" si="17"/>
        <v>1.4807415012025744E-4</v>
      </c>
    </row>
    <row r="110" spans="1:10" x14ac:dyDescent="0.25">
      <c r="A110" s="1">
        <f t="shared" si="18"/>
        <v>27</v>
      </c>
      <c r="B110" s="4">
        <f t="shared" si="19"/>
        <v>501.18723362727269</v>
      </c>
      <c r="C110" s="5">
        <f t="shared" si="20"/>
        <v>2.7359799656683803E-220</v>
      </c>
      <c r="D110" s="5">
        <f t="shared" si="12"/>
        <v>5.6709034366224487E-2</v>
      </c>
      <c r="E110" s="8">
        <f t="shared" si="13"/>
        <v>5.6709034366224488E-3</v>
      </c>
      <c r="F110" s="8"/>
      <c r="G110" s="8">
        <f t="shared" si="14"/>
        <v>0</v>
      </c>
      <c r="H110" s="8">
        <f t="shared" si="15"/>
        <v>1.2587033122144585E-4</v>
      </c>
      <c r="I110" s="8">
        <f t="shared" si="16"/>
        <v>1.4050351124385891E-221</v>
      </c>
      <c r="J110" s="8">
        <f t="shared" si="17"/>
        <v>1.2587033122144585E-4</v>
      </c>
    </row>
    <row r="111" spans="1:10" x14ac:dyDescent="0.25">
      <c r="A111" s="1">
        <f t="shared" si="18"/>
        <v>27.25</v>
      </c>
      <c r="B111" s="4">
        <f t="shared" si="19"/>
        <v>530.88444423098872</v>
      </c>
      <c r="C111" s="5">
        <f t="shared" si="20"/>
        <v>3.3674591775157412E-233</v>
      </c>
      <c r="D111" s="5">
        <f t="shared" si="12"/>
        <v>5.1631135682597668E-2</v>
      </c>
      <c r="E111" s="8">
        <f t="shared" si="13"/>
        <v>5.1631135682597669E-3</v>
      </c>
      <c r="F111" s="8"/>
      <c r="G111" s="8">
        <f t="shared" si="14"/>
        <v>0</v>
      </c>
      <c r="H111" s="8">
        <f t="shared" si="15"/>
        <v>1.0608712476932302E-4</v>
      </c>
      <c r="I111" s="8">
        <f t="shared" si="16"/>
        <v>1.6055846508326832E-234</v>
      </c>
      <c r="J111" s="8">
        <f t="shared" si="17"/>
        <v>1.0608712476932302E-4</v>
      </c>
    </row>
    <row r="112" spans="1:10" x14ac:dyDescent="0.25">
      <c r="A112" s="1">
        <f t="shared" si="18"/>
        <v>27.5</v>
      </c>
      <c r="B112" s="4">
        <f t="shared" si="19"/>
        <v>562.34132519034927</v>
      </c>
      <c r="C112" s="5">
        <f t="shared" si="20"/>
        <v>7.1330504849602964E-247</v>
      </c>
      <c r="D112" s="5">
        <f t="shared" si="12"/>
        <v>4.6789387746465176E-2</v>
      </c>
      <c r="E112" s="8">
        <f t="shared" si="13"/>
        <v>4.6789387746465176E-3</v>
      </c>
      <c r="F112" s="8"/>
      <c r="G112" s="8">
        <f t="shared" si="14"/>
        <v>0</v>
      </c>
      <c r="H112" s="8">
        <f t="shared" si="15"/>
        <v>8.8610510963478607E-5</v>
      </c>
      <c r="I112" s="8">
        <f t="shared" si="16"/>
        <v>3.1437806373086558E-248</v>
      </c>
      <c r="J112" s="8">
        <f t="shared" si="17"/>
        <v>8.8610510963478607E-5</v>
      </c>
    </row>
    <row r="113" spans="1:10" x14ac:dyDescent="0.25">
      <c r="A113" s="1">
        <f t="shared" si="18"/>
        <v>27.75</v>
      </c>
      <c r="B113" s="4">
        <f t="shared" si="19"/>
        <v>595.66214352901056</v>
      </c>
      <c r="C113" s="5">
        <f t="shared" si="20"/>
        <v>2.3428758128695131E-261</v>
      </c>
      <c r="D113" s="5">
        <f t="shared" si="12"/>
        <v>4.2193653197556032E-2</v>
      </c>
      <c r="E113" s="8">
        <f t="shared" si="13"/>
        <v>4.2193653197556032E-3</v>
      </c>
      <c r="F113" s="8"/>
      <c r="G113" s="8">
        <f t="shared" si="14"/>
        <v>0</v>
      </c>
      <c r="H113" s="8">
        <f t="shared" si="15"/>
        <v>7.3310558206934344E-5</v>
      </c>
      <c r="I113" s="8">
        <f t="shared" si="16"/>
        <v>9.5005453115665323E-263</v>
      </c>
      <c r="J113" s="8">
        <f t="shared" si="17"/>
        <v>7.3310558206934344E-5</v>
      </c>
    </row>
    <row r="114" spans="1:10" x14ac:dyDescent="0.25">
      <c r="A114" s="1">
        <f t="shared" si="18"/>
        <v>28</v>
      </c>
      <c r="B114" s="4">
        <f t="shared" si="19"/>
        <v>630.95734448019323</v>
      </c>
      <c r="C114" s="5">
        <f t="shared" si="20"/>
        <v>1.0684607375559911E-276</v>
      </c>
      <c r="D114" s="5">
        <f t="shared" si="12"/>
        <v>3.785229173202493E-2</v>
      </c>
      <c r="E114" s="8">
        <f t="shared" si="13"/>
        <v>3.7852291732024933E-3</v>
      </c>
      <c r="F114" s="8"/>
      <c r="G114" s="8">
        <f t="shared" si="14"/>
        <v>0</v>
      </c>
      <c r="H114" s="8">
        <f t="shared" si="15"/>
        <v>6.0043864001635652E-5</v>
      </c>
      <c r="I114" s="8">
        <f t="shared" si="16"/>
        <v>3.9667652921781527E-278</v>
      </c>
      <c r="J114" s="8">
        <f t="shared" si="17"/>
        <v>6.0043864001635652E-5</v>
      </c>
    </row>
    <row r="115" spans="1:10" x14ac:dyDescent="0.25">
      <c r="A115" s="1">
        <f t="shared" si="18"/>
        <v>28.25</v>
      </c>
      <c r="B115" s="4">
        <f t="shared" si="19"/>
        <v>668.34391756861555</v>
      </c>
      <c r="C115" s="5">
        <f t="shared" si="20"/>
        <v>6.0185982750817398E-293</v>
      </c>
      <c r="D115" s="5">
        <f t="shared" si="12"/>
        <v>3.3771992973388433E-2</v>
      </c>
      <c r="E115" s="8">
        <f t="shared" si="13"/>
        <v>3.3771992973388437E-3</v>
      </c>
      <c r="F115" s="8"/>
      <c r="G115" s="8">
        <f t="shared" si="14"/>
        <v>0</v>
      </c>
      <c r="H115" s="8">
        <f t="shared" si="15"/>
        <v>4.8656345706951045E-5</v>
      </c>
      <c r="I115" s="8">
        <f t="shared" si="16"/>
        <v>2.0350790780202939E-294</v>
      </c>
      <c r="J115" s="8">
        <f t="shared" si="17"/>
        <v>4.8656345706951045E-5</v>
      </c>
    </row>
    <row r="116" spans="1:10" x14ac:dyDescent="0.25">
      <c r="A116" s="1">
        <f t="shared" si="18"/>
        <v>28.5</v>
      </c>
      <c r="B116" s="4">
        <f t="shared" si="19"/>
        <v>707.94578438413873</v>
      </c>
      <c r="C116" s="5">
        <f t="shared" si="20"/>
        <v>0</v>
      </c>
      <c r="D116" s="5">
        <f t="shared" si="12"/>
        <v>2.9957626230628746E-2</v>
      </c>
      <c r="E116" s="8">
        <f t="shared" si="13"/>
        <v>2.9957626230628746E-3</v>
      </c>
      <c r="F116" s="8"/>
      <c r="G116" s="8">
        <f t="shared" si="14"/>
        <v>0</v>
      </c>
      <c r="H116" s="8">
        <f t="shared" si="15"/>
        <v>3.8986298895198972E-5</v>
      </c>
      <c r="I116" s="8">
        <f t="shared" si="16"/>
        <v>0</v>
      </c>
      <c r="J116" s="8">
        <f t="shared" si="17"/>
        <v>3.8986298895198972E-5</v>
      </c>
    </row>
    <row r="117" spans="1:10" x14ac:dyDescent="0.25">
      <c r="A117" s="1">
        <f t="shared" si="18"/>
        <v>28.75</v>
      </c>
      <c r="B117" s="4">
        <f t="shared" si="19"/>
        <v>749.89420933245651</v>
      </c>
      <c r="C117" s="5">
        <f t="shared" si="20"/>
        <v>0</v>
      </c>
      <c r="D117" s="5">
        <f t="shared" si="12"/>
        <v>2.6412112746356554E-2</v>
      </c>
      <c r="E117" s="8">
        <f t="shared" si="13"/>
        <v>2.6412112746356554E-3</v>
      </c>
      <c r="F117" s="8"/>
      <c r="G117" s="8">
        <f t="shared" si="14"/>
        <v>0</v>
      </c>
      <c r="H117" s="8">
        <f t="shared" si="15"/>
        <v>3.0867623466522097E-5</v>
      </c>
      <c r="I117" s="8">
        <f t="shared" si="16"/>
        <v>0</v>
      </c>
      <c r="J117" s="8">
        <f t="shared" si="17"/>
        <v>3.0867623466522097E-5</v>
      </c>
    </row>
    <row r="118" spans="1:10" x14ac:dyDescent="0.25">
      <c r="A118" s="1">
        <f t="shared" si="18"/>
        <v>29</v>
      </c>
      <c r="B118" s="4">
        <f t="shared" si="19"/>
        <v>794.32823472428208</v>
      </c>
      <c r="C118" s="5">
        <f t="shared" si="20"/>
        <v>0</v>
      </c>
      <c r="D118" s="5">
        <f t="shared" si="12"/>
        <v>2.3136326069292487E-2</v>
      </c>
      <c r="E118" s="8">
        <f t="shared" si="13"/>
        <v>2.313632606929249E-3</v>
      </c>
      <c r="F118" s="8"/>
      <c r="G118" s="8">
        <f t="shared" si="14"/>
        <v>0</v>
      </c>
      <c r="H118" s="8">
        <f t="shared" si="15"/>
        <v>2.4133104196338563E-5</v>
      </c>
      <c r="I118" s="8">
        <f t="shared" si="16"/>
        <v>0</v>
      </c>
      <c r="J118" s="8">
        <f t="shared" si="17"/>
        <v>2.4133104196338563E-5</v>
      </c>
    </row>
    <row r="119" spans="1:10" x14ac:dyDescent="0.25">
      <c r="A119" s="1">
        <f t="shared" si="18"/>
        <v>29.25</v>
      </c>
      <c r="B119" s="4">
        <f t="shared" si="19"/>
        <v>841.39514164519551</v>
      </c>
      <c r="C119" s="5">
        <f t="shared" si="20"/>
        <v>0</v>
      </c>
      <c r="D119" s="5">
        <f t="shared" si="12"/>
        <v>2.0129025980168122E-2</v>
      </c>
      <c r="E119" s="8">
        <f t="shared" si="13"/>
        <v>2.0129025980168123E-3</v>
      </c>
      <c r="F119" s="8"/>
      <c r="G119" s="8">
        <f t="shared" si="14"/>
        <v>0</v>
      </c>
      <c r="H119" s="8">
        <f t="shared" si="15"/>
        <v>1.8617624458928839E-5</v>
      </c>
      <c r="I119" s="8">
        <f t="shared" si="16"/>
        <v>0</v>
      </c>
      <c r="J119" s="8">
        <f t="shared" si="17"/>
        <v>1.8617624458928839E-5</v>
      </c>
    </row>
    <row r="120" spans="1:10" x14ac:dyDescent="0.25">
      <c r="A120" s="1">
        <f t="shared" si="18"/>
        <v>29.5</v>
      </c>
      <c r="B120" s="4">
        <f t="shared" si="19"/>
        <v>891.25093813374656</v>
      </c>
      <c r="C120" s="5">
        <f t="shared" si="20"/>
        <v>0</v>
      </c>
      <c r="D120" s="5">
        <f t="shared" si="12"/>
        <v>1.738683092135538E-2</v>
      </c>
      <c r="E120" s="8">
        <f t="shared" si="13"/>
        <v>1.7386830921355381E-3</v>
      </c>
      <c r="F120" s="8"/>
      <c r="G120" s="8">
        <f t="shared" si="14"/>
        <v>0</v>
      </c>
      <c r="H120" s="8">
        <f t="shared" si="15"/>
        <v>1.4161190721791196E-5</v>
      </c>
      <c r="I120" s="8">
        <f t="shared" si="16"/>
        <v>0</v>
      </c>
      <c r="J120" s="8">
        <f t="shared" si="17"/>
        <v>1.4161190721791196E-5</v>
      </c>
    </row>
    <row r="121" spans="1:10" x14ac:dyDescent="0.25">
      <c r="A121" s="1">
        <f t="shared" si="18"/>
        <v>29.75</v>
      </c>
      <c r="B121" s="4">
        <f t="shared" si="19"/>
        <v>944.06087628592422</v>
      </c>
      <c r="C121" s="5">
        <f t="shared" si="20"/>
        <v>0</v>
      </c>
      <c r="D121" s="5">
        <f t="shared" si="12"/>
        <v>1.4904233100080284E-2</v>
      </c>
      <c r="E121" s="8">
        <f t="shared" si="13"/>
        <v>1.4904233100080284E-3</v>
      </c>
      <c r="F121" s="8"/>
      <c r="G121" s="8">
        <f t="shared" si="14"/>
        <v>0</v>
      </c>
      <c r="H121" s="8">
        <f t="shared" si="15"/>
        <v>1.0611651828873682E-5</v>
      </c>
      <c r="I121" s="8">
        <f t="shared" si="16"/>
        <v>0</v>
      </c>
      <c r="J121" s="8">
        <f t="shared" si="17"/>
        <v>1.0611651828873682E-5</v>
      </c>
    </row>
    <row r="122" spans="1:10" x14ac:dyDescent="0.25">
      <c r="A122" s="1">
        <f t="shared" si="18"/>
        <v>30</v>
      </c>
      <c r="B122" s="4">
        <f t="shared" si="19"/>
        <v>1000</v>
      </c>
      <c r="C122" s="5">
        <f t="shared" si="20"/>
        <v>0</v>
      </c>
      <c r="D122" s="5">
        <f t="shared" si="12"/>
        <v>1.2673659338734137E-2</v>
      </c>
      <c r="E122" s="8">
        <f t="shared" si="13"/>
        <v>1.2673659338734138E-3</v>
      </c>
      <c r="F122" s="8"/>
      <c r="G122" s="8">
        <f t="shared" si="14"/>
        <v>0</v>
      </c>
      <c r="H122" s="8">
        <f t="shared" si="15"/>
        <v>7.8270112900127392E-6</v>
      </c>
      <c r="I122" s="8">
        <f t="shared" si="16"/>
        <v>0</v>
      </c>
      <c r="J122" s="8">
        <f t="shared" si="17"/>
        <v>7.8270112900127392E-6</v>
      </c>
    </row>
    <row r="123" spans="1:10" x14ac:dyDescent="0.25">
      <c r="A123" s="1">
        <f t="shared" si="18"/>
        <v>30.25</v>
      </c>
      <c r="B123" s="4">
        <f t="shared" si="19"/>
        <v>1059.2537251772894</v>
      </c>
      <c r="C123" s="5">
        <f t="shared" si="20"/>
        <v>0</v>
      </c>
      <c r="D123" s="5">
        <f t="shared" si="12"/>
        <v>1.068557933785374E-2</v>
      </c>
      <c r="E123" s="8">
        <f t="shared" si="13"/>
        <v>1.068557933785374E-3</v>
      </c>
      <c r="F123" s="8"/>
      <c r="G123" s="8">
        <f t="shared" si="14"/>
        <v>0</v>
      </c>
      <c r="H123" s="8">
        <f t="shared" si="15"/>
        <v>5.6772522667503883E-6</v>
      </c>
      <c r="I123" s="8">
        <f t="shared" si="16"/>
        <v>0</v>
      </c>
      <c r="J123" s="8">
        <f t="shared" si="17"/>
        <v>5.6772522667503883E-6</v>
      </c>
    </row>
    <row r="124" spans="1:10" x14ac:dyDescent="0.25">
      <c r="A124" s="1">
        <f t="shared" si="18"/>
        <v>30.5</v>
      </c>
      <c r="B124" s="4">
        <f t="shared" si="19"/>
        <v>1122.0184543019636</v>
      </c>
      <c r="C124" s="5">
        <f t="shared" si="20"/>
        <v>0</v>
      </c>
      <c r="D124" s="5">
        <f t="shared" si="12"/>
        <v>8.9286613250672397E-3</v>
      </c>
      <c r="E124" s="8">
        <f t="shared" si="13"/>
        <v>8.9286613250672399E-4</v>
      </c>
      <c r="F124" s="8"/>
      <c r="G124" s="8">
        <f t="shared" si="14"/>
        <v>0</v>
      </c>
      <c r="H124" s="8">
        <f t="shared" si="15"/>
        <v>4.0456224346702349E-6</v>
      </c>
      <c r="I124" s="8">
        <f t="shared" si="16"/>
        <v>0</v>
      </c>
      <c r="J124" s="8">
        <f t="shared" si="17"/>
        <v>4.0456224346702349E-6</v>
      </c>
    </row>
    <row r="125" spans="1:10" x14ac:dyDescent="0.25">
      <c r="A125" s="1">
        <f t="shared" si="18"/>
        <v>30.75</v>
      </c>
      <c r="B125" s="4">
        <f t="shared" si="19"/>
        <v>1188.5022274370194</v>
      </c>
      <c r="C125" s="5">
        <f t="shared" si="20"/>
        <v>0</v>
      </c>
      <c r="D125" s="5">
        <f t="shared" si="12"/>
        <v>7.3899731403871153E-3</v>
      </c>
      <c r="E125" s="8">
        <f t="shared" si="13"/>
        <v>7.3899731403871162E-4</v>
      </c>
      <c r="F125" s="8"/>
      <c r="G125" s="8">
        <f t="shared" si="14"/>
        <v>0</v>
      </c>
      <c r="H125" s="8">
        <f t="shared" si="15"/>
        <v>2.8293574404204186E-6</v>
      </c>
      <c r="I125" s="8">
        <f t="shared" si="16"/>
        <v>0</v>
      </c>
      <c r="J125" s="8">
        <f t="shared" si="17"/>
        <v>2.8293574404204186E-6</v>
      </c>
    </row>
    <row r="126" spans="1:10" x14ac:dyDescent="0.25">
      <c r="A126" s="1">
        <f t="shared" si="18"/>
        <v>31</v>
      </c>
      <c r="B126" s="4">
        <f t="shared" si="19"/>
        <v>1258.925411794168</v>
      </c>
      <c r="C126" s="5">
        <f t="shared" si="20"/>
        <v>0</v>
      </c>
      <c r="D126" s="5">
        <f t="shared" si="12"/>
        <v>6.0552247366473001E-3</v>
      </c>
      <c r="E126" s="8">
        <f t="shared" si="13"/>
        <v>6.055224736647301E-4</v>
      </c>
      <c r="F126" s="8"/>
      <c r="G126" s="8">
        <f t="shared" si="14"/>
        <v>0</v>
      </c>
      <c r="H126" s="8">
        <f t="shared" si="15"/>
        <v>1.939854720578603E-6</v>
      </c>
      <c r="I126" s="8">
        <f t="shared" si="16"/>
        <v>0</v>
      </c>
      <c r="J126" s="8">
        <f t="shared" si="17"/>
        <v>1.939854720578603E-6</v>
      </c>
    </row>
    <row r="127" spans="1:10" x14ac:dyDescent="0.25">
      <c r="A127" s="1">
        <f t="shared" si="18"/>
        <v>31.25</v>
      </c>
      <c r="B127" s="4">
        <f t="shared" si="19"/>
        <v>1333.5214321633246</v>
      </c>
      <c r="C127" s="5">
        <f t="shared" si="20"/>
        <v>0</v>
      </c>
      <c r="D127" s="5">
        <f t="shared" si="12"/>
        <v>4.9090459632683183E-3</v>
      </c>
      <c r="E127" s="8">
        <f t="shared" si="13"/>
        <v>4.909045963268319E-4</v>
      </c>
      <c r="F127" s="8"/>
      <c r="G127" s="8">
        <f t="shared" si="14"/>
        <v>0</v>
      </c>
      <c r="H127" s="8">
        <f t="shared" si="15"/>
        <v>1.3023411488107856E-6</v>
      </c>
      <c r="I127" s="8">
        <f t="shared" si="16"/>
        <v>0</v>
      </c>
      <c r="J127" s="8">
        <f t="shared" si="17"/>
        <v>1.3023411488107856E-6</v>
      </c>
    </row>
    <row r="128" spans="1:10" x14ac:dyDescent="0.25">
      <c r="A128" s="1">
        <f t="shared" si="18"/>
        <v>31.5</v>
      </c>
      <c r="B128" s="4">
        <f t="shared" si="19"/>
        <v>1412.5375446227545</v>
      </c>
      <c r="C128" s="5">
        <f t="shared" si="20"/>
        <v>0</v>
      </c>
      <c r="D128" s="5">
        <f t="shared" si="12"/>
        <v>3.9352914856181391E-3</v>
      </c>
      <c r="E128" s="8">
        <f t="shared" si="13"/>
        <v>3.9352914856181394E-4</v>
      </c>
      <c r="F128" s="8"/>
      <c r="G128" s="8">
        <f t="shared" si="14"/>
        <v>0</v>
      </c>
      <c r="H128" s="8">
        <f t="shared" si="15"/>
        <v>8.551054660076828E-7</v>
      </c>
      <c r="I128" s="8">
        <f t="shared" si="16"/>
        <v>0</v>
      </c>
      <c r="J128" s="8">
        <f t="shared" si="17"/>
        <v>8.551054660076828E-7</v>
      </c>
    </row>
    <row r="129" spans="1:10" x14ac:dyDescent="0.25">
      <c r="A129" s="1">
        <f t="shared" si="18"/>
        <v>31.75</v>
      </c>
      <c r="B129" s="4">
        <f t="shared" si="19"/>
        <v>1496.2356560944331</v>
      </c>
      <c r="C129" s="5">
        <f t="shared" si="20"/>
        <v>0</v>
      </c>
      <c r="D129" s="5">
        <f t="shared" si="12"/>
        <v>3.117362921597398E-3</v>
      </c>
      <c r="E129" s="8">
        <f t="shared" si="13"/>
        <v>3.1173629215973983E-4</v>
      </c>
      <c r="F129" s="8"/>
      <c r="G129" s="8">
        <f t="shared" si="14"/>
        <v>0</v>
      </c>
      <c r="H129" s="8">
        <f t="shared" si="15"/>
        <v>5.4838722391188554E-7</v>
      </c>
      <c r="I129" s="8">
        <f t="shared" si="16"/>
        <v>0</v>
      </c>
      <c r="J129" s="8">
        <f t="shared" si="17"/>
        <v>5.4838722391188554E-7</v>
      </c>
    </row>
    <row r="130" spans="1:10" x14ac:dyDescent="0.25">
      <c r="A130" s="1">
        <f t="shared" si="18"/>
        <v>32</v>
      </c>
      <c r="B130" s="4">
        <f t="shared" si="19"/>
        <v>1584.8931924611156</v>
      </c>
      <c r="C130" s="5">
        <f t="shared" si="20"/>
        <v>0</v>
      </c>
      <c r="D130" s="5">
        <f t="shared" si="12"/>
        <v>2.4385369083161873E-3</v>
      </c>
      <c r="E130" s="8">
        <f t="shared" si="13"/>
        <v>2.4385369083161873E-4</v>
      </c>
      <c r="F130" s="8"/>
      <c r="G130" s="8">
        <f t="shared" si="14"/>
        <v>0</v>
      </c>
      <c r="H130" s="8">
        <f t="shared" si="15"/>
        <v>3.4302623866414941E-7</v>
      </c>
      <c r="I130" s="8">
        <f t="shared" si="16"/>
        <v>0</v>
      </c>
      <c r="J130" s="8">
        <f t="shared" si="17"/>
        <v>3.4302623866414941E-7</v>
      </c>
    </row>
    <row r="131" spans="1:10" x14ac:dyDescent="0.25">
      <c r="A131" s="1">
        <f t="shared" si="18"/>
        <v>32.25</v>
      </c>
      <c r="B131" s="4">
        <f t="shared" si="19"/>
        <v>1678.8040181225622</v>
      </c>
      <c r="C131" s="5">
        <f t="shared" si="20"/>
        <v>0</v>
      </c>
      <c r="D131" s="5">
        <f t="shared" ref="D131:D162" si="21">0.5*ERFC(SQRT(2*(0.05^2)*B131)/SQRT(2))</f>
        <v>1.8822869932127078E-3</v>
      </c>
      <c r="E131" s="8">
        <f t="shared" ref="E131:E162" si="22">0.9*C131+0.1*D131</f>
        <v>1.8822869932127079E-4</v>
      </c>
      <c r="F131" s="8"/>
      <c r="G131" s="8">
        <f t="shared" ref="G131:G162" si="23">0.81*0.5*ERFC(SQRT(2*(1^2+1^2)*B131)/SQRT(2))</f>
        <v>0</v>
      </c>
      <c r="H131" s="8">
        <f t="shared" ref="H131:H162" si="24">0.01*0.5*ERFC(SQRT(2*(0.05^2+0.05^2)*B131)/SQRT(2))</f>
        <v>2.0897947869768168E-7</v>
      </c>
      <c r="I131" s="8">
        <f t="shared" ref="I131:I162" si="25">0.18*0.5*ERFC(SQRT(2*(1^2+0.05^2)*B131)/SQRT(2))</f>
        <v>0</v>
      </c>
      <c r="J131" s="8">
        <f t="shared" ref="J131:J162" si="26">SUM(G131:I131)</f>
        <v>2.0897947869768168E-7</v>
      </c>
    </row>
    <row r="132" spans="1:10" x14ac:dyDescent="0.25">
      <c r="A132" s="1">
        <f t="shared" si="18"/>
        <v>32.5</v>
      </c>
      <c r="B132" s="4">
        <f t="shared" si="19"/>
        <v>1778.2794100389244</v>
      </c>
      <c r="C132" s="5">
        <f t="shared" si="20"/>
        <v>0</v>
      </c>
      <c r="D132" s="5">
        <f t="shared" si="21"/>
        <v>1.4325870992187191E-3</v>
      </c>
      <c r="E132" s="8">
        <f t="shared" si="22"/>
        <v>1.4325870992187192E-4</v>
      </c>
      <c r="F132" s="8"/>
      <c r="G132" s="8">
        <f t="shared" si="23"/>
        <v>0</v>
      </c>
      <c r="H132" s="8">
        <f t="shared" si="24"/>
        <v>1.2380617585204433E-7</v>
      </c>
      <c r="I132" s="8">
        <f t="shared" si="25"/>
        <v>0</v>
      </c>
      <c r="J132" s="8">
        <f t="shared" si="26"/>
        <v>1.2380617585204433E-7</v>
      </c>
    </row>
    <row r="133" spans="1:10" x14ac:dyDescent="0.25">
      <c r="A133" s="1">
        <f t="shared" ref="A133:A162" si="27">A132+0.25</f>
        <v>32.75</v>
      </c>
      <c r="B133" s="4">
        <f t="shared" si="19"/>
        <v>1883.6490894898018</v>
      </c>
      <c r="C133" s="5">
        <f t="shared" si="20"/>
        <v>0</v>
      </c>
      <c r="D133" s="5">
        <f t="shared" si="21"/>
        <v>1.0741849238750918E-3</v>
      </c>
      <c r="E133" s="8">
        <f t="shared" si="22"/>
        <v>1.0741849238750919E-4</v>
      </c>
      <c r="F133" s="8"/>
      <c r="G133" s="8">
        <f t="shared" si="23"/>
        <v>0</v>
      </c>
      <c r="H133" s="8">
        <f t="shared" si="24"/>
        <v>7.1208090804791276E-8</v>
      </c>
      <c r="I133" s="8">
        <f t="shared" si="25"/>
        <v>0</v>
      </c>
      <c r="J133" s="8">
        <f t="shared" si="26"/>
        <v>7.1208090804791276E-8</v>
      </c>
    </row>
    <row r="134" spans="1:10" x14ac:dyDescent="0.25">
      <c r="A134" s="1">
        <f t="shared" si="27"/>
        <v>33</v>
      </c>
      <c r="B134" s="4">
        <f t="shared" si="19"/>
        <v>1995.2623149688804</v>
      </c>
      <c r="C134" s="5">
        <f t="shared" si="20"/>
        <v>0</v>
      </c>
      <c r="D134" s="5">
        <f t="shared" si="21"/>
        <v>7.9283502066711047E-4</v>
      </c>
      <c r="E134" s="8">
        <f t="shared" si="22"/>
        <v>7.9283502066711047E-5</v>
      </c>
      <c r="F134" s="8"/>
      <c r="G134" s="8">
        <f t="shared" si="23"/>
        <v>0</v>
      </c>
      <c r="H134" s="8">
        <f t="shared" si="24"/>
        <v>3.9692483963428212E-8</v>
      </c>
      <c r="I134" s="8">
        <f t="shared" si="25"/>
        <v>0</v>
      </c>
      <c r="J134" s="8">
        <f t="shared" si="26"/>
        <v>3.9692483963428212E-8</v>
      </c>
    </row>
    <row r="135" spans="1:10" x14ac:dyDescent="0.25">
      <c r="A135" s="1">
        <f t="shared" si="27"/>
        <v>33.25</v>
      </c>
      <c r="B135" s="4">
        <f t="shared" si="19"/>
        <v>2113.4890398366492</v>
      </c>
      <c r="C135" s="5">
        <f t="shared" si="20"/>
        <v>0</v>
      </c>
      <c r="D135" s="5">
        <f t="shared" si="21"/>
        <v>5.7548343013141411E-4</v>
      </c>
      <c r="E135" s="8">
        <f t="shared" si="22"/>
        <v>5.7548343013141415E-5</v>
      </c>
      <c r="F135" s="8"/>
      <c r="G135" s="8">
        <f t="shared" si="23"/>
        <v>0</v>
      </c>
      <c r="H135" s="8">
        <f t="shared" si="24"/>
        <v>2.1403149327758907E-8</v>
      </c>
      <c r="I135" s="8">
        <f t="shared" si="25"/>
        <v>0</v>
      </c>
      <c r="J135" s="8">
        <f t="shared" si="26"/>
        <v>2.1403149327758907E-8</v>
      </c>
    </row>
    <row r="136" spans="1:10" x14ac:dyDescent="0.25">
      <c r="A136" s="1">
        <f t="shared" si="27"/>
        <v>33.5</v>
      </c>
      <c r="B136" s="4">
        <f t="shared" si="19"/>
        <v>2238.7211385683418</v>
      </c>
      <c r="C136" s="5">
        <f t="shared" si="20"/>
        <v>0</v>
      </c>
      <c r="D136" s="5">
        <f t="shared" si="21"/>
        <v>4.1039845592769487E-4</v>
      </c>
      <c r="E136" s="8">
        <f t="shared" si="22"/>
        <v>4.1039845592769489E-5</v>
      </c>
      <c r="F136" s="8"/>
      <c r="G136" s="8">
        <f t="shared" si="23"/>
        <v>0</v>
      </c>
      <c r="H136" s="8">
        <f t="shared" si="24"/>
        <v>1.1142649676815562E-8</v>
      </c>
      <c r="I136" s="8">
        <f t="shared" si="25"/>
        <v>0</v>
      </c>
      <c r="J136" s="8">
        <f t="shared" si="26"/>
        <v>1.1142649676815562E-8</v>
      </c>
    </row>
    <row r="137" spans="1:10" x14ac:dyDescent="0.25">
      <c r="A137" s="1">
        <f t="shared" si="27"/>
        <v>33.75</v>
      </c>
      <c r="B137" s="4">
        <f t="shared" si="19"/>
        <v>2371.3737056616569</v>
      </c>
      <c r="C137" s="5">
        <f t="shared" si="20"/>
        <v>0</v>
      </c>
      <c r="D137" s="5">
        <f t="shared" si="21"/>
        <v>2.8724532288397421E-4</v>
      </c>
      <c r="E137" s="8">
        <f t="shared" si="22"/>
        <v>2.8724532288397422E-5</v>
      </c>
      <c r="F137" s="8"/>
      <c r="G137" s="8">
        <f t="shared" si="23"/>
        <v>0</v>
      </c>
      <c r="H137" s="8">
        <f t="shared" si="24"/>
        <v>5.5890902845146217E-9</v>
      </c>
      <c r="I137" s="8">
        <f t="shared" si="25"/>
        <v>0</v>
      </c>
      <c r="J137" s="8">
        <f t="shared" si="26"/>
        <v>5.5890902845146217E-9</v>
      </c>
    </row>
    <row r="138" spans="1:10" x14ac:dyDescent="0.25">
      <c r="A138" s="1">
        <f t="shared" si="27"/>
        <v>34</v>
      </c>
      <c r="B138" s="4">
        <f t="shared" si="19"/>
        <v>2511.8864315095811</v>
      </c>
      <c r="C138" s="5">
        <f t="shared" si="20"/>
        <v>0</v>
      </c>
      <c r="D138" s="5">
        <f t="shared" si="21"/>
        <v>1.9710575822605298E-4</v>
      </c>
      <c r="E138" s="8">
        <f t="shared" si="22"/>
        <v>1.9710575822605299E-5</v>
      </c>
      <c r="F138" s="8"/>
      <c r="G138" s="8">
        <f t="shared" si="23"/>
        <v>0</v>
      </c>
      <c r="H138" s="8">
        <f t="shared" si="24"/>
        <v>2.6951481173666793E-9</v>
      </c>
      <c r="I138" s="8">
        <f t="shared" si="25"/>
        <v>0</v>
      </c>
      <c r="J138" s="8">
        <f t="shared" si="26"/>
        <v>2.6951481173666793E-9</v>
      </c>
    </row>
    <row r="139" spans="1:10" x14ac:dyDescent="0.25">
      <c r="A139" s="1">
        <f t="shared" si="27"/>
        <v>34.25</v>
      </c>
      <c r="B139" s="4">
        <f t="shared" si="19"/>
        <v>2660.72505979881</v>
      </c>
      <c r="C139" s="5">
        <f t="shared" si="20"/>
        <v>0</v>
      </c>
      <c r="D139" s="5">
        <f t="shared" si="21"/>
        <v>1.324467184624828E-4</v>
      </c>
      <c r="E139" s="8">
        <f t="shared" si="22"/>
        <v>1.3244671846248281E-5</v>
      </c>
      <c r="F139" s="8"/>
      <c r="G139" s="8">
        <f t="shared" si="23"/>
        <v>0</v>
      </c>
      <c r="H139" s="8">
        <f t="shared" si="24"/>
        <v>1.2465319294102797E-9</v>
      </c>
      <c r="I139" s="8">
        <f t="shared" si="25"/>
        <v>0</v>
      </c>
      <c r="J139" s="8">
        <f t="shared" si="26"/>
        <v>1.2465319294102797E-9</v>
      </c>
    </row>
    <row r="140" spans="1:10" x14ac:dyDescent="0.25">
      <c r="A140" s="1">
        <f t="shared" si="27"/>
        <v>34.5</v>
      </c>
      <c r="B140" s="4">
        <f t="shared" si="19"/>
        <v>2818.3829312644561</v>
      </c>
      <c r="C140" s="5">
        <f t="shared" si="20"/>
        <v>0</v>
      </c>
      <c r="D140" s="5">
        <f t="shared" si="21"/>
        <v>8.7045255878104218E-5</v>
      </c>
      <c r="E140" s="8">
        <f t="shared" si="22"/>
        <v>8.7045255878104225E-6</v>
      </c>
      <c r="F140" s="8"/>
      <c r="G140" s="8">
        <f t="shared" si="23"/>
        <v>0</v>
      </c>
      <c r="H140" s="8">
        <f t="shared" si="24"/>
        <v>5.5161219083902631E-10</v>
      </c>
      <c r="I140" s="8">
        <f t="shared" si="25"/>
        <v>0</v>
      </c>
      <c r="J140" s="8">
        <f t="shared" si="26"/>
        <v>5.5161219083902631E-10</v>
      </c>
    </row>
    <row r="141" spans="1:10" x14ac:dyDescent="0.25">
      <c r="A141" s="1">
        <f t="shared" si="27"/>
        <v>34.75</v>
      </c>
      <c r="B141" s="4">
        <f t="shared" si="19"/>
        <v>2985.3826189179613</v>
      </c>
      <c r="C141" s="5">
        <f t="shared" si="20"/>
        <v>0</v>
      </c>
      <c r="D141" s="5">
        <f t="shared" si="21"/>
        <v>5.5878627964014246E-5</v>
      </c>
      <c r="E141" s="8">
        <f t="shared" si="22"/>
        <v>5.5878627964014246E-6</v>
      </c>
      <c r="F141" s="8"/>
      <c r="G141" s="8">
        <f t="shared" si="23"/>
        <v>0</v>
      </c>
      <c r="H141" s="8">
        <f t="shared" si="24"/>
        <v>2.329382894998407E-10</v>
      </c>
      <c r="I141" s="8">
        <f t="shared" si="25"/>
        <v>0</v>
      </c>
      <c r="J141" s="8">
        <f t="shared" si="26"/>
        <v>2.329382894998407E-10</v>
      </c>
    </row>
    <row r="142" spans="1:10" x14ac:dyDescent="0.25">
      <c r="A142" s="1">
        <f t="shared" si="27"/>
        <v>35</v>
      </c>
      <c r="B142" s="4">
        <f t="shared" si="19"/>
        <v>3162.2776601683804</v>
      </c>
      <c r="C142" s="5">
        <f t="shared" si="20"/>
        <v>0</v>
      </c>
      <c r="D142" s="5">
        <f t="shared" si="21"/>
        <v>3.4990017129852511E-5</v>
      </c>
      <c r="E142" s="8">
        <f t="shared" si="22"/>
        <v>3.4990017129852511E-6</v>
      </c>
      <c r="F142" s="8"/>
      <c r="G142" s="8">
        <f t="shared" si="23"/>
        <v>0</v>
      </c>
      <c r="H142" s="8">
        <f t="shared" si="24"/>
        <v>9.3610399906850414E-11</v>
      </c>
      <c r="I142" s="8">
        <f t="shared" si="25"/>
        <v>0</v>
      </c>
      <c r="J142" s="8">
        <f t="shared" si="26"/>
        <v>9.3610399906850414E-11</v>
      </c>
    </row>
    <row r="143" spans="1:10" x14ac:dyDescent="0.25">
      <c r="A143" s="1">
        <f t="shared" si="27"/>
        <v>35.25</v>
      </c>
      <c r="B143" s="4">
        <f t="shared" si="19"/>
        <v>3349.6543915782768</v>
      </c>
      <c r="C143" s="5">
        <f t="shared" si="20"/>
        <v>0</v>
      </c>
      <c r="D143" s="5">
        <f t="shared" si="21"/>
        <v>2.1340559542779781E-5</v>
      </c>
      <c r="E143" s="8">
        <f t="shared" si="22"/>
        <v>2.1340559542779781E-6</v>
      </c>
      <c r="F143" s="8"/>
      <c r="G143" s="8">
        <f t="shared" si="23"/>
        <v>0</v>
      </c>
      <c r="H143" s="8">
        <f t="shared" si="24"/>
        <v>3.5695367353818427E-11</v>
      </c>
      <c r="I143" s="8">
        <f t="shared" si="25"/>
        <v>0</v>
      </c>
      <c r="J143" s="8">
        <f t="shared" si="26"/>
        <v>3.5695367353818427E-11</v>
      </c>
    </row>
    <row r="144" spans="1:10" x14ac:dyDescent="0.25">
      <c r="A144" s="1">
        <f t="shared" si="27"/>
        <v>35.5</v>
      </c>
      <c r="B144" s="4">
        <f t="shared" si="19"/>
        <v>3548.1338923357539</v>
      </c>
      <c r="C144" s="5">
        <f t="shared" si="20"/>
        <v>0</v>
      </c>
      <c r="D144" s="5">
        <f t="shared" si="21"/>
        <v>1.2657803758303074E-5</v>
      </c>
      <c r="E144" s="8">
        <f t="shared" si="22"/>
        <v>1.2657803758303075E-6</v>
      </c>
      <c r="F144" s="8"/>
      <c r="G144" s="8">
        <f t="shared" si="23"/>
        <v>0</v>
      </c>
      <c r="H144" s="8">
        <f t="shared" si="24"/>
        <v>1.2875289477643529E-11</v>
      </c>
      <c r="I144" s="8">
        <f t="shared" si="25"/>
        <v>0</v>
      </c>
      <c r="J144" s="8">
        <f t="shared" si="26"/>
        <v>1.2875289477643529E-11</v>
      </c>
    </row>
    <row r="145" spans="1:10" x14ac:dyDescent="0.25">
      <c r="A145" s="1">
        <f t="shared" si="27"/>
        <v>35.75</v>
      </c>
      <c r="B145" s="4">
        <f t="shared" si="19"/>
        <v>3758.3740428844467</v>
      </c>
      <c r="C145" s="5">
        <f t="shared" si="20"/>
        <v>0</v>
      </c>
      <c r="D145" s="5">
        <f t="shared" si="21"/>
        <v>7.2893619878850447E-6</v>
      </c>
      <c r="E145" s="8">
        <f t="shared" si="22"/>
        <v>7.2893619878850449E-7</v>
      </c>
      <c r="F145" s="8"/>
      <c r="G145" s="8">
        <f t="shared" si="23"/>
        <v>0</v>
      </c>
      <c r="H145" s="8">
        <f t="shared" si="24"/>
        <v>4.3785713733826038E-12</v>
      </c>
      <c r="I145" s="8">
        <f t="shared" si="25"/>
        <v>0</v>
      </c>
      <c r="J145" s="8">
        <f t="shared" si="26"/>
        <v>4.3785713733826038E-12</v>
      </c>
    </row>
    <row r="146" spans="1:10" x14ac:dyDescent="0.25">
      <c r="A146" s="1">
        <f t="shared" si="27"/>
        <v>36</v>
      </c>
      <c r="B146" s="4">
        <f t="shared" si="19"/>
        <v>3981.0717055349769</v>
      </c>
      <c r="C146" s="5">
        <f t="shared" si="20"/>
        <v>0</v>
      </c>
      <c r="D146" s="5">
        <f t="shared" si="21"/>
        <v>4.068596464493839E-6</v>
      </c>
      <c r="E146" s="8">
        <f t="shared" si="22"/>
        <v>4.0685964644938392E-7</v>
      </c>
      <c r="F146" s="8"/>
      <c r="G146" s="8">
        <f t="shared" si="23"/>
        <v>0</v>
      </c>
      <c r="H146" s="8">
        <f t="shared" si="24"/>
        <v>1.3990278093976572E-12</v>
      </c>
      <c r="I146" s="8">
        <f t="shared" si="25"/>
        <v>0</v>
      </c>
      <c r="J146" s="8">
        <f t="shared" si="26"/>
        <v>1.3990278093976572E-12</v>
      </c>
    </row>
    <row r="147" spans="1:10" x14ac:dyDescent="0.25">
      <c r="A147" s="1">
        <f t="shared" si="27"/>
        <v>36.25</v>
      </c>
      <c r="B147" s="4">
        <f t="shared" ref="B147:B162" si="28">10^(A147/10)</f>
        <v>4216.9650342858258</v>
      </c>
      <c r="C147" s="5">
        <f t="shared" ref="C147:C162" si="29">0.5*ERFC(SQRT(2*B147)/SQRT(2))</f>
        <v>0</v>
      </c>
      <c r="D147" s="5">
        <f t="shared" si="21"/>
        <v>2.1969699949488028E-6</v>
      </c>
      <c r="E147" s="8">
        <f t="shared" si="22"/>
        <v>2.1969699949488028E-7</v>
      </c>
      <c r="F147" s="8"/>
      <c r="G147" s="8">
        <f t="shared" si="23"/>
        <v>0</v>
      </c>
      <c r="H147" s="8">
        <f t="shared" si="24"/>
        <v>4.1844388970702511E-13</v>
      </c>
      <c r="I147" s="8">
        <f t="shared" si="25"/>
        <v>0</v>
      </c>
      <c r="J147" s="8">
        <f t="shared" si="26"/>
        <v>4.1844388970702511E-13</v>
      </c>
    </row>
    <row r="148" spans="1:10" x14ac:dyDescent="0.25">
      <c r="A148" s="1">
        <f t="shared" si="27"/>
        <v>36.5</v>
      </c>
      <c r="B148" s="4">
        <f t="shared" si="28"/>
        <v>4466.8359215096343</v>
      </c>
      <c r="C148" s="5">
        <f t="shared" si="29"/>
        <v>0</v>
      </c>
      <c r="D148" s="5">
        <f t="shared" si="21"/>
        <v>1.1454627849313508E-6</v>
      </c>
      <c r="E148" s="8">
        <f t="shared" si="22"/>
        <v>1.1454627849313509E-7</v>
      </c>
      <c r="F148" s="8"/>
      <c r="G148" s="8">
        <f t="shared" si="23"/>
        <v>0</v>
      </c>
      <c r="H148" s="8">
        <f t="shared" si="24"/>
        <v>1.1669937903636822E-13</v>
      </c>
      <c r="I148" s="8">
        <f t="shared" si="25"/>
        <v>0</v>
      </c>
      <c r="J148" s="8">
        <f t="shared" si="26"/>
        <v>1.1669937903636822E-13</v>
      </c>
    </row>
    <row r="149" spans="1:10" x14ac:dyDescent="0.25">
      <c r="A149" s="1">
        <f t="shared" si="27"/>
        <v>36.75</v>
      </c>
      <c r="B149" s="4">
        <f t="shared" si="28"/>
        <v>4731.5125896148065</v>
      </c>
      <c r="C149" s="5">
        <f t="shared" si="29"/>
        <v>0</v>
      </c>
      <c r="D149" s="5">
        <f t="shared" si="21"/>
        <v>5.7546351114937301E-7</v>
      </c>
      <c r="E149" s="8">
        <f t="shared" si="22"/>
        <v>5.7546351114937303E-8</v>
      </c>
      <c r="F149" s="8"/>
      <c r="G149" s="8">
        <f t="shared" si="23"/>
        <v>0</v>
      </c>
      <c r="H149" s="8">
        <f t="shared" si="24"/>
        <v>3.0221993105080637E-14</v>
      </c>
      <c r="I149" s="8">
        <f t="shared" si="25"/>
        <v>0</v>
      </c>
      <c r="J149" s="8">
        <f t="shared" si="26"/>
        <v>3.0221993105080637E-14</v>
      </c>
    </row>
    <row r="150" spans="1:10" x14ac:dyDescent="0.25">
      <c r="A150" s="1">
        <f t="shared" si="27"/>
        <v>37</v>
      </c>
      <c r="B150" s="4">
        <f t="shared" si="28"/>
        <v>5011.8723362727324</v>
      </c>
      <c r="C150" s="5">
        <f t="shared" si="29"/>
        <v>0</v>
      </c>
      <c r="D150" s="5">
        <f t="shared" si="21"/>
        <v>2.7796097185232628E-7</v>
      </c>
      <c r="E150" s="8">
        <f t="shared" si="22"/>
        <v>2.779609718523263E-8</v>
      </c>
      <c r="F150" s="8"/>
      <c r="G150" s="8">
        <f t="shared" si="23"/>
        <v>0</v>
      </c>
      <c r="H150" s="8">
        <f t="shared" si="24"/>
        <v>7.2359757085361768E-15</v>
      </c>
      <c r="I150" s="8">
        <f t="shared" si="25"/>
        <v>0</v>
      </c>
      <c r="J150" s="8">
        <f t="shared" si="26"/>
        <v>7.2359757085361768E-15</v>
      </c>
    </row>
    <row r="151" spans="1:10" x14ac:dyDescent="0.25">
      <c r="A151" s="1">
        <f t="shared" si="27"/>
        <v>37.25</v>
      </c>
      <c r="B151" s="4">
        <f t="shared" si="28"/>
        <v>5308.8444423098927</v>
      </c>
      <c r="C151" s="5">
        <f t="shared" si="29"/>
        <v>0</v>
      </c>
      <c r="D151" s="5">
        <f t="shared" si="21"/>
        <v>1.2878695209008932E-7</v>
      </c>
      <c r="E151" s="8">
        <f t="shared" si="22"/>
        <v>1.2878695209008933E-8</v>
      </c>
      <c r="F151" s="8"/>
      <c r="G151" s="8">
        <f t="shared" si="23"/>
        <v>0</v>
      </c>
      <c r="H151" s="8">
        <f t="shared" si="24"/>
        <v>1.5943138254191553E-15</v>
      </c>
      <c r="I151" s="8">
        <f t="shared" si="25"/>
        <v>0</v>
      </c>
      <c r="J151" s="8">
        <f t="shared" si="26"/>
        <v>1.5943138254191553E-15</v>
      </c>
    </row>
    <row r="152" spans="1:10" x14ac:dyDescent="0.25">
      <c r="A152" s="1">
        <f t="shared" si="27"/>
        <v>37.5</v>
      </c>
      <c r="B152" s="4">
        <f t="shared" si="28"/>
        <v>5623.4132519034993</v>
      </c>
      <c r="C152" s="5">
        <f t="shared" si="29"/>
        <v>0</v>
      </c>
      <c r="D152" s="5">
        <f t="shared" si="21"/>
        <v>5.7097209532477272E-8</v>
      </c>
      <c r="E152" s="8">
        <f t="shared" si="22"/>
        <v>5.7097209532477277E-9</v>
      </c>
      <c r="F152" s="8"/>
      <c r="G152" s="8">
        <f t="shared" si="23"/>
        <v>0</v>
      </c>
      <c r="H152" s="8">
        <f t="shared" si="24"/>
        <v>3.2167469436171756E-16</v>
      </c>
      <c r="I152" s="8">
        <f t="shared" si="25"/>
        <v>0</v>
      </c>
      <c r="J152" s="8">
        <f t="shared" si="26"/>
        <v>3.2167469436171756E-16</v>
      </c>
    </row>
    <row r="153" spans="1:10" x14ac:dyDescent="0.25">
      <c r="A153" s="1">
        <f t="shared" si="27"/>
        <v>37.75</v>
      </c>
      <c r="B153" s="4">
        <f t="shared" si="28"/>
        <v>5956.6214352901115</v>
      </c>
      <c r="C153" s="5">
        <f t="shared" si="29"/>
        <v>0</v>
      </c>
      <c r="D153" s="5">
        <f t="shared" si="21"/>
        <v>2.4159195401178452E-8</v>
      </c>
      <c r="E153" s="8">
        <f t="shared" si="22"/>
        <v>2.4159195401178452E-9</v>
      </c>
      <c r="F153" s="8"/>
      <c r="G153" s="8">
        <f t="shared" si="23"/>
        <v>0</v>
      </c>
      <c r="H153" s="8">
        <f t="shared" si="24"/>
        <v>5.9123932947228809E-17</v>
      </c>
      <c r="I153" s="8">
        <f t="shared" si="25"/>
        <v>0</v>
      </c>
      <c r="J153" s="8">
        <f t="shared" si="26"/>
        <v>5.9123932947228809E-17</v>
      </c>
    </row>
    <row r="154" spans="1:10" x14ac:dyDescent="0.25">
      <c r="A154" s="1">
        <f t="shared" si="27"/>
        <v>38</v>
      </c>
      <c r="B154" s="4">
        <f t="shared" si="28"/>
        <v>6309.5734448019384</v>
      </c>
      <c r="C154" s="5">
        <f t="shared" si="29"/>
        <v>0</v>
      </c>
      <c r="D154" s="5">
        <f t="shared" si="21"/>
        <v>9.7291987743212825E-9</v>
      </c>
      <c r="E154" s="8">
        <f t="shared" si="22"/>
        <v>9.7291987743212829E-10</v>
      </c>
      <c r="F154" s="8"/>
      <c r="G154" s="8">
        <f t="shared" si="23"/>
        <v>0</v>
      </c>
      <c r="H154" s="8">
        <f t="shared" si="24"/>
        <v>9.8450024387975925E-18</v>
      </c>
      <c r="I154" s="8">
        <f t="shared" si="25"/>
        <v>0</v>
      </c>
      <c r="J154" s="8">
        <f t="shared" si="26"/>
        <v>9.8450024387975925E-18</v>
      </c>
    </row>
    <row r="155" spans="1:10" x14ac:dyDescent="0.25">
      <c r="A155" s="1">
        <f t="shared" si="27"/>
        <v>38.25</v>
      </c>
      <c r="B155" s="4">
        <f t="shared" si="28"/>
        <v>6683.4391756861514</v>
      </c>
      <c r="C155" s="5">
        <f t="shared" si="29"/>
        <v>0</v>
      </c>
      <c r="D155" s="5">
        <f t="shared" si="21"/>
        <v>3.7181771397157582E-9</v>
      </c>
      <c r="E155" s="8">
        <f t="shared" si="22"/>
        <v>3.7181771397157583E-10</v>
      </c>
      <c r="F155" s="8"/>
      <c r="G155" s="8">
        <f t="shared" si="23"/>
        <v>0</v>
      </c>
      <c r="H155" s="8">
        <f t="shared" si="24"/>
        <v>1.4765054120087673E-18</v>
      </c>
      <c r="I155" s="8">
        <f t="shared" si="25"/>
        <v>0</v>
      </c>
      <c r="J155" s="8">
        <f t="shared" si="26"/>
        <v>1.4765054120087673E-18</v>
      </c>
    </row>
    <row r="156" spans="1:10" x14ac:dyDescent="0.25">
      <c r="A156" s="1">
        <f t="shared" si="27"/>
        <v>38.5</v>
      </c>
      <c r="B156" s="4">
        <f t="shared" si="28"/>
        <v>7079.4578438413828</v>
      </c>
      <c r="C156" s="5">
        <f t="shared" si="29"/>
        <v>0</v>
      </c>
      <c r="D156" s="5">
        <f t="shared" si="21"/>
        <v>1.3443040822332818E-9</v>
      </c>
      <c r="E156" s="8">
        <f t="shared" si="22"/>
        <v>1.3443040822332819E-10</v>
      </c>
      <c r="F156" s="8"/>
      <c r="G156" s="8">
        <f t="shared" si="23"/>
        <v>0</v>
      </c>
      <c r="H156" s="8">
        <f t="shared" si="24"/>
        <v>1.9821248257774791E-19</v>
      </c>
      <c r="I156" s="8">
        <f t="shared" si="25"/>
        <v>0</v>
      </c>
      <c r="J156" s="8">
        <f t="shared" si="26"/>
        <v>1.9821248257774791E-19</v>
      </c>
    </row>
    <row r="157" spans="1:10" x14ac:dyDescent="0.25">
      <c r="A157" s="1">
        <f t="shared" si="27"/>
        <v>38.75</v>
      </c>
      <c r="B157" s="4">
        <f t="shared" si="28"/>
        <v>7498.9420933245601</v>
      </c>
      <c r="C157" s="5">
        <f t="shared" si="29"/>
        <v>0</v>
      </c>
      <c r="D157" s="5">
        <f t="shared" si="21"/>
        <v>4.5830614398588844E-10</v>
      </c>
      <c r="E157" s="8">
        <f t="shared" si="22"/>
        <v>4.5830614398588847E-11</v>
      </c>
      <c r="F157" s="8"/>
      <c r="G157" s="8">
        <f t="shared" si="23"/>
        <v>0</v>
      </c>
      <c r="H157" s="8">
        <f t="shared" si="24"/>
        <v>2.366215275676665E-20</v>
      </c>
      <c r="I157" s="8">
        <f t="shared" si="25"/>
        <v>0</v>
      </c>
      <c r="J157" s="8">
        <f t="shared" si="26"/>
        <v>2.366215275676665E-20</v>
      </c>
    </row>
    <row r="158" spans="1:10" x14ac:dyDescent="0.25">
      <c r="A158" s="1">
        <f t="shared" si="27"/>
        <v>39</v>
      </c>
      <c r="B158" s="4">
        <f t="shared" si="28"/>
        <v>7943.2823472428154</v>
      </c>
      <c r="C158" s="5">
        <f t="shared" si="29"/>
        <v>0</v>
      </c>
      <c r="D158" s="5">
        <f t="shared" si="21"/>
        <v>1.46823761652662E-10</v>
      </c>
      <c r="E158" s="8">
        <f t="shared" si="22"/>
        <v>1.4682376165266201E-11</v>
      </c>
      <c r="F158" s="8"/>
      <c r="G158" s="8">
        <f t="shared" si="23"/>
        <v>0</v>
      </c>
      <c r="H158" s="8">
        <f t="shared" si="24"/>
        <v>2.4945167178594329E-21</v>
      </c>
      <c r="I158" s="8">
        <f t="shared" si="25"/>
        <v>0</v>
      </c>
      <c r="J158" s="8">
        <f t="shared" si="26"/>
        <v>2.4945167178594329E-21</v>
      </c>
    </row>
    <row r="159" spans="1:10" x14ac:dyDescent="0.25">
      <c r="A159" s="1">
        <f t="shared" si="27"/>
        <v>39.25</v>
      </c>
      <c r="B159" s="4">
        <f t="shared" si="28"/>
        <v>8413.9514164519496</v>
      </c>
      <c r="C159" s="5">
        <f t="shared" si="29"/>
        <v>0</v>
      </c>
      <c r="D159" s="5">
        <f t="shared" si="21"/>
        <v>4.4037413634240977E-11</v>
      </c>
      <c r="E159" s="8">
        <f t="shared" si="22"/>
        <v>4.403741363424098E-12</v>
      </c>
      <c r="F159" s="8"/>
      <c r="G159" s="8">
        <f t="shared" si="23"/>
        <v>0</v>
      </c>
      <c r="H159" s="8">
        <f t="shared" si="24"/>
        <v>2.3053144523779127E-22</v>
      </c>
      <c r="I159" s="8">
        <f t="shared" si="25"/>
        <v>0</v>
      </c>
      <c r="J159" s="8">
        <f t="shared" si="26"/>
        <v>2.3053144523779127E-22</v>
      </c>
    </row>
    <row r="160" spans="1:10" x14ac:dyDescent="0.25">
      <c r="A160" s="1">
        <f t="shared" si="27"/>
        <v>39.5</v>
      </c>
      <c r="B160" s="4">
        <f t="shared" si="28"/>
        <v>8912.5093813374679</v>
      </c>
      <c r="C160" s="5">
        <f t="shared" si="29"/>
        <v>0</v>
      </c>
      <c r="D160" s="5">
        <f t="shared" si="21"/>
        <v>1.2317981264696433E-11</v>
      </c>
      <c r="E160" s="8">
        <f t="shared" si="22"/>
        <v>1.2317981264696433E-12</v>
      </c>
      <c r="F160" s="8"/>
      <c r="G160" s="8">
        <f t="shared" si="23"/>
        <v>0</v>
      </c>
      <c r="H160" s="8">
        <f t="shared" si="24"/>
        <v>1.8530991290124103E-23</v>
      </c>
      <c r="I160" s="8">
        <f t="shared" si="25"/>
        <v>0</v>
      </c>
      <c r="J160" s="8">
        <f t="shared" si="26"/>
        <v>1.8530991290124103E-23</v>
      </c>
    </row>
    <row r="161" spans="1:10" x14ac:dyDescent="0.25">
      <c r="A161" s="1">
        <f t="shared" si="27"/>
        <v>39.75</v>
      </c>
      <c r="B161" s="4">
        <f t="shared" si="28"/>
        <v>9440.608762859245</v>
      </c>
      <c r="C161" s="5">
        <f t="shared" si="29"/>
        <v>0</v>
      </c>
      <c r="D161" s="5">
        <f t="shared" si="21"/>
        <v>3.2000489667564752E-12</v>
      </c>
      <c r="E161" s="8">
        <f t="shared" si="22"/>
        <v>3.2000489667564755E-13</v>
      </c>
      <c r="F161" s="8"/>
      <c r="G161" s="8">
        <f t="shared" si="23"/>
        <v>0</v>
      </c>
      <c r="H161" s="8">
        <f t="shared" si="24"/>
        <v>1.285003242620952E-24</v>
      </c>
      <c r="I161" s="8">
        <f t="shared" si="25"/>
        <v>0</v>
      </c>
      <c r="J161" s="8">
        <f t="shared" si="26"/>
        <v>1.285003242620952E-24</v>
      </c>
    </row>
    <row r="162" spans="1:10" x14ac:dyDescent="0.25">
      <c r="A162" s="1">
        <f t="shared" si="27"/>
        <v>40</v>
      </c>
      <c r="B162" s="4">
        <f t="shared" si="28"/>
        <v>10000</v>
      </c>
      <c r="C162" s="5">
        <f t="shared" si="29"/>
        <v>0</v>
      </c>
      <c r="D162" s="5">
        <f t="shared" si="21"/>
        <v>7.6872989721401696E-13</v>
      </c>
      <c r="E162" s="8">
        <f t="shared" si="22"/>
        <v>7.6872989721401701E-14</v>
      </c>
      <c r="F162" s="8"/>
      <c r="G162" s="8">
        <f t="shared" si="23"/>
        <v>0</v>
      </c>
      <c r="H162" s="8">
        <f t="shared" si="24"/>
        <v>7.6198530241605862E-26</v>
      </c>
      <c r="I162" s="8">
        <f t="shared" si="25"/>
        <v>0</v>
      </c>
      <c r="J162" s="8">
        <f t="shared" si="26"/>
        <v>7.6198530241605862E-26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2015-10-13T15:10:52Z</dcterms:created>
  <dcterms:modified xsi:type="dcterms:W3CDTF">2015-10-22T21:10:02Z</dcterms:modified>
</cp:coreProperties>
</file>