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00" windowWidth="19140" windowHeight="734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52" i="1" l="1"/>
  <c r="E32" i="1"/>
  <c r="E33" i="1"/>
  <c r="E34" i="1"/>
  <c r="E35" i="1"/>
  <c r="E36" i="1"/>
  <c r="E37" i="1"/>
  <c r="E38" i="1"/>
  <c r="E39" i="1"/>
  <c r="E40" i="1"/>
  <c r="E41" i="1"/>
  <c r="E42" i="1"/>
  <c r="E43" i="1"/>
  <c r="E31" i="1"/>
  <c r="D32" i="1"/>
  <c r="D33" i="1"/>
  <c r="D34" i="1"/>
  <c r="D35" i="1"/>
  <c r="D36" i="1"/>
  <c r="D37" i="1"/>
  <c r="D38" i="1"/>
  <c r="D39" i="1"/>
  <c r="D40" i="1"/>
  <c r="D41" i="1"/>
  <c r="D42" i="1"/>
  <c r="D43" i="1"/>
  <c r="D31" i="1"/>
  <c r="D53" i="1"/>
  <c r="D54" i="1"/>
  <c r="D55" i="1"/>
  <c r="D56" i="1"/>
  <c r="D57" i="1"/>
  <c r="D58" i="1"/>
  <c r="D59" i="1"/>
  <c r="D60" i="1"/>
  <c r="D61" i="1"/>
  <c r="D62" i="1"/>
  <c r="D63" i="1"/>
  <c r="D64" i="1"/>
  <c r="D52" i="1"/>
  <c r="C53" i="1"/>
  <c r="C54" i="1"/>
  <c r="C55" i="1"/>
  <c r="C56" i="1"/>
  <c r="C57" i="1"/>
  <c r="C58" i="1"/>
  <c r="C59" i="1"/>
  <c r="C60" i="1"/>
  <c r="C61" i="1"/>
  <c r="C62" i="1"/>
  <c r="C63" i="1"/>
  <c r="C64" i="1"/>
  <c r="C52" i="1"/>
  <c r="A54" i="1"/>
  <c r="A55" i="1" s="1"/>
  <c r="B53" i="1"/>
  <c r="E53" i="1" s="1"/>
  <c r="B52" i="1"/>
  <c r="C32" i="1"/>
  <c r="C33" i="1"/>
  <c r="C34" i="1"/>
  <c r="C35" i="1"/>
  <c r="C36" i="1"/>
  <c r="C37" i="1"/>
  <c r="C38" i="1"/>
  <c r="C39" i="1"/>
  <c r="C40" i="1"/>
  <c r="C41" i="1"/>
  <c r="C42" i="1"/>
  <c r="C43" i="1"/>
  <c r="C31" i="1"/>
  <c r="A33" i="1"/>
  <c r="A34" i="1" s="1"/>
  <c r="B32" i="1"/>
  <c r="B31" i="1"/>
  <c r="D9" i="1"/>
  <c r="D10" i="1"/>
  <c r="D11" i="1"/>
  <c r="D12" i="1"/>
  <c r="D13" i="1"/>
  <c r="D14" i="1"/>
  <c r="D15" i="1"/>
  <c r="D16" i="1"/>
  <c r="D17" i="1"/>
  <c r="D18" i="1"/>
  <c r="D19" i="1"/>
  <c r="D20" i="1"/>
  <c r="D8" i="1"/>
  <c r="B9" i="1"/>
  <c r="C9" i="1" s="1"/>
  <c r="B8" i="1"/>
  <c r="C8" i="1" s="1"/>
  <c r="E8" i="1" s="1"/>
  <c r="A10" i="1"/>
  <c r="B10" i="1" s="1"/>
  <c r="C10" i="1" s="1"/>
  <c r="E10" i="1" s="1"/>
  <c r="A56" i="1" l="1"/>
  <c r="B55" i="1"/>
  <c r="E55" i="1" s="1"/>
  <c r="B54" i="1"/>
  <c r="E54" i="1" s="1"/>
  <c r="A35" i="1"/>
  <c r="B34" i="1"/>
  <c r="B33" i="1"/>
  <c r="E9" i="1"/>
  <c r="A11" i="1"/>
  <c r="A57" i="1" l="1"/>
  <c r="B56" i="1"/>
  <c r="E56" i="1" s="1"/>
  <c r="A36" i="1"/>
  <c r="B35" i="1"/>
  <c r="A12" i="1"/>
  <c r="B11" i="1"/>
  <c r="C11" i="1" s="1"/>
  <c r="E11" i="1" s="1"/>
  <c r="A58" i="1" l="1"/>
  <c r="B57" i="1"/>
  <c r="E57" i="1" s="1"/>
  <c r="A37" i="1"/>
  <c r="B36" i="1"/>
  <c r="A13" i="1"/>
  <c r="B12" i="1"/>
  <c r="C12" i="1" s="1"/>
  <c r="E12" i="1" s="1"/>
  <c r="A59" i="1" l="1"/>
  <c r="B58" i="1"/>
  <c r="E58" i="1" s="1"/>
  <c r="A38" i="1"/>
  <c r="B37" i="1"/>
  <c r="A14" i="1"/>
  <c r="B13" i="1"/>
  <c r="C13" i="1" s="1"/>
  <c r="E13" i="1" s="1"/>
  <c r="A60" i="1" l="1"/>
  <c r="B59" i="1"/>
  <c r="E59" i="1" s="1"/>
  <c r="A39" i="1"/>
  <c r="B38" i="1"/>
  <c r="A15" i="1"/>
  <c r="B14" i="1"/>
  <c r="C14" i="1" s="1"/>
  <c r="E14" i="1" s="1"/>
  <c r="A61" i="1" l="1"/>
  <c r="B60" i="1"/>
  <c r="E60" i="1" s="1"/>
  <c r="A40" i="1"/>
  <c r="B39" i="1"/>
  <c r="A16" i="1"/>
  <c r="B15" i="1"/>
  <c r="C15" i="1" s="1"/>
  <c r="E15" i="1" s="1"/>
  <c r="A62" i="1" l="1"/>
  <c r="B61" i="1"/>
  <c r="E61" i="1" s="1"/>
  <c r="A41" i="1"/>
  <c r="B40" i="1"/>
  <c r="A17" i="1"/>
  <c r="B16" i="1"/>
  <c r="C16" i="1" s="1"/>
  <c r="E16" i="1" s="1"/>
  <c r="A63" i="1" l="1"/>
  <c r="B62" i="1"/>
  <c r="E62" i="1" s="1"/>
  <c r="A42" i="1"/>
  <c r="B41" i="1"/>
  <c r="A18" i="1"/>
  <c r="B17" i="1"/>
  <c r="C17" i="1" s="1"/>
  <c r="E17" i="1" s="1"/>
  <c r="A64" i="1" l="1"/>
  <c r="B64" i="1" s="1"/>
  <c r="E64" i="1" s="1"/>
  <c r="B63" i="1"/>
  <c r="E63" i="1" s="1"/>
  <c r="A43" i="1"/>
  <c r="B43" i="1" s="1"/>
  <c r="B42" i="1"/>
  <c r="A19" i="1"/>
  <c r="B18" i="1"/>
  <c r="C18" i="1" s="1"/>
  <c r="E18" i="1" s="1"/>
  <c r="A20" i="1" l="1"/>
  <c r="B20" i="1" s="1"/>
  <c r="C20" i="1" s="1"/>
  <c r="E20" i="1" s="1"/>
  <c r="B19" i="1"/>
  <c r="C19" i="1" s="1"/>
  <c r="E19" i="1" s="1"/>
</calcChain>
</file>

<file path=xl/sharedStrings.xml><?xml version="1.0" encoding="utf-8"?>
<sst xmlns="http://schemas.openxmlformats.org/spreadsheetml/2006/main" count="19" uniqueCount="8">
  <si>
    <t>L</t>
  </si>
  <si>
    <t>Goodput (bps)</t>
  </si>
  <si>
    <t>Lambda(packets/s)</t>
  </si>
  <si>
    <t>u (packets/s)</t>
  </si>
  <si>
    <t>E[Td]</t>
  </si>
  <si>
    <t>E[Td] (L=250)</t>
  </si>
  <si>
    <t>E[Td](L=500)</t>
  </si>
  <si>
    <t>E[Td](L= 1000)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</si>
</sst>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</a:t>
            </a:r>
            <a:r>
              <a:rPr lang="en-US" baseline="0"/>
              <a:t> Packet Delay vs. Goodput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Sheet1!$C$69</c:f>
              <c:strCache>
                <c:ptCount val="1"/>
                <c:pt idx="0">
                  <c:v>E[Td] (L=250)</c:v>
                </c:pt>
              </c:strCache>
            </c:strRef>
          </c:tx>
          <c:marker>
            <c:symbol val="none"/>
          </c:marker>
          <c:xVal>
            <c:numRef>
              <c:f>Sheet1!$B$70:$B$78</c:f>
              <c:numCache>
                <c:formatCode>General</c:formatCode>
                <c:ptCount val="9"/>
                <c:pt idx="0">
                  <c:v>0</c:v>
                </c:pt>
                <c:pt idx="1">
                  <c:v>100000</c:v>
                </c:pt>
                <c:pt idx="2">
                  <c:v>200000</c:v>
                </c:pt>
                <c:pt idx="3">
                  <c:v>300000.00000000006</c:v>
                </c:pt>
                <c:pt idx="4">
                  <c:v>400000</c:v>
                </c:pt>
                <c:pt idx="5">
                  <c:v>500000</c:v>
                </c:pt>
                <c:pt idx="6">
                  <c:v>600000</c:v>
                </c:pt>
                <c:pt idx="7">
                  <c:v>700000</c:v>
                </c:pt>
                <c:pt idx="8">
                  <c:v>799999.99999999988</c:v>
                </c:pt>
              </c:numCache>
            </c:numRef>
          </c:xVal>
          <c:yVal>
            <c:numRef>
              <c:f>Sheet1!$C$70:$C$78</c:f>
              <c:numCache>
                <c:formatCode>General</c:formatCode>
                <c:ptCount val="9"/>
                <c:pt idx="0">
                  <c:v>2E-3</c:v>
                </c:pt>
                <c:pt idx="1">
                  <c:v>2.1412429378531075E-3</c:v>
                </c:pt>
                <c:pt idx="2">
                  <c:v>2.3289473684210528E-3</c:v>
                </c:pt>
                <c:pt idx="3">
                  <c:v>2.5905511811023627E-3</c:v>
                </c:pt>
                <c:pt idx="4">
                  <c:v>2.9803921568627451E-3</c:v>
                </c:pt>
                <c:pt idx="5">
                  <c:v>3.6233766233766235E-3</c:v>
                </c:pt>
                <c:pt idx="6">
                  <c:v>4.8846153846153839E-3</c:v>
                </c:pt>
                <c:pt idx="7">
                  <c:v>8.4814814814814805E-3</c:v>
                </c:pt>
                <c:pt idx="8">
                  <c:v>0.10199999999999824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Sheet1!$D$69</c:f>
              <c:strCache>
                <c:ptCount val="1"/>
                <c:pt idx="0">
                  <c:v>E[Td](L=500)</c:v>
                </c:pt>
              </c:strCache>
            </c:strRef>
          </c:tx>
          <c:marker>
            <c:symbol val="none"/>
          </c:marker>
          <c:xVal>
            <c:numRef>
              <c:f>Sheet1!$B$70:$B$78</c:f>
              <c:numCache>
                <c:formatCode>General</c:formatCode>
                <c:ptCount val="9"/>
                <c:pt idx="0">
                  <c:v>0</c:v>
                </c:pt>
                <c:pt idx="1">
                  <c:v>100000</c:v>
                </c:pt>
                <c:pt idx="2">
                  <c:v>200000</c:v>
                </c:pt>
                <c:pt idx="3">
                  <c:v>300000.00000000006</c:v>
                </c:pt>
                <c:pt idx="4">
                  <c:v>400000</c:v>
                </c:pt>
                <c:pt idx="5">
                  <c:v>500000</c:v>
                </c:pt>
                <c:pt idx="6">
                  <c:v>600000</c:v>
                </c:pt>
                <c:pt idx="7">
                  <c:v>700000</c:v>
                </c:pt>
                <c:pt idx="8">
                  <c:v>799999.99999999988</c:v>
                </c:pt>
              </c:numCache>
            </c:numRef>
          </c:xVal>
          <c:yVal>
            <c:numRef>
              <c:f>Sheet1!$D$70:$D$78</c:f>
              <c:numCache>
                <c:formatCode>General</c:formatCode>
                <c:ptCount val="9"/>
                <c:pt idx="0">
                  <c:v>4.0000000000000001E-3</c:v>
                </c:pt>
                <c:pt idx="1">
                  <c:v>4.248756218905473E-3</c:v>
                </c:pt>
                <c:pt idx="2">
                  <c:v>4.5681818181818185E-3</c:v>
                </c:pt>
                <c:pt idx="3">
                  <c:v>4.9933774834437089E-3</c:v>
                </c:pt>
                <c:pt idx="4">
                  <c:v>5.5873015873015869E-3</c:v>
                </c:pt>
                <c:pt idx="5">
                  <c:v>6.4752475247524758E-3</c:v>
                </c:pt>
                <c:pt idx="6">
                  <c:v>7.9473684210526318E-3</c:v>
                </c:pt>
                <c:pt idx="7">
                  <c:v>1.0862745098039214E-2</c:v>
                </c:pt>
                <c:pt idx="8">
                  <c:v>1.9384615384615365E-2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Sheet1!$E$69</c:f>
              <c:strCache>
                <c:ptCount val="1"/>
                <c:pt idx="0">
                  <c:v>E[Td](L= 1000)</c:v>
                </c:pt>
              </c:strCache>
            </c:strRef>
          </c:tx>
          <c:marker>
            <c:symbol val="none"/>
          </c:marker>
          <c:xVal>
            <c:numRef>
              <c:f>Sheet1!$B$70:$B$78</c:f>
              <c:numCache>
                <c:formatCode>General</c:formatCode>
                <c:ptCount val="9"/>
                <c:pt idx="0">
                  <c:v>0</c:v>
                </c:pt>
                <c:pt idx="1">
                  <c:v>100000</c:v>
                </c:pt>
                <c:pt idx="2">
                  <c:v>200000</c:v>
                </c:pt>
                <c:pt idx="3">
                  <c:v>300000.00000000006</c:v>
                </c:pt>
                <c:pt idx="4">
                  <c:v>400000</c:v>
                </c:pt>
                <c:pt idx="5">
                  <c:v>500000</c:v>
                </c:pt>
                <c:pt idx="6">
                  <c:v>600000</c:v>
                </c:pt>
                <c:pt idx="7">
                  <c:v>700000</c:v>
                </c:pt>
                <c:pt idx="8">
                  <c:v>799999.99999999988</c:v>
                </c:pt>
              </c:numCache>
            </c:numRef>
          </c:xVal>
          <c:yVal>
            <c:numRef>
              <c:f>Sheet1!$E$70:$E$78</c:f>
              <c:numCache>
                <c:formatCode>General</c:formatCode>
                <c:ptCount val="9"/>
                <c:pt idx="0">
                  <c:v>8.0000000000000002E-3</c:v>
                </c:pt>
                <c:pt idx="1">
                  <c:v>8.4694835680751181E-3</c:v>
                </c:pt>
                <c:pt idx="2">
                  <c:v>9.0638297872340425E-3</c:v>
                </c:pt>
                <c:pt idx="3">
                  <c:v>9.840490797546014E-3</c:v>
                </c:pt>
                <c:pt idx="4">
                  <c:v>1.0898550724637681E-2</c:v>
                </c:pt>
                <c:pt idx="5">
                  <c:v>1.2424778761061947E-2</c:v>
                </c:pt>
                <c:pt idx="6">
                  <c:v>1.4818181818181817E-2</c:v>
                </c:pt>
                <c:pt idx="7">
                  <c:v>1.9111111111111106E-2</c:v>
                </c:pt>
                <c:pt idx="8">
                  <c:v>2.9052631578947347E-2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247168"/>
        <c:axId val="136839168"/>
      </c:scatterChart>
      <c:valAx>
        <c:axId val="136247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Goodput (bits/second)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6839168"/>
        <c:crosses val="autoZero"/>
        <c:crossBetween val="midCat"/>
      </c:valAx>
      <c:valAx>
        <c:axId val="1368391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Delay (seconds)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62471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landscape" horizontalDpi="0" verticalDpi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298450</xdr:colOff>
      <xdr:row>100</xdr:row>
      <xdr:rowOff>50800</xdr:rowOff>
    </xdr:from>
    <xdr:to>
      <xdr:col>6</xdr:col>
      <xdr:colOff>6350</xdr:colOff>
      <xdr:row>120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78"/>
  <sheetViews>
    <sheetView tabSelected="1" topLeftCell="A101" workbookViewId="0">
      <selection activeCell="H120" sqref="H120"/>
    </sheetView>
  </sheetViews>
  <sheetFormatPr defaultRowHeight="14.5" x14ac:dyDescent="0.35"/>
  <cols>
    <col min="1" max="1" width="13.90625" customWidth="1"/>
    <col min="2" max="2" width="14.6328125" customWidth="1"/>
    <col min="3" max="3" width="16.26953125" customWidth="1"/>
    <col min="4" max="4" width="14.08984375" customWidth="1"/>
    <col min="5" max="5" width="14.90625" customWidth="1"/>
    <col min="7" max="7" width="8.7265625" customWidth="1"/>
  </cols>
  <sheetData>
    <row r="3" spans="1:5" x14ac:dyDescent="0.35">
      <c r="A3" t="s">
        <v>0</v>
      </c>
      <c r="B3">
        <v>250</v>
      </c>
    </row>
    <row r="7" spans="1:5" x14ac:dyDescent="0.35">
      <c r="B7" t="s">
        <v>1</v>
      </c>
      <c r="C7" t="s">
        <v>2</v>
      </c>
      <c r="D7" t="s">
        <v>3</v>
      </c>
      <c r="E7" t="s">
        <v>4</v>
      </c>
    </row>
    <row r="8" spans="1:5" x14ac:dyDescent="0.35">
      <c r="A8">
        <v>0</v>
      </c>
      <c r="B8">
        <f t="shared" ref="B8:B20" si="0">A8*10^6</f>
        <v>0</v>
      </c>
      <c r="C8">
        <f t="shared" ref="C8:C20" si="1">B8/(8*($B$3 - 48))</f>
        <v>0</v>
      </c>
      <c r="D8">
        <f>(10^6)/(8*$B$3)</f>
        <v>500</v>
      </c>
      <c r="E8">
        <f t="shared" ref="E8:E20" si="2">(1/D8)*(1+ (C8/(2*(D8-C8))))</f>
        <v>2E-3</v>
      </c>
    </row>
    <row r="9" spans="1:5" x14ac:dyDescent="0.35">
      <c r="A9">
        <v>0.1</v>
      </c>
      <c r="B9">
        <f t="shared" si="0"/>
        <v>100000</v>
      </c>
      <c r="C9">
        <f t="shared" si="1"/>
        <v>61.881188118811885</v>
      </c>
      <c r="D9">
        <f t="shared" ref="D9:D20" si="3">(10^6)/(8*$B$3)</f>
        <v>500</v>
      </c>
      <c r="E9">
        <f t="shared" si="2"/>
        <v>2.1412429378531075E-3</v>
      </c>
    </row>
    <row r="10" spans="1:5" x14ac:dyDescent="0.35">
      <c r="A10">
        <f>A9+0.1</f>
        <v>0.2</v>
      </c>
      <c r="B10">
        <f t="shared" si="0"/>
        <v>200000</v>
      </c>
      <c r="C10">
        <f t="shared" si="1"/>
        <v>123.76237623762377</v>
      </c>
      <c r="D10">
        <f t="shared" si="3"/>
        <v>500</v>
      </c>
      <c r="E10">
        <f t="shared" si="2"/>
        <v>2.3289473684210528E-3</v>
      </c>
    </row>
    <row r="11" spans="1:5" x14ac:dyDescent="0.35">
      <c r="A11">
        <f t="shared" ref="A11:A20" si="4">A10+0.1</f>
        <v>0.30000000000000004</v>
      </c>
      <c r="B11">
        <f t="shared" si="0"/>
        <v>300000.00000000006</v>
      </c>
      <c r="C11">
        <f t="shared" si="1"/>
        <v>185.64356435643569</v>
      </c>
      <c r="D11">
        <f t="shared" si="3"/>
        <v>500</v>
      </c>
      <c r="E11">
        <f t="shared" si="2"/>
        <v>2.5905511811023627E-3</v>
      </c>
    </row>
    <row r="12" spans="1:5" x14ac:dyDescent="0.35">
      <c r="A12">
        <f t="shared" si="4"/>
        <v>0.4</v>
      </c>
      <c r="B12">
        <f t="shared" si="0"/>
        <v>400000</v>
      </c>
      <c r="C12">
        <f t="shared" si="1"/>
        <v>247.52475247524754</v>
      </c>
      <c r="D12">
        <f t="shared" si="3"/>
        <v>500</v>
      </c>
      <c r="E12">
        <f t="shared" si="2"/>
        <v>2.9803921568627451E-3</v>
      </c>
    </row>
    <row r="13" spans="1:5" x14ac:dyDescent="0.35">
      <c r="A13">
        <f t="shared" si="4"/>
        <v>0.5</v>
      </c>
      <c r="B13">
        <f t="shared" si="0"/>
        <v>500000</v>
      </c>
      <c r="C13">
        <f t="shared" si="1"/>
        <v>309.40594059405942</v>
      </c>
      <c r="D13">
        <f t="shared" si="3"/>
        <v>500</v>
      </c>
      <c r="E13">
        <f t="shared" si="2"/>
        <v>3.6233766233766235E-3</v>
      </c>
    </row>
    <row r="14" spans="1:5" x14ac:dyDescent="0.35">
      <c r="A14">
        <f t="shared" si="4"/>
        <v>0.6</v>
      </c>
      <c r="B14">
        <f t="shared" si="0"/>
        <v>600000</v>
      </c>
      <c r="C14">
        <f t="shared" si="1"/>
        <v>371.28712871287127</v>
      </c>
      <c r="D14">
        <f t="shared" si="3"/>
        <v>500</v>
      </c>
      <c r="E14">
        <f t="shared" si="2"/>
        <v>4.8846153846153839E-3</v>
      </c>
    </row>
    <row r="15" spans="1:5" x14ac:dyDescent="0.35">
      <c r="A15">
        <f t="shared" si="4"/>
        <v>0.7</v>
      </c>
      <c r="B15">
        <f t="shared" si="0"/>
        <v>700000</v>
      </c>
      <c r="C15">
        <f t="shared" si="1"/>
        <v>433.16831683168317</v>
      </c>
      <c r="D15">
        <f t="shared" si="3"/>
        <v>500</v>
      </c>
      <c r="E15">
        <f t="shared" si="2"/>
        <v>8.4814814814814805E-3</v>
      </c>
    </row>
    <row r="16" spans="1:5" x14ac:dyDescent="0.35">
      <c r="A16">
        <f t="shared" si="4"/>
        <v>0.79999999999999993</v>
      </c>
      <c r="B16">
        <f t="shared" si="0"/>
        <v>799999.99999999988</v>
      </c>
      <c r="C16">
        <f t="shared" si="1"/>
        <v>495.04950495049496</v>
      </c>
      <c r="D16">
        <f t="shared" si="3"/>
        <v>500</v>
      </c>
      <c r="E16">
        <f t="shared" si="2"/>
        <v>0.10199999999999824</v>
      </c>
    </row>
    <row r="17" spans="1:5" x14ac:dyDescent="0.35">
      <c r="A17">
        <f t="shared" si="4"/>
        <v>0.89999999999999991</v>
      </c>
      <c r="B17">
        <f t="shared" si="0"/>
        <v>899999.99999999988</v>
      </c>
      <c r="C17">
        <f t="shared" si="1"/>
        <v>556.93069306930681</v>
      </c>
      <c r="D17">
        <f t="shared" si="3"/>
        <v>500</v>
      </c>
      <c r="E17">
        <f t="shared" si="2"/>
        <v>-7.782608695652192E-3</v>
      </c>
    </row>
    <row r="18" spans="1:5" x14ac:dyDescent="0.35">
      <c r="A18">
        <f t="shared" si="4"/>
        <v>0.99999999999999989</v>
      </c>
      <c r="B18">
        <f t="shared" si="0"/>
        <v>999999.99999999988</v>
      </c>
      <c r="C18">
        <f t="shared" si="1"/>
        <v>618.81188118811872</v>
      </c>
      <c r="D18">
        <f t="shared" si="3"/>
        <v>500</v>
      </c>
      <c r="E18">
        <f t="shared" si="2"/>
        <v>-3.2083333333333365E-3</v>
      </c>
    </row>
    <row r="19" spans="1:5" x14ac:dyDescent="0.35">
      <c r="A19">
        <f t="shared" si="4"/>
        <v>1.0999999999999999</v>
      </c>
      <c r="B19">
        <f t="shared" si="0"/>
        <v>1099999.9999999998</v>
      </c>
      <c r="C19">
        <f t="shared" si="1"/>
        <v>680.69306930693051</v>
      </c>
      <c r="D19">
        <f t="shared" si="3"/>
        <v>500</v>
      </c>
      <c r="E19">
        <f t="shared" si="2"/>
        <v>-1.7671232876712356E-3</v>
      </c>
    </row>
    <row r="20" spans="1:5" x14ac:dyDescent="0.35">
      <c r="A20">
        <f t="shared" si="4"/>
        <v>1.2</v>
      </c>
      <c r="B20">
        <f t="shared" si="0"/>
        <v>1200000</v>
      </c>
      <c r="C20">
        <f t="shared" si="1"/>
        <v>742.57425742574253</v>
      </c>
      <c r="D20">
        <f t="shared" si="3"/>
        <v>500</v>
      </c>
      <c r="E20">
        <f t="shared" si="2"/>
        <v>-1.0612244897959186E-3</v>
      </c>
    </row>
    <row r="26" spans="1:5" x14ac:dyDescent="0.35">
      <c r="A26" t="s">
        <v>0</v>
      </c>
      <c r="B26">
        <v>500</v>
      </c>
    </row>
    <row r="30" spans="1:5" x14ac:dyDescent="0.35">
      <c r="B30" t="s">
        <v>1</v>
      </c>
      <c r="C30" t="s">
        <v>2</v>
      </c>
      <c r="D30" t="s">
        <v>3</v>
      </c>
      <c r="E30" t="s">
        <v>4</v>
      </c>
    </row>
    <row r="31" spans="1:5" x14ac:dyDescent="0.35">
      <c r="A31">
        <v>0</v>
      </c>
      <c r="B31">
        <f t="shared" ref="B31:B43" si="5">A31*10^6</f>
        <v>0</v>
      </c>
      <c r="C31">
        <f>B31/(8*($B$26 - 48))</f>
        <v>0</v>
      </c>
      <c r="D31">
        <f>(10^6)/(8*$B$26)</f>
        <v>250</v>
      </c>
      <c r="E31">
        <f>(1/D31)*(1+(C31/(2*(D31-C31))))</f>
        <v>4.0000000000000001E-3</v>
      </c>
    </row>
    <row r="32" spans="1:5" x14ac:dyDescent="0.35">
      <c r="A32">
        <v>0.1</v>
      </c>
      <c r="B32">
        <f t="shared" si="5"/>
        <v>100000</v>
      </c>
      <c r="C32">
        <f t="shared" ref="C32:C43" si="6">B32/(8*($B$26 - 48))</f>
        <v>27.654867256637168</v>
      </c>
      <c r="D32">
        <f t="shared" ref="D32:D43" si="7">(10^6)/(8*$B$26)</f>
        <v>250</v>
      </c>
      <c r="E32">
        <f t="shared" ref="E32:E43" si="8">(1/D32)*(1+(C32/(2*(D32-C32))))</f>
        <v>4.248756218905473E-3</v>
      </c>
    </row>
    <row r="33" spans="1:5" x14ac:dyDescent="0.35">
      <c r="A33">
        <f>A32+0.1</f>
        <v>0.2</v>
      </c>
      <c r="B33">
        <f t="shared" si="5"/>
        <v>200000</v>
      </c>
      <c r="C33">
        <f t="shared" si="6"/>
        <v>55.309734513274336</v>
      </c>
      <c r="D33">
        <f t="shared" si="7"/>
        <v>250</v>
      </c>
      <c r="E33">
        <f t="shared" si="8"/>
        <v>4.5681818181818185E-3</v>
      </c>
    </row>
    <row r="34" spans="1:5" x14ac:dyDescent="0.35">
      <c r="A34">
        <f t="shared" ref="A34:A43" si="9">A33+0.1</f>
        <v>0.30000000000000004</v>
      </c>
      <c r="B34">
        <f t="shared" si="5"/>
        <v>300000.00000000006</v>
      </c>
      <c r="C34">
        <f t="shared" si="6"/>
        <v>82.964601769911525</v>
      </c>
      <c r="D34">
        <f t="shared" si="7"/>
        <v>250</v>
      </c>
      <c r="E34">
        <f t="shared" si="8"/>
        <v>4.9933774834437089E-3</v>
      </c>
    </row>
    <row r="35" spans="1:5" x14ac:dyDescent="0.35">
      <c r="A35">
        <f t="shared" si="9"/>
        <v>0.4</v>
      </c>
      <c r="B35">
        <f t="shared" si="5"/>
        <v>400000</v>
      </c>
      <c r="C35">
        <f t="shared" si="6"/>
        <v>110.61946902654867</v>
      </c>
      <c r="D35">
        <f t="shared" si="7"/>
        <v>250</v>
      </c>
      <c r="E35">
        <f t="shared" si="8"/>
        <v>5.5873015873015869E-3</v>
      </c>
    </row>
    <row r="36" spans="1:5" x14ac:dyDescent="0.35">
      <c r="A36">
        <f t="shared" si="9"/>
        <v>0.5</v>
      </c>
      <c r="B36">
        <f t="shared" si="5"/>
        <v>500000</v>
      </c>
      <c r="C36">
        <f t="shared" si="6"/>
        <v>138.27433628318585</v>
      </c>
      <c r="D36">
        <f t="shared" si="7"/>
        <v>250</v>
      </c>
      <c r="E36">
        <f t="shared" si="8"/>
        <v>6.4752475247524758E-3</v>
      </c>
    </row>
    <row r="37" spans="1:5" x14ac:dyDescent="0.35">
      <c r="A37">
        <f t="shared" si="9"/>
        <v>0.6</v>
      </c>
      <c r="B37">
        <f t="shared" si="5"/>
        <v>600000</v>
      </c>
      <c r="C37">
        <f t="shared" si="6"/>
        <v>165.92920353982302</v>
      </c>
      <c r="D37">
        <f t="shared" si="7"/>
        <v>250</v>
      </c>
      <c r="E37">
        <f t="shared" si="8"/>
        <v>7.9473684210526318E-3</v>
      </c>
    </row>
    <row r="38" spans="1:5" x14ac:dyDescent="0.35">
      <c r="A38">
        <f t="shared" si="9"/>
        <v>0.7</v>
      </c>
      <c r="B38">
        <f t="shared" si="5"/>
        <v>700000</v>
      </c>
      <c r="C38">
        <f t="shared" si="6"/>
        <v>193.58407079646017</v>
      </c>
      <c r="D38">
        <f t="shared" si="7"/>
        <v>250</v>
      </c>
      <c r="E38">
        <f t="shared" si="8"/>
        <v>1.0862745098039214E-2</v>
      </c>
    </row>
    <row r="39" spans="1:5" x14ac:dyDescent="0.35">
      <c r="A39">
        <f t="shared" si="9"/>
        <v>0.79999999999999993</v>
      </c>
      <c r="B39">
        <f t="shared" si="5"/>
        <v>799999.99999999988</v>
      </c>
      <c r="C39">
        <f t="shared" si="6"/>
        <v>221.23893805309731</v>
      </c>
      <c r="D39">
        <f t="shared" si="7"/>
        <v>250</v>
      </c>
      <c r="E39">
        <f t="shared" si="8"/>
        <v>1.9384615384615365E-2</v>
      </c>
    </row>
    <row r="40" spans="1:5" x14ac:dyDescent="0.35">
      <c r="A40">
        <f t="shared" si="9"/>
        <v>0.89999999999999991</v>
      </c>
      <c r="B40">
        <f t="shared" si="5"/>
        <v>899999.99999999988</v>
      </c>
      <c r="C40">
        <f t="shared" si="6"/>
        <v>248.89380530973449</v>
      </c>
      <c r="D40">
        <f t="shared" si="7"/>
        <v>250</v>
      </c>
      <c r="E40">
        <f t="shared" si="8"/>
        <v>0.45399999999999013</v>
      </c>
    </row>
    <row r="41" spans="1:5" x14ac:dyDescent="0.35">
      <c r="A41">
        <f t="shared" si="9"/>
        <v>0.99999999999999989</v>
      </c>
      <c r="B41">
        <f t="shared" si="5"/>
        <v>999999.99999999988</v>
      </c>
      <c r="C41">
        <f t="shared" si="6"/>
        <v>276.54867256637164</v>
      </c>
      <c r="D41">
        <f t="shared" si="7"/>
        <v>250</v>
      </c>
      <c r="E41">
        <f t="shared" si="8"/>
        <v>-1.6833333333333363E-2</v>
      </c>
    </row>
    <row r="42" spans="1:5" x14ac:dyDescent="0.35">
      <c r="A42">
        <f t="shared" si="9"/>
        <v>1.0999999999999999</v>
      </c>
      <c r="B42">
        <f t="shared" si="5"/>
        <v>1099999.9999999998</v>
      </c>
      <c r="C42">
        <f t="shared" si="6"/>
        <v>304.20353982300878</v>
      </c>
      <c r="D42">
        <f t="shared" si="7"/>
        <v>250</v>
      </c>
      <c r="E42">
        <f t="shared" si="8"/>
        <v>-7.2244897959183787E-3</v>
      </c>
    </row>
    <row r="43" spans="1:5" x14ac:dyDescent="0.35">
      <c r="A43">
        <f t="shared" si="9"/>
        <v>1.2</v>
      </c>
      <c r="B43">
        <f t="shared" si="5"/>
        <v>1200000</v>
      </c>
      <c r="C43">
        <f t="shared" si="6"/>
        <v>331.85840707964604</v>
      </c>
      <c r="D43">
        <f t="shared" si="7"/>
        <v>250</v>
      </c>
      <c r="E43">
        <f t="shared" si="8"/>
        <v>-4.1081081081081067E-3</v>
      </c>
    </row>
    <row r="47" spans="1:5" x14ac:dyDescent="0.35">
      <c r="A47" t="s">
        <v>0</v>
      </c>
      <c r="B47">
        <v>1000</v>
      </c>
    </row>
    <row r="51" spans="1:5" x14ac:dyDescent="0.35">
      <c r="B51" t="s">
        <v>1</v>
      </c>
      <c r="C51" t="s">
        <v>2</v>
      </c>
      <c r="D51" t="s">
        <v>3</v>
      </c>
      <c r="E51" t="s">
        <v>4</v>
      </c>
    </row>
    <row r="52" spans="1:5" x14ac:dyDescent="0.35">
      <c r="A52">
        <v>0</v>
      </c>
      <c r="B52">
        <f t="shared" ref="B52:B64" si="10">A52*10^6</f>
        <v>0</v>
      </c>
      <c r="C52">
        <f>B52/(8*($B$47 - 48))</f>
        <v>0</v>
      </c>
      <c r="D52">
        <f>(10^6)/(8*$B$47)</f>
        <v>125</v>
      </c>
      <c r="E52">
        <f t="shared" ref="E52:E64" si="11">(1/D52)*(1+ (C52/(2*(D52-C52))))</f>
        <v>8.0000000000000002E-3</v>
      </c>
    </row>
    <row r="53" spans="1:5" x14ac:dyDescent="0.35">
      <c r="A53">
        <v>0.1</v>
      </c>
      <c r="B53">
        <f t="shared" si="10"/>
        <v>100000</v>
      </c>
      <c r="C53">
        <f t="shared" ref="C53:C64" si="12">B53/(8*($B$47 - 48))</f>
        <v>13.130252100840336</v>
      </c>
      <c r="D53">
        <f t="shared" ref="D53:D64" si="13">(10^6)/(8*$B$47)</f>
        <v>125</v>
      </c>
      <c r="E53">
        <f t="shared" si="11"/>
        <v>8.4694835680751181E-3</v>
      </c>
    </row>
    <row r="54" spans="1:5" x14ac:dyDescent="0.35">
      <c r="A54">
        <f>A53+0.1</f>
        <v>0.2</v>
      </c>
      <c r="B54">
        <f t="shared" si="10"/>
        <v>200000</v>
      </c>
      <c r="C54">
        <f t="shared" si="12"/>
        <v>26.260504201680671</v>
      </c>
      <c r="D54">
        <f t="shared" si="13"/>
        <v>125</v>
      </c>
      <c r="E54">
        <f t="shared" si="11"/>
        <v>9.0638297872340425E-3</v>
      </c>
    </row>
    <row r="55" spans="1:5" x14ac:dyDescent="0.35">
      <c r="A55">
        <f t="shared" ref="A55:A64" si="14">A54+0.1</f>
        <v>0.30000000000000004</v>
      </c>
      <c r="B55">
        <f t="shared" si="10"/>
        <v>300000.00000000006</v>
      </c>
      <c r="C55">
        <f t="shared" si="12"/>
        <v>39.390756302521019</v>
      </c>
      <c r="D55">
        <f t="shared" si="13"/>
        <v>125</v>
      </c>
      <c r="E55">
        <f t="shared" si="11"/>
        <v>9.840490797546014E-3</v>
      </c>
    </row>
    <row r="56" spans="1:5" x14ac:dyDescent="0.35">
      <c r="A56">
        <f t="shared" si="14"/>
        <v>0.4</v>
      </c>
      <c r="B56">
        <f t="shared" si="10"/>
        <v>400000</v>
      </c>
      <c r="C56">
        <f t="shared" si="12"/>
        <v>52.521008403361343</v>
      </c>
      <c r="D56">
        <f t="shared" si="13"/>
        <v>125</v>
      </c>
      <c r="E56">
        <f t="shared" si="11"/>
        <v>1.0898550724637681E-2</v>
      </c>
    </row>
    <row r="57" spans="1:5" x14ac:dyDescent="0.35">
      <c r="A57">
        <f t="shared" si="14"/>
        <v>0.5</v>
      </c>
      <c r="B57">
        <f t="shared" si="10"/>
        <v>500000</v>
      </c>
      <c r="C57">
        <f t="shared" si="12"/>
        <v>65.651260504201687</v>
      </c>
      <c r="D57">
        <f t="shared" si="13"/>
        <v>125</v>
      </c>
      <c r="E57">
        <f t="shared" si="11"/>
        <v>1.2424778761061947E-2</v>
      </c>
    </row>
    <row r="58" spans="1:5" x14ac:dyDescent="0.35">
      <c r="A58">
        <f t="shared" si="14"/>
        <v>0.6</v>
      </c>
      <c r="B58">
        <f t="shared" si="10"/>
        <v>600000</v>
      </c>
      <c r="C58">
        <f t="shared" si="12"/>
        <v>78.78151260504201</v>
      </c>
      <c r="D58">
        <f t="shared" si="13"/>
        <v>125</v>
      </c>
      <c r="E58">
        <f t="shared" si="11"/>
        <v>1.4818181818181817E-2</v>
      </c>
    </row>
    <row r="59" spans="1:5" x14ac:dyDescent="0.35">
      <c r="A59">
        <f t="shared" si="14"/>
        <v>0.7</v>
      </c>
      <c r="B59">
        <f t="shared" si="10"/>
        <v>700000</v>
      </c>
      <c r="C59">
        <f t="shared" si="12"/>
        <v>91.911764705882348</v>
      </c>
      <c r="D59">
        <f t="shared" si="13"/>
        <v>125</v>
      </c>
      <c r="E59">
        <f t="shared" si="11"/>
        <v>1.9111111111111106E-2</v>
      </c>
    </row>
    <row r="60" spans="1:5" x14ac:dyDescent="0.35">
      <c r="A60">
        <f t="shared" si="14"/>
        <v>0.79999999999999993</v>
      </c>
      <c r="B60">
        <f t="shared" si="10"/>
        <v>799999.99999999988</v>
      </c>
      <c r="C60">
        <f t="shared" si="12"/>
        <v>105.04201680672267</v>
      </c>
      <c r="D60">
        <f t="shared" si="13"/>
        <v>125</v>
      </c>
      <c r="E60">
        <f t="shared" si="11"/>
        <v>2.9052631578947347E-2</v>
      </c>
    </row>
    <row r="61" spans="1:5" x14ac:dyDescent="0.35">
      <c r="A61">
        <f t="shared" si="14"/>
        <v>0.89999999999999991</v>
      </c>
      <c r="B61">
        <f t="shared" si="10"/>
        <v>899999.99999999988</v>
      </c>
      <c r="C61">
        <f t="shared" si="12"/>
        <v>118.17226890756301</v>
      </c>
      <c r="D61">
        <f t="shared" si="13"/>
        <v>125</v>
      </c>
      <c r="E61">
        <f t="shared" si="11"/>
        <v>7.7230769230769061E-2</v>
      </c>
    </row>
    <row r="62" spans="1:5" x14ac:dyDescent="0.35">
      <c r="A62">
        <f t="shared" si="14"/>
        <v>0.99999999999999989</v>
      </c>
      <c r="B62">
        <f t="shared" si="10"/>
        <v>999999.99999999988</v>
      </c>
      <c r="C62">
        <f t="shared" si="12"/>
        <v>131.30252100840335</v>
      </c>
      <c r="D62">
        <f t="shared" si="13"/>
        <v>125</v>
      </c>
      <c r="E62">
        <f t="shared" si="11"/>
        <v>-7.533333333333353E-2</v>
      </c>
    </row>
    <row r="63" spans="1:5" x14ac:dyDescent="0.35">
      <c r="A63">
        <f t="shared" si="14"/>
        <v>1.0999999999999999</v>
      </c>
      <c r="B63">
        <f t="shared" si="10"/>
        <v>1099999.9999999998</v>
      </c>
      <c r="C63">
        <f t="shared" si="12"/>
        <v>144.43277310924367</v>
      </c>
      <c r="D63">
        <f t="shared" si="13"/>
        <v>125</v>
      </c>
      <c r="E63">
        <f t="shared" si="11"/>
        <v>-2.1729729729729766E-2</v>
      </c>
    </row>
    <row r="64" spans="1:5" x14ac:dyDescent="0.35">
      <c r="A64">
        <f t="shared" si="14"/>
        <v>1.2</v>
      </c>
      <c r="B64">
        <f t="shared" si="10"/>
        <v>1200000</v>
      </c>
      <c r="C64">
        <f t="shared" si="12"/>
        <v>157.56302521008402</v>
      </c>
      <c r="D64">
        <f t="shared" si="13"/>
        <v>125</v>
      </c>
      <c r="E64">
        <f t="shared" si="11"/>
        <v>-1.1354838709677427E-2</v>
      </c>
    </row>
    <row r="69" spans="2:5" x14ac:dyDescent="0.35">
      <c r="B69" t="s">
        <v>1</v>
      </c>
      <c r="C69" t="s">
        <v>5</v>
      </c>
      <c r="D69" t="s">
        <v>6</v>
      </c>
      <c r="E69" t="s">
        <v>7</v>
      </c>
    </row>
    <row r="70" spans="2:5" x14ac:dyDescent="0.35">
      <c r="B70">
        <v>0</v>
      </c>
      <c r="C70">
        <v>2E-3</v>
      </c>
      <c r="D70">
        <v>4.0000000000000001E-3</v>
      </c>
      <c r="E70">
        <v>8.0000000000000002E-3</v>
      </c>
    </row>
    <row r="71" spans="2:5" x14ac:dyDescent="0.35">
      <c r="B71">
        <v>100000</v>
      </c>
      <c r="C71">
        <v>2.1412429378531075E-3</v>
      </c>
      <c r="D71">
        <v>4.248756218905473E-3</v>
      </c>
      <c r="E71">
        <v>8.4694835680751181E-3</v>
      </c>
    </row>
    <row r="72" spans="2:5" x14ac:dyDescent="0.35">
      <c r="B72">
        <v>200000</v>
      </c>
      <c r="C72">
        <v>2.3289473684210528E-3</v>
      </c>
      <c r="D72">
        <v>4.5681818181818185E-3</v>
      </c>
      <c r="E72">
        <v>9.0638297872340425E-3</v>
      </c>
    </row>
    <row r="73" spans="2:5" x14ac:dyDescent="0.35">
      <c r="B73">
        <v>300000.00000000006</v>
      </c>
      <c r="C73">
        <v>2.5905511811023627E-3</v>
      </c>
      <c r="D73">
        <v>4.9933774834437089E-3</v>
      </c>
      <c r="E73">
        <v>9.840490797546014E-3</v>
      </c>
    </row>
    <row r="74" spans="2:5" x14ac:dyDescent="0.35">
      <c r="B74">
        <v>400000</v>
      </c>
      <c r="C74">
        <v>2.9803921568627451E-3</v>
      </c>
      <c r="D74">
        <v>5.5873015873015869E-3</v>
      </c>
      <c r="E74">
        <v>1.0898550724637681E-2</v>
      </c>
    </row>
    <row r="75" spans="2:5" x14ac:dyDescent="0.35">
      <c r="B75">
        <v>500000</v>
      </c>
      <c r="C75">
        <v>3.6233766233766235E-3</v>
      </c>
      <c r="D75">
        <v>6.4752475247524758E-3</v>
      </c>
      <c r="E75">
        <v>1.2424778761061947E-2</v>
      </c>
    </row>
    <row r="76" spans="2:5" x14ac:dyDescent="0.35">
      <c r="B76">
        <v>600000</v>
      </c>
      <c r="C76">
        <v>4.8846153846153839E-3</v>
      </c>
      <c r="D76">
        <v>7.9473684210526318E-3</v>
      </c>
      <c r="E76">
        <v>1.4818181818181817E-2</v>
      </c>
    </row>
    <row r="77" spans="2:5" x14ac:dyDescent="0.35">
      <c r="B77">
        <v>700000</v>
      </c>
      <c r="C77">
        <v>8.4814814814814805E-3</v>
      </c>
      <c r="D77">
        <v>1.0862745098039214E-2</v>
      </c>
      <c r="E77">
        <v>1.9111111111111106E-2</v>
      </c>
    </row>
    <row r="78" spans="2:5" x14ac:dyDescent="0.35">
      <c r="B78">
        <v>799999.99999999988</v>
      </c>
      <c r="C78">
        <v>0.10199999999999824</v>
      </c>
      <c r="D78">
        <v>1.9384615384615365E-2</v>
      </c>
      <c r="E78">
        <v>2.9052631578947347E-2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I_K_</dc:creator>
  <cp:lastModifiedBy>I_K_</cp:lastModifiedBy>
  <cp:lastPrinted>2016-02-25T21:27:35Z</cp:lastPrinted>
  <dcterms:created xsi:type="dcterms:W3CDTF">2016-02-25T20:43:23Z</dcterms:created>
  <dcterms:modified xsi:type="dcterms:W3CDTF">2016-02-25T21:27:51Z</dcterms:modified>
</cp:coreProperties>
</file>