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13_ncr:1_{B3CEC47A-094B-408B-8D77-076A346B73F1}" xr6:coauthVersionLast="47" xr6:coauthVersionMax="47" xr10:uidLastSave="{00000000-0000-0000-0000-000000000000}"/>
  <bookViews>
    <workbookView xWindow="-108" yWindow="-108" windowWidth="23256" windowHeight="12456" xr2:uid="{3FDA7674-D67C-4504-8859-3ED4416AC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1" l="1"/>
  <c r="Q11" i="1"/>
  <c r="Q12" i="1"/>
  <c r="Q13" i="1"/>
  <c r="Q9" i="1"/>
  <c r="O10" i="1"/>
  <c r="O11" i="1" s="1"/>
  <c r="O12" i="1" s="1"/>
  <c r="O13" i="1" s="1"/>
  <c r="O9" i="1"/>
  <c r="M10" i="1"/>
  <c r="M11" i="1"/>
  <c r="M12" i="1"/>
  <c r="M13" i="1"/>
  <c r="L10" i="1"/>
  <c r="L11" i="1"/>
  <c r="L12" i="1"/>
  <c r="L13" i="1"/>
  <c r="L9" i="1"/>
  <c r="K8" i="1"/>
  <c r="K14" i="1"/>
  <c r="K10" i="1"/>
  <c r="K11" i="1"/>
  <c r="K12" i="1"/>
  <c r="K13" i="1"/>
  <c r="K9" i="1"/>
  <c r="J10" i="1"/>
  <c r="J11" i="1"/>
  <c r="J12" i="1"/>
  <c r="J13" i="1"/>
  <c r="J9" i="1"/>
  <c r="I10" i="1"/>
  <c r="I11" i="1"/>
  <c r="I12" i="1"/>
  <c r="I13" i="1"/>
  <c r="I9" i="1"/>
  <c r="H16" i="1"/>
  <c r="F10" i="1"/>
  <c r="G9" i="1"/>
  <c r="C7" i="1"/>
  <c r="C10" i="1"/>
  <c r="C9" i="1"/>
  <c r="C5" i="1"/>
  <c r="C6" i="1"/>
  <c r="G10" i="1" l="1"/>
  <c r="F11" i="1"/>
  <c r="C8" i="1"/>
  <c r="C11" i="1" s="1"/>
  <c r="G11" i="1" l="1"/>
  <c r="F12" i="1"/>
  <c r="G12" i="1" l="1"/>
  <c r="F13" i="1"/>
  <c r="G13" i="1" s="1"/>
  <c r="H9" i="1" l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<sst xmlns="http://schemas.openxmlformats.org/spreadsheetml/2006/main" count="23" uniqueCount="23">
  <si>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Total de D.</t>
  </si>
  <si>
    <t>IC</t>
  </si>
  <si>
    <t>Intervalo de clase</t>
  </si>
  <si>
    <t>frecuencia</t>
  </si>
  <si>
    <t>li</t>
  </si>
  <si>
    <t>ls</t>
  </si>
  <si>
    <t>Valor Max</t>
  </si>
  <si>
    <t>Valor Min</t>
  </si>
  <si>
    <t>Rango</t>
  </si>
  <si>
    <t>Intervalo C.</t>
  </si>
  <si>
    <t>Amplitud C</t>
  </si>
  <si>
    <t>AC</t>
  </si>
  <si>
    <t>TOTAL</t>
  </si>
  <si>
    <t>LVI</t>
  </si>
  <si>
    <t>LVS</t>
  </si>
  <si>
    <t>Xi</t>
  </si>
  <si>
    <t>F.R%</t>
  </si>
  <si>
    <t>F.A.cum</t>
  </si>
  <si>
    <t>&lt;</t>
  </si>
  <si>
    <t>&gt;</t>
  </si>
  <si>
    <t>DFA</t>
  </si>
  <si>
    <t>LVI LVS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</si>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</sst>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Hoja1!$H$9:$H$13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2</c:v>
                </c:pt>
                <c:pt idx="4">
                  <c:v>1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Hoja1!$I$9:$J$13</c:f>
              <c:multiLvlStrCache>
                <c:ptCount val="5"/>
                <c:lvl>
                  <c:pt idx="0">
                    <c:v>1.51</c:v>
                  </c:pt>
                  <c:pt idx="1">
                    <c:v>1.58</c:v>
                  </c:pt>
                  <c:pt idx="2">
                    <c:v>1.65</c:v>
                  </c:pt>
                  <c:pt idx="3">
                    <c:v>1.72</c:v>
                  </c:pt>
                  <c:pt idx="4">
                    <c:v>1.79</c:v>
                  </c:pt>
                </c:lvl>
                <c:lvl>
                  <c:pt idx="0">
                    <c:v>1.45</c:v>
                  </c:pt>
                  <c:pt idx="1">
                    <c:v>1.52</c:v>
                  </c:pt>
                  <c:pt idx="2">
                    <c:v>1.59</c:v>
                  </c:pt>
                  <c:pt idx="3">
                    <c:v>1.66</c:v>
                  </c:pt>
                  <c:pt idx="4">
                    <c:v>1.73</c:v>
                  </c:pt>
                </c:lvl>
              </c:multiLvlStrCache>
            </c:multiLvlStrRef>
          </c:cat>
          <c:val>
            <c:numRef>
              <c:f>Hoja1!$H$9:$H$13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E-4B92-BA52-32174DDB25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2"/>
        <c:axId val="30764079"/>
        <c:axId val="30763247"/>
      </c:barChart>
      <c:catAx>
        <c:axId val="30764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 LVS</a:t>
                </a:r>
              </a:p>
              <a:p>
                <a:pPr>
                  <a:defRPr/>
                </a:pPr>
                <a:r>
                  <a:rPr lang="es-MX"/>
                  <a:t>Estaturas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763247"/>
        <c:crosses val="autoZero"/>
        <c:auto val="1"/>
        <c:lblAlgn val="ctr"/>
        <c:lblOffset val="100"/>
        <c:noMultiLvlLbl val="0"/>
      </c:catAx>
      <c:valAx>
        <c:axId val="307632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76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Poligono de frecuencias</c:v>
          </c:tx>
          <c:spPr>
            <a:ln w="38100" cap="flat" cmpd="dbl" algn="ctr">
              <a:solidFill>
                <a:srgbClr val="7030A0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Hoja1!$K$8:$K$14</c:f>
              <c:numCache>
                <c:formatCode>General</c:formatCode>
                <c:ptCount val="7"/>
                <c:pt idx="0">
                  <c:v>1.55</c:v>
                </c:pt>
                <c:pt idx="1">
                  <c:v>1.48</c:v>
                </c:pt>
                <c:pt idx="2">
                  <c:v>1.55</c:v>
                </c:pt>
                <c:pt idx="3">
                  <c:v>1.62</c:v>
                </c:pt>
                <c:pt idx="4">
                  <c:v>1.6900000000000002</c:v>
                </c:pt>
                <c:pt idx="5">
                  <c:v>1.7600000000000002</c:v>
                </c:pt>
                <c:pt idx="6">
                  <c:v>1.8300000000000003</c:v>
                </c:pt>
              </c:numCache>
            </c:numRef>
          </c:cat>
          <c:val>
            <c:numRef>
              <c:f>Hoja1!$H$8:$H$14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E-4250-98F0-F408AA97F9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71800415"/>
        <c:axId val="1671802911"/>
      </c:lineChart>
      <c:catAx>
        <c:axId val="167180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Estatura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1802911"/>
        <c:crosses val="autoZero"/>
        <c:auto val="1"/>
        <c:lblAlgn val="ctr"/>
        <c:lblOffset val="100"/>
        <c:noMultiLvlLbl val="0"/>
      </c:catAx>
      <c:valAx>
        <c:axId val="167180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180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 y poligono de 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Hoja1!$K$8:$K$14</c:f>
              <c:numCache>
                <c:formatCode>General</c:formatCode>
                <c:ptCount val="7"/>
                <c:pt idx="0">
                  <c:v>1.55</c:v>
                </c:pt>
                <c:pt idx="1">
                  <c:v>1.48</c:v>
                </c:pt>
                <c:pt idx="2">
                  <c:v>1.55</c:v>
                </c:pt>
                <c:pt idx="3">
                  <c:v>1.62</c:v>
                </c:pt>
                <c:pt idx="4">
                  <c:v>1.6900000000000002</c:v>
                </c:pt>
                <c:pt idx="5">
                  <c:v>1.7600000000000002</c:v>
                </c:pt>
                <c:pt idx="6">
                  <c:v>1.8300000000000003</c:v>
                </c:pt>
              </c:numCache>
            </c:numRef>
          </c:cat>
          <c:val>
            <c:numRef>
              <c:f>Hoja1!$H$8:$H$14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1-4E06-8F85-5DF4A72035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015521983"/>
        <c:axId val="2015522399"/>
      </c:barChart>
      <c:lineChart>
        <c:grouping val="standard"/>
        <c:varyColors val="0"/>
        <c:ser>
          <c:idx val="1"/>
          <c:order val="1"/>
          <c:tx>
            <c:v>Poligono de frecuencias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Hoja1!$K$8:$K$14</c:f>
              <c:numCache>
                <c:formatCode>General</c:formatCode>
                <c:ptCount val="7"/>
                <c:pt idx="0">
                  <c:v>1.55</c:v>
                </c:pt>
                <c:pt idx="1">
                  <c:v>1.48</c:v>
                </c:pt>
                <c:pt idx="2">
                  <c:v>1.55</c:v>
                </c:pt>
                <c:pt idx="3">
                  <c:v>1.62</c:v>
                </c:pt>
                <c:pt idx="4">
                  <c:v>1.6900000000000002</c:v>
                </c:pt>
                <c:pt idx="5">
                  <c:v>1.7600000000000002</c:v>
                </c:pt>
                <c:pt idx="6">
                  <c:v>1.8300000000000003</c:v>
                </c:pt>
              </c:numCache>
            </c:numRef>
          </c:cat>
          <c:val>
            <c:numRef>
              <c:f>Hoja1!$H$8:$H$14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11-4E06-8F85-5DF4A72035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5521983"/>
        <c:axId val="2015522399"/>
      </c:lineChart>
      <c:catAx>
        <c:axId val="201552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Estaturas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15522399"/>
        <c:crosses val="autoZero"/>
        <c:auto val="1"/>
        <c:lblAlgn val="ctr"/>
        <c:lblOffset val="100"/>
        <c:noMultiLvlLbl val="0"/>
      </c:catAx>
      <c:valAx>
        <c:axId val="201552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1552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 relativas</c:v>
          </c:tx>
          <c:spPr>
            <a:gradFill flip="none" rotWithShape="1">
              <a:gsLst>
                <a:gs pos="0">
                  <a:srgbClr val="7030A0">
                    <a:tint val="66000"/>
                    <a:satMod val="160000"/>
                  </a:srgbClr>
                </a:gs>
                <a:gs pos="50000">
                  <a:srgbClr val="7030A0">
                    <a:tint val="44500"/>
                    <a:satMod val="160000"/>
                  </a:srgbClr>
                </a:gs>
                <a:gs pos="100000">
                  <a:srgbClr val="7030A0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Hoja1!$I$9:$J$13</c:f>
              <c:multiLvlStrCache>
                <c:ptCount val="5"/>
                <c:lvl>
                  <c:pt idx="0">
                    <c:v>1.51</c:v>
                  </c:pt>
                  <c:pt idx="1">
                    <c:v>1.58</c:v>
                  </c:pt>
                  <c:pt idx="2">
                    <c:v>1.65</c:v>
                  </c:pt>
                  <c:pt idx="3">
                    <c:v>1.72</c:v>
                  </c:pt>
                  <c:pt idx="4">
                    <c:v>1.79</c:v>
                  </c:pt>
                </c:lvl>
                <c:lvl>
                  <c:pt idx="0">
                    <c:v>1.45</c:v>
                  </c:pt>
                  <c:pt idx="1">
                    <c:v>1.52</c:v>
                  </c:pt>
                  <c:pt idx="2">
                    <c:v>1.59</c:v>
                  </c:pt>
                  <c:pt idx="3">
                    <c:v>1.66</c:v>
                  </c:pt>
                  <c:pt idx="4">
                    <c:v>1.73</c:v>
                  </c:pt>
                </c:lvl>
              </c:multiLvlStrCache>
            </c:multiLvlStrRef>
          </c:cat>
          <c:val>
            <c:numRef>
              <c:f>Hoja1!$L$9:$L$13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0.55000000000000004</c:v>
                </c:pt>
                <c:pt idx="3">
                  <c:v>0.1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7-4E4F-AC38-56AF43D0F4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70"/>
        <c:axId val="1974073727"/>
        <c:axId val="1974074559"/>
      </c:barChart>
      <c:catAx>
        <c:axId val="197407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LVI LVS</a:t>
                </a:r>
              </a:p>
              <a:p>
                <a:pPr>
                  <a:defRPr/>
                </a:pPr>
                <a:r>
                  <a:rPr lang="es-MX"/>
                  <a:t>Estaturas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4074559"/>
        <c:crosses val="autoZero"/>
        <c:auto val="1"/>
        <c:lblAlgn val="ctr"/>
        <c:lblOffset val="100"/>
        <c:noMultiLvlLbl val="0"/>
      </c:catAx>
      <c:valAx>
        <c:axId val="197407455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407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Poligono de frecuencias relativas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Hoja1!$K$8:$K$14</c:f>
              <c:numCache>
                <c:formatCode>General</c:formatCode>
                <c:ptCount val="7"/>
                <c:pt idx="0">
                  <c:v>1.55</c:v>
                </c:pt>
                <c:pt idx="1">
                  <c:v>1.48</c:v>
                </c:pt>
                <c:pt idx="2">
                  <c:v>1.55</c:v>
                </c:pt>
                <c:pt idx="3">
                  <c:v>1.62</c:v>
                </c:pt>
                <c:pt idx="4">
                  <c:v>1.6900000000000002</c:v>
                </c:pt>
                <c:pt idx="5">
                  <c:v>1.7600000000000002</c:v>
                </c:pt>
                <c:pt idx="6">
                  <c:v>1.8300000000000003</c:v>
                </c:pt>
              </c:numCache>
            </c:numRef>
          </c:cat>
          <c:val>
            <c:numRef>
              <c:f>Hoja1!$L$8:$L$14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0.55000000000000004</c:v>
                </c:pt>
                <c:pt idx="4">
                  <c:v>0.1</c:v>
                </c:pt>
                <c:pt idx="5">
                  <c:v>0.05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D-4F9C-8292-AA689E0C13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60156431"/>
        <c:axId val="2060153935"/>
      </c:lineChart>
      <c:catAx>
        <c:axId val="206015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Estaturas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0153935"/>
        <c:crosses val="autoZero"/>
        <c:auto val="1"/>
        <c:lblAlgn val="ctr"/>
        <c:lblOffset val="100"/>
        <c:noMultiLvlLbl val="0"/>
      </c:catAx>
      <c:valAx>
        <c:axId val="206015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01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 y pologono</a:t>
            </a:r>
            <a:r>
              <a:rPr lang="es-MX" baseline="0"/>
              <a:t> de frecuencias relativas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Hoja1!$L$8:$L$14</c:f>
              <c:strCache>
                <c:ptCount val="7"/>
                <c:pt idx="0">
                  <c:v>0%</c:v>
                </c:pt>
                <c:pt idx="1">
                  <c:v>10%</c:v>
                </c:pt>
                <c:pt idx="2">
                  <c:v>20%</c:v>
                </c:pt>
                <c:pt idx="3">
                  <c:v>55%</c:v>
                </c:pt>
                <c:pt idx="4">
                  <c:v>10%</c:v>
                </c:pt>
                <c:pt idx="5">
                  <c:v>5%</c:v>
                </c:pt>
                <c:pt idx="6">
                  <c:v>0%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tint val="66000"/>
                    <a:satMod val="160000"/>
                  </a:srgbClr>
                </a:gs>
                <a:gs pos="50000">
                  <a:srgbClr val="7030A0">
                    <a:tint val="44500"/>
                    <a:satMod val="160000"/>
                  </a:srgbClr>
                </a:gs>
                <a:gs pos="100000">
                  <a:srgbClr val="7030A0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Hoja1!$K$8:$K$14</c:f>
              <c:numCache>
                <c:formatCode>General</c:formatCode>
                <c:ptCount val="7"/>
                <c:pt idx="0">
                  <c:v>1.55</c:v>
                </c:pt>
                <c:pt idx="1">
                  <c:v>1.48</c:v>
                </c:pt>
                <c:pt idx="2">
                  <c:v>1.55</c:v>
                </c:pt>
                <c:pt idx="3">
                  <c:v>1.62</c:v>
                </c:pt>
                <c:pt idx="4">
                  <c:v>1.6900000000000002</c:v>
                </c:pt>
                <c:pt idx="5">
                  <c:v>1.7600000000000002</c:v>
                </c:pt>
                <c:pt idx="6">
                  <c:v>1.8300000000000003</c:v>
                </c:pt>
              </c:numCache>
            </c:numRef>
          </c:cat>
          <c:val>
            <c:numRef>
              <c:f>Hoja1!$L$8:$L$14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0.55000000000000004</c:v>
                </c:pt>
                <c:pt idx="4">
                  <c:v>0.1</c:v>
                </c:pt>
                <c:pt idx="5">
                  <c:v>0.05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7-4BCE-BFD5-9967570017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070065471"/>
        <c:axId val="2070061727"/>
      </c:barChart>
      <c:lineChart>
        <c:grouping val="standard"/>
        <c:varyColors val="0"/>
        <c:ser>
          <c:idx val="1"/>
          <c:order val="1"/>
          <c:tx>
            <c:v>Poligono de frecuencias relativas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Hoja1!$L$8:$L$14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0.55000000000000004</c:v>
                </c:pt>
                <c:pt idx="4">
                  <c:v>0.1</c:v>
                </c:pt>
                <c:pt idx="5">
                  <c:v>0.05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7-4BCE-BFD5-9967570017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0065471"/>
        <c:axId val="2070061727"/>
      </c:lineChart>
      <c:catAx>
        <c:axId val="2070065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Xi</a:t>
                </a:r>
              </a:p>
              <a:p>
                <a:pPr>
                  <a:defRPr/>
                </a:pPr>
                <a:r>
                  <a:rPr lang="es-MX"/>
                  <a:t>Estaturas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0061727"/>
        <c:crosses val="autoZero"/>
        <c:auto val="1"/>
        <c:lblAlgn val="ctr"/>
        <c:lblOffset val="100"/>
        <c:noMultiLvlLbl val="0"/>
      </c:catAx>
      <c:valAx>
        <c:axId val="20700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RELATIVA%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006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MENOR Q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Hoja1!$P$8:$P$13</c:f>
              <c:numCache>
                <c:formatCode>General</c:formatCode>
                <c:ptCount val="6"/>
                <c:pt idx="0">
                  <c:v>1.45</c:v>
                </c:pt>
                <c:pt idx="1">
                  <c:v>1.52</c:v>
                </c:pt>
                <c:pt idx="2">
                  <c:v>1.59</c:v>
                </c:pt>
                <c:pt idx="3">
                  <c:v>1.6600000000000001</c:v>
                </c:pt>
                <c:pt idx="4">
                  <c:v>1.7300000000000002</c:v>
                </c:pt>
                <c:pt idx="5">
                  <c:v>1.7900000000000003</c:v>
                </c:pt>
              </c:numCache>
            </c:numRef>
          </c:cat>
          <c:val>
            <c:numRef>
              <c:f>Hoja1!$N$8:$N$13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17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9-4811-81F3-D8FB06B900C2}"/>
            </c:ext>
          </c:extLst>
        </c:ser>
        <c:ser>
          <c:idx val="1"/>
          <c:order val="1"/>
          <c:tx>
            <c:v>MAYOR Q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Hoja1!$P$8:$P$13</c:f>
              <c:numCache>
                <c:formatCode>General</c:formatCode>
                <c:ptCount val="6"/>
                <c:pt idx="0">
                  <c:v>1.45</c:v>
                </c:pt>
                <c:pt idx="1">
                  <c:v>1.52</c:v>
                </c:pt>
                <c:pt idx="2">
                  <c:v>1.59</c:v>
                </c:pt>
                <c:pt idx="3">
                  <c:v>1.6600000000000001</c:v>
                </c:pt>
                <c:pt idx="4">
                  <c:v>1.7300000000000002</c:v>
                </c:pt>
                <c:pt idx="5">
                  <c:v>1.7900000000000003</c:v>
                </c:pt>
              </c:numCache>
            </c:numRef>
          </c:cat>
          <c:val>
            <c:numRef>
              <c:f>Hoja1!$O$8:$O$13</c:f>
              <c:numCache>
                <c:formatCode>General</c:formatCode>
                <c:ptCount val="6"/>
                <c:pt idx="0">
                  <c:v>20</c:v>
                </c:pt>
                <c:pt idx="1">
                  <c:v>18</c:v>
                </c:pt>
                <c:pt idx="2">
                  <c:v>14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9-4811-81F3-D8FB06B900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8048527"/>
        <c:axId val="2085263631"/>
      </c:lineChart>
      <c:catAx>
        <c:axId val="208804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LVS LVI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5263631"/>
        <c:crosses val="autoZero"/>
        <c:auto val="1"/>
        <c:lblAlgn val="ctr"/>
        <c:lblOffset val="100"/>
        <c:noMultiLvlLbl val="0"/>
      </c:catAx>
      <c:valAx>
        <c:axId val="208526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804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KKK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Hoja1!$P$8:$P$13</c:f>
              <c:numCache>
                <c:formatCode>General</c:formatCode>
                <c:ptCount val="6"/>
                <c:pt idx="0">
                  <c:v>1.45</c:v>
                </c:pt>
                <c:pt idx="1">
                  <c:v>1.52</c:v>
                </c:pt>
                <c:pt idx="2">
                  <c:v>1.59</c:v>
                </c:pt>
                <c:pt idx="3">
                  <c:v>1.6600000000000001</c:v>
                </c:pt>
                <c:pt idx="4">
                  <c:v>1.7300000000000002</c:v>
                </c:pt>
                <c:pt idx="5">
                  <c:v>1.7900000000000003</c:v>
                </c:pt>
              </c:numCache>
            </c:numRef>
          </c:cat>
          <c:val>
            <c:numRef>
              <c:f>Hoja1!$Q$8:$Q$13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0.30000000000000004</c:v>
                </c:pt>
                <c:pt idx="3">
                  <c:v>0.85000000000000009</c:v>
                </c:pt>
                <c:pt idx="4">
                  <c:v>0.95000000000000007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B-43C3-95AB-1FEF1F38569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51186975"/>
        <c:axId val="2051188639"/>
      </c:lineChart>
      <c:catAx>
        <c:axId val="20511869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1188639"/>
        <c:crosses val="autoZero"/>
        <c:auto val="1"/>
        <c:lblAlgn val="ctr"/>
        <c:lblOffset val="100"/>
        <c:noMultiLvlLbl val="0"/>
      </c:catAx>
      <c:valAx>
        <c:axId val="20511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118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16</xdr:row>
      <xdr:rowOff>34290</xdr:rowOff>
    </xdr:from>
    <xdr:to>
      <xdr:col>5</xdr:col>
      <xdr:colOff>784860</xdr:colOff>
      <xdr:row>31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6136C6-E0BA-4EA9-80A8-356E44F1B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16</xdr:row>
      <xdr:rowOff>72390</xdr:rowOff>
    </xdr:from>
    <xdr:to>
      <xdr:col>11</xdr:col>
      <xdr:colOff>647700</xdr:colOff>
      <xdr:row>31</xdr:row>
      <xdr:rowOff>72390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18C8FD-8594-4295-BE81-BBDC656F5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716280</xdr:colOff>
      <xdr:row>16</xdr:row>
      <xdr:rowOff>3810</xdr:rowOff>
    </xdr:from>
    <xdr:to>
      <xdr:col>17</xdr:col>
      <xdr:colOff>533400</xdr:colOff>
      <xdr:row>31</xdr:row>
      <xdr:rowOff>3810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8E43025-DADF-44B9-B8EE-A0E188698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167640</xdr:colOff>
      <xdr:row>31</xdr:row>
      <xdr:rowOff>95250</xdr:rowOff>
    </xdr:from>
    <xdr:to>
      <xdr:col>5</xdr:col>
      <xdr:colOff>777240</xdr:colOff>
      <xdr:row>46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D8C0924-B9B5-4E06-9D43-2ED620C69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99060</xdr:colOff>
      <xdr:row>31</xdr:row>
      <xdr:rowOff>140970</xdr:rowOff>
    </xdr:from>
    <xdr:to>
      <xdr:col>11</xdr:col>
      <xdr:colOff>708660</xdr:colOff>
      <xdr:row>46</xdr:row>
      <xdr:rowOff>140970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5BDBE8-50B9-44BA-BC4F-E29E58C08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762000</xdr:colOff>
      <xdr:row>31</xdr:row>
      <xdr:rowOff>133350</xdr:rowOff>
    </xdr:from>
    <xdr:to>
      <xdr:col>17</xdr:col>
      <xdr:colOff>579120</xdr:colOff>
      <xdr:row>46</xdr:row>
      <xdr:rowOff>133350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D223497-46C7-4B56-ABEB-8ABFE0A74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144780</xdr:colOff>
      <xdr:row>46</xdr:row>
      <xdr:rowOff>148590</xdr:rowOff>
    </xdr:from>
    <xdr:to>
      <xdr:col>5</xdr:col>
      <xdr:colOff>754380</xdr:colOff>
      <xdr:row>61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460A77-18C4-48A2-B19E-71459F8E4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129540</xdr:colOff>
      <xdr:row>47</xdr:row>
      <xdr:rowOff>72390</xdr:rowOff>
    </xdr:from>
    <xdr:to>
      <xdr:col>11</xdr:col>
      <xdr:colOff>739140</xdr:colOff>
      <xdr:row>62</xdr:row>
      <xdr:rowOff>72390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AEA25B-0E68-4FD9-9443-81F95ACE9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6F7E-D6BA-4975-8F7E-B6152152851F}">
  <dimension ref="B1:Q16"/>
  <sheetViews>
    <sheetView tabSelected="1" workbookViewId="0">
      <selection activeCell="Q8" sqref="Q8"/>
    </sheetView>
  </sheetViews>
  <sheetFormatPr baseColWidth="10" defaultRowHeight="14.4" x14ac:dyDescent="0.3"/>
  <sheetData>
    <row r="1" spans="2:17" x14ac:dyDescent="0.3">
      <c r="B1">
        <v>1.7</v>
      </c>
      <c r="C1">
        <v>1.61</v>
      </c>
      <c r="D1">
        <v>1.64</v>
      </c>
      <c r="E1">
        <v>1.7</v>
      </c>
      <c r="F1">
        <v>1.56</v>
      </c>
      <c r="G1">
        <v>1.64</v>
      </c>
      <c r="H1">
        <v>1.7</v>
      </c>
    </row>
    <row r="2" spans="2:17" x14ac:dyDescent="0.3">
      <c r="B2">
        <v>1.72</v>
      </c>
      <c r="C2">
        <v>1.7</v>
      </c>
      <c r="D2">
        <v>1.77</v>
      </c>
      <c r="E2">
        <v>1.6</v>
      </c>
      <c r="F2">
        <v>1.8</v>
      </c>
      <c r="G2">
        <v>1.7</v>
      </c>
      <c r="H2">
        <v>1.7</v>
      </c>
    </row>
    <row r="3" spans="2:17" x14ac:dyDescent="0.3">
      <c r="B3">
        <v>1.68</v>
      </c>
      <c r="C3">
        <v>1.65</v>
      </c>
      <c r="D3">
        <v>1.7</v>
      </c>
      <c r="E3">
        <v>1.5</v>
      </c>
      <c r="F3">
        <v>1.6</v>
      </c>
      <c r="G3">
        <v>1.6</v>
      </c>
    </row>
    <row r="5" spans="2:17" x14ac:dyDescent="0.3">
      <c r="B5" t="s">
        <v>0</v>
      </c>
      <c r="C5">
        <f>COUNT(B1:H3)</f>
        <v>20</v>
      </c>
    </row>
    <row r="6" spans="2:17" x14ac:dyDescent="0.3">
      <c r="B6" t="s">
        <v>6</v>
      </c>
      <c r="C6">
        <f>MAX(B1:H3)</f>
        <v>1.8</v>
      </c>
      <c r="N6" t="s">
        <v>20</v>
      </c>
    </row>
    <row r="7" spans="2:17" x14ac:dyDescent="0.3">
      <c r="B7" t="s">
        <v>7</v>
      </c>
      <c r="C7">
        <f>MIN(B1:H3)</f>
        <v>1.5</v>
      </c>
      <c r="E7" s="1"/>
      <c r="F7" s="2" t="s">
        <v>2</v>
      </c>
      <c r="G7" s="2"/>
      <c r="H7" s="2" t="s">
        <v>3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21</v>
      </c>
      <c r="Q7" t="s">
        <v>22</v>
      </c>
    </row>
    <row r="8" spans="2:17" x14ac:dyDescent="0.3">
      <c r="B8" t="s">
        <v>8</v>
      </c>
      <c r="C8">
        <f>(C6-C7)</f>
        <v>0.30000000000000004</v>
      </c>
      <c r="E8" s="1"/>
      <c r="F8" s="2" t="s">
        <v>4</v>
      </c>
      <c r="G8" s="2" t="s">
        <v>5</v>
      </c>
      <c r="H8" s="2">
        <v>0</v>
      </c>
      <c r="K8">
        <f>(K9+C12)</f>
        <v>1.55</v>
      </c>
      <c r="L8" s="6">
        <v>0</v>
      </c>
      <c r="N8">
        <v>0</v>
      </c>
      <c r="O8">
        <v>20</v>
      </c>
      <c r="P8">
        <v>1.45</v>
      </c>
      <c r="Q8" s="6">
        <v>0</v>
      </c>
    </row>
    <row r="9" spans="2:17" x14ac:dyDescent="0.3">
      <c r="B9" t="s">
        <v>9</v>
      </c>
      <c r="C9">
        <f>1+3.3*LOG(C5)</f>
        <v>5.2933989856911383</v>
      </c>
      <c r="E9" s="1">
        <v>1</v>
      </c>
      <c r="F9" s="2">
        <v>1.5</v>
      </c>
      <c r="G9" s="2">
        <f>(F9+$C$11)</f>
        <v>1.56</v>
      </c>
      <c r="H9" s="2" cm="1">
        <f t="array" ref="H9:H14">FREQUENCY(B1:H3,G9:G13)</f>
        <v>2</v>
      </c>
      <c r="I9">
        <f>(F9-0.05)</f>
        <v>1.45</v>
      </c>
      <c r="J9">
        <f>(G9-0.05)</f>
        <v>1.51</v>
      </c>
      <c r="K9">
        <f>(I9+J9)/2</f>
        <v>1.48</v>
      </c>
      <c r="L9" s="5">
        <f>(H9/$H$16)</f>
        <v>0.1</v>
      </c>
      <c r="M9">
        <v>2</v>
      </c>
      <c r="N9">
        <v>2</v>
      </c>
      <c r="O9">
        <f>(O8-H9)</f>
        <v>18</v>
      </c>
      <c r="P9">
        <v>1.52</v>
      </c>
      <c r="Q9" s="6">
        <f>(Q8+L9)</f>
        <v>0.1</v>
      </c>
    </row>
    <row r="10" spans="2:17" x14ac:dyDescent="0.3">
      <c r="B10" t="s">
        <v>1</v>
      </c>
      <c r="C10">
        <f>INT(C9)</f>
        <v>5</v>
      </c>
      <c r="E10" s="1">
        <v>2</v>
      </c>
      <c r="F10" s="2">
        <f>(F9+$C$12)</f>
        <v>1.57</v>
      </c>
      <c r="G10" s="4">
        <f t="shared" ref="G10:G13" si="0">(F10+$C$11)</f>
        <v>1.6300000000000001</v>
      </c>
      <c r="H10" s="2">
        <v>4</v>
      </c>
      <c r="I10">
        <f t="shared" ref="I10:I13" si="1">(F10-0.05)</f>
        <v>1.52</v>
      </c>
      <c r="J10">
        <f t="shared" ref="J10:J13" si="2">(G10-0.05)</f>
        <v>1.58</v>
      </c>
      <c r="K10">
        <f t="shared" ref="K10:K13" si="3">(I10+J10)/2</f>
        <v>1.55</v>
      </c>
      <c r="L10" s="5">
        <f t="shared" ref="L10:L13" si="4">(H10/$H$16)</f>
        <v>0.2</v>
      </c>
      <c r="M10">
        <f>(M9+H10)</f>
        <v>6</v>
      </c>
      <c r="N10">
        <v>6</v>
      </c>
      <c r="O10">
        <f t="shared" ref="O10:O13" si="5">(O9-H10)</f>
        <v>14</v>
      </c>
      <c r="P10">
        <v>1.59</v>
      </c>
      <c r="Q10" s="6">
        <f t="shared" ref="Q10:Q13" si="6">(Q9+L10)</f>
        <v>0.30000000000000004</v>
      </c>
    </row>
    <row r="11" spans="2:17" x14ac:dyDescent="0.3">
      <c r="B11" t="s">
        <v>10</v>
      </c>
      <c r="C11">
        <f>(C8/C10)</f>
        <v>6.0000000000000012E-2</v>
      </c>
      <c r="E11" s="1">
        <v>3</v>
      </c>
      <c r="F11" s="2">
        <f t="shared" ref="F11:F13" si="7">(F10+$C$12)</f>
        <v>1.6400000000000001</v>
      </c>
      <c r="G11" s="4">
        <f t="shared" si="0"/>
        <v>1.7000000000000002</v>
      </c>
      <c r="H11" s="2">
        <v>11</v>
      </c>
      <c r="I11">
        <f t="shared" si="1"/>
        <v>1.59</v>
      </c>
      <c r="J11">
        <f t="shared" si="2"/>
        <v>1.6500000000000001</v>
      </c>
      <c r="K11">
        <f t="shared" si="3"/>
        <v>1.62</v>
      </c>
      <c r="L11" s="5">
        <f t="shared" si="4"/>
        <v>0.55000000000000004</v>
      </c>
      <c r="M11">
        <f t="shared" ref="M11:M13" si="8">(M10+H11)</f>
        <v>17</v>
      </c>
      <c r="N11">
        <v>17</v>
      </c>
      <c r="O11">
        <f t="shared" si="5"/>
        <v>3</v>
      </c>
      <c r="P11">
        <v>1.6600000000000001</v>
      </c>
      <c r="Q11" s="6">
        <f t="shared" si="6"/>
        <v>0.85000000000000009</v>
      </c>
    </row>
    <row r="12" spans="2:17" x14ac:dyDescent="0.3">
      <c r="B12" t="s">
        <v>11</v>
      </c>
      <c r="C12">
        <v>7.0000000000000007E-2</v>
      </c>
      <c r="E12" s="3">
        <v>4</v>
      </c>
      <c r="F12" s="2">
        <f t="shared" si="7"/>
        <v>1.7100000000000002</v>
      </c>
      <c r="G12" s="4">
        <f t="shared" si="0"/>
        <v>1.7700000000000002</v>
      </c>
      <c r="H12" s="2">
        <v>2</v>
      </c>
      <c r="I12">
        <f t="shared" si="1"/>
        <v>1.6600000000000001</v>
      </c>
      <c r="J12">
        <f t="shared" si="2"/>
        <v>1.7200000000000002</v>
      </c>
      <c r="K12">
        <f t="shared" si="3"/>
        <v>1.6900000000000002</v>
      </c>
      <c r="L12" s="5">
        <f t="shared" si="4"/>
        <v>0.1</v>
      </c>
      <c r="M12">
        <f t="shared" si="8"/>
        <v>19</v>
      </c>
      <c r="N12">
        <v>19</v>
      </c>
      <c r="O12">
        <f t="shared" si="5"/>
        <v>1</v>
      </c>
      <c r="P12">
        <v>1.7300000000000002</v>
      </c>
      <c r="Q12" s="6">
        <f t="shared" si="6"/>
        <v>0.95000000000000007</v>
      </c>
    </row>
    <row r="13" spans="2:17" x14ac:dyDescent="0.3">
      <c r="E13" s="3">
        <v>5</v>
      </c>
      <c r="F13" s="2">
        <f t="shared" si="7"/>
        <v>1.7800000000000002</v>
      </c>
      <c r="G13" s="4">
        <f t="shared" si="0"/>
        <v>1.8400000000000003</v>
      </c>
      <c r="H13" s="2">
        <v>1</v>
      </c>
      <c r="I13">
        <f t="shared" si="1"/>
        <v>1.7300000000000002</v>
      </c>
      <c r="J13">
        <f t="shared" si="2"/>
        <v>1.7900000000000003</v>
      </c>
      <c r="K13">
        <f t="shared" si="3"/>
        <v>1.7600000000000002</v>
      </c>
      <c r="L13" s="5">
        <f t="shared" si="4"/>
        <v>0.05</v>
      </c>
      <c r="M13">
        <f t="shared" si="8"/>
        <v>20</v>
      </c>
      <c r="N13">
        <v>20</v>
      </c>
      <c r="O13">
        <f t="shared" si="5"/>
        <v>0</v>
      </c>
      <c r="P13">
        <v>1.7900000000000003</v>
      </c>
      <c r="Q13" s="6">
        <f t="shared" si="6"/>
        <v>1</v>
      </c>
    </row>
    <row r="14" spans="2:17" x14ac:dyDescent="0.3">
      <c r="H14">
        <v>0</v>
      </c>
      <c r="K14">
        <f>(K13+C12)</f>
        <v>1.8300000000000003</v>
      </c>
      <c r="L14" s="6">
        <v>0</v>
      </c>
    </row>
    <row r="16" spans="2:17" x14ac:dyDescent="0.3">
      <c r="G16" t="s">
        <v>12</v>
      </c>
      <c r="H16">
        <f>SUM(H9:H13)</f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2025-01-28T23:54:55Z</dcterms:created>
  <dcterms:modified xsi:type="dcterms:W3CDTF">2025-02-14T10:20:33Z</dcterms:modified>
</cp:coreProperties>
</file>