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ida\Documents\"/>
    </mc:Choice>
  </mc:AlternateContent>
  <xr:revisionPtr revIDLastSave="0" documentId="13_ncr:1_{1640797B-269E-47BF-81A4-132900001D04}" xr6:coauthVersionLast="47" xr6:coauthVersionMax="47" xr10:uidLastSave="{00000000-0000-0000-0000-000000000000}"/>
  <bookViews>
    <workbookView xWindow="-108" yWindow="-108" windowWidth="23256" windowHeight="12456" xr2:uid="{CB403759-C39D-4763-8F6A-36C60721DC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2" i="1"/>
  <c r="C30" i="1"/>
  <c r="C29" i="1"/>
  <c r="C28" i="1"/>
  <c r="C27" i="1"/>
  <c r="C26" i="1"/>
  <c r="C24" i="1"/>
  <c r="C23" i="1"/>
  <c r="C22" i="1"/>
  <c r="C21" i="1"/>
  <c r="C20" i="1"/>
  <c r="C19" i="1"/>
  <c r="C18" i="1"/>
  <c r="C17" i="1"/>
  <c r="C15" i="1"/>
  <c r="C14" i="1"/>
  <c r="C13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<sst xmlns="http://schemas.openxmlformats.org/spreadsheetml/2006/main" count="33" uniqueCount="32">
  <si>
    <t>meidas de tendencia central</t>
  </si>
  <si>
    <t>me</t>
  </si>
  <si>
    <t>mo</t>
  </si>
  <si>
    <t>me geo</t>
  </si>
  <si>
    <t>mh</t>
  </si>
  <si>
    <t>mediade sde posisciom</t>
  </si>
  <si>
    <t>q3</t>
  </si>
  <si>
    <t>d5</t>
  </si>
  <si>
    <t>p25</t>
  </si>
  <si>
    <t>medidas de dispersion</t>
  </si>
  <si>
    <t>dato mayor</t>
  </si>
  <si>
    <t>dato menor</t>
  </si>
  <si>
    <t>rango</t>
  </si>
  <si>
    <t>rango inter</t>
  </si>
  <si>
    <t>rango semiin</t>
  </si>
  <si>
    <t>rango sem c</t>
  </si>
  <si>
    <t>p90</t>
  </si>
  <si>
    <t>p10</t>
  </si>
  <si>
    <t>rango percinj</t>
  </si>
  <si>
    <t>DM</t>
  </si>
  <si>
    <t>S^2 muest</t>
  </si>
  <si>
    <t>o2 muest</t>
  </si>
  <si>
    <t>s</t>
  </si>
  <si>
    <t>o</t>
  </si>
  <si>
    <t>cv m</t>
  </si>
  <si>
    <t>C7/</t>
  </si>
  <si>
    <t>medidas de forma</t>
  </si>
  <si>
    <t>asime</t>
  </si>
  <si>
    <t>positiva</t>
  </si>
  <si>
    <t>cutrodi</t>
  </si>
  <si>
    <t>platicurtica</t>
  </si>
  <si>
    <t>cv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</si>
</sst>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D101-8DA9-4F4E-B217-F4BBE35865C3}">
  <dimension ref="A1:H35"/>
  <sheetViews>
    <sheetView tabSelected="1" topLeftCell="A6" workbookViewId="0">
      <selection activeCell="G32" sqref="G32"/>
    </sheetView>
  </sheetViews>
  <sheetFormatPr baseColWidth="10" defaultRowHeight="14.4" x14ac:dyDescent="0.3"/>
  <sheetData>
    <row r="1" spans="1:8" x14ac:dyDescent="0.3">
      <c r="A1">
        <v>8.8000000000000007</v>
      </c>
      <c r="B1">
        <v>8.5</v>
      </c>
      <c r="C1">
        <v>8</v>
      </c>
      <c r="D1">
        <v>9.6</v>
      </c>
      <c r="E1">
        <v>8</v>
      </c>
      <c r="F1">
        <v>9</v>
      </c>
      <c r="G1">
        <v>9</v>
      </c>
      <c r="H1">
        <v>9</v>
      </c>
    </row>
    <row r="2" spans="1:8" x14ac:dyDescent="0.3">
      <c r="A2">
        <v>8.9</v>
      </c>
      <c r="B2">
        <v>8.6</v>
      </c>
      <c r="C2">
        <v>8.5</v>
      </c>
      <c r="D2">
        <v>8.1</v>
      </c>
      <c r="E2">
        <v>8.5</v>
      </c>
      <c r="F2">
        <v>7.8</v>
      </c>
      <c r="G2">
        <v>8</v>
      </c>
      <c r="H2">
        <v>10</v>
      </c>
    </row>
    <row r="3" spans="1:8" x14ac:dyDescent="0.3">
      <c r="A3">
        <v>9.1999999999999993</v>
      </c>
      <c r="B3">
        <v>8.5</v>
      </c>
      <c r="C3">
        <v>7.3</v>
      </c>
      <c r="D3">
        <v>7.8</v>
      </c>
      <c r="E3">
        <v>9.1999999999999993</v>
      </c>
      <c r="F3">
        <v>7.7</v>
      </c>
    </row>
    <row r="6" spans="1:8" x14ac:dyDescent="0.3">
      <c r="B6" t="s">
        <v>0</v>
      </c>
    </row>
    <row r="7" spans="1:8" x14ac:dyDescent="0.3">
      <c r="B7" t="s">
        <v>1</v>
      </c>
      <c r="C7">
        <f>AVERAGE(A1:H3)</f>
        <v>8.545454545454545</v>
      </c>
    </row>
    <row r="8" spans="1:8" x14ac:dyDescent="0.3">
      <c r="B8" t="s">
        <v>1</v>
      </c>
      <c r="C8">
        <f>MEDIAN(A1:H3)</f>
        <v>8.5</v>
      </c>
    </row>
    <row r="9" spans="1:8" x14ac:dyDescent="0.3">
      <c r="B9" t="s">
        <v>2</v>
      </c>
      <c r="C9">
        <f>MODE(A1:H3)</f>
        <v>8.5</v>
      </c>
    </row>
    <row r="10" spans="1:8" x14ac:dyDescent="0.3">
      <c r="B10" t="s">
        <v>3</v>
      </c>
      <c r="C10">
        <f>GEOMEAN(A1:H3)</f>
        <v>8.5206313087871859</v>
      </c>
    </row>
    <row r="11" spans="1:8" x14ac:dyDescent="0.3">
      <c r="B11" t="s">
        <v>4</v>
      </c>
      <c r="C11">
        <f>HARMEAN(A1:H3)</f>
        <v>8.4959207949497859</v>
      </c>
    </row>
    <row r="12" spans="1:8" x14ac:dyDescent="0.3">
      <c r="B12" t="s">
        <v>5</v>
      </c>
    </row>
    <row r="13" spans="1:8" x14ac:dyDescent="0.3">
      <c r="B13" t="s">
        <v>6</v>
      </c>
      <c r="C13">
        <f>(QUARTILE(A1:H3,3))</f>
        <v>9</v>
      </c>
    </row>
    <row r="14" spans="1:8" x14ac:dyDescent="0.3">
      <c r="B14" t="s">
        <v>7</v>
      </c>
      <c r="C14">
        <f>PERCENTILE(A1:H3,0.5)</f>
        <v>8.5</v>
      </c>
    </row>
    <row r="15" spans="1:8" x14ac:dyDescent="0.3">
      <c r="B15" t="s">
        <v>8</v>
      </c>
      <c r="C15">
        <f>PERCENTILE(A1:H3,0.25)</f>
        <v>8</v>
      </c>
    </row>
    <row r="16" spans="1:8" x14ac:dyDescent="0.3">
      <c r="B16" t="s">
        <v>9</v>
      </c>
    </row>
    <row r="17" spans="2:4" x14ac:dyDescent="0.3">
      <c r="B17" t="s">
        <v>10</v>
      </c>
      <c r="C17">
        <f>MAX(A1:H3)</f>
        <v>10</v>
      </c>
    </row>
    <row r="18" spans="2:4" x14ac:dyDescent="0.3">
      <c r="B18" t="s">
        <v>11</v>
      </c>
      <c r="C18">
        <f>MIN(A1:H3)</f>
        <v>7.3</v>
      </c>
    </row>
    <row r="19" spans="2:4" x14ac:dyDescent="0.3">
      <c r="B19" t="s">
        <v>12</v>
      </c>
      <c r="C19">
        <f>C17-C18</f>
        <v>2.7</v>
      </c>
    </row>
    <row r="20" spans="2:4" x14ac:dyDescent="0.3">
      <c r="B20" t="s">
        <v>13</v>
      </c>
      <c r="C20">
        <f>(C13-C15)</f>
        <v>1</v>
      </c>
    </row>
    <row r="21" spans="2:4" x14ac:dyDescent="0.3">
      <c r="B21" t="s">
        <v>14</v>
      </c>
      <c r="C21">
        <f>(C13-C15)/2</f>
        <v>0.5</v>
      </c>
    </row>
    <row r="22" spans="2:4" x14ac:dyDescent="0.3">
      <c r="B22" t="s">
        <v>15</v>
      </c>
      <c r="C22">
        <f>(C13+C15)/2</f>
        <v>8.5</v>
      </c>
    </row>
    <row r="23" spans="2:4" x14ac:dyDescent="0.3">
      <c r="B23" t="s">
        <v>16</v>
      </c>
      <c r="C23">
        <f>PERCENTILE(A1:H3,0.9)</f>
        <v>9.1999999999999993</v>
      </c>
    </row>
    <row r="24" spans="2:4" x14ac:dyDescent="0.3">
      <c r="B24" t="s">
        <v>17</v>
      </c>
      <c r="C24">
        <f>PERCENTILE(A1:H3,0.1)</f>
        <v>7.8</v>
      </c>
    </row>
    <row r="25" spans="2:4" x14ac:dyDescent="0.3">
      <c r="B25" t="s">
        <v>18</v>
      </c>
      <c r="D25">
        <v>1.4</v>
      </c>
    </row>
    <row r="26" spans="2:4" x14ac:dyDescent="0.3">
      <c r="B26" t="s">
        <v>19</v>
      </c>
      <c r="C26">
        <f>AVEDEV(A1:H3)</f>
        <v>0.531404958677686</v>
      </c>
    </row>
    <row r="27" spans="2:4" x14ac:dyDescent="0.3">
      <c r="B27" t="s">
        <v>20</v>
      </c>
      <c r="C27">
        <f>_xlfn.VAR.S(A1:H3)</f>
        <v>0.44640692640692642</v>
      </c>
    </row>
    <row r="28" spans="2:4" x14ac:dyDescent="0.3">
      <c r="B28" t="s">
        <v>21</v>
      </c>
      <c r="C28">
        <f>_xlfn.VAR.P(A1:H3)</f>
        <v>0.42611570247933889</v>
      </c>
    </row>
    <row r="29" spans="2:4" x14ac:dyDescent="0.3">
      <c r="B29" t="s">
        <v>22</v>
      </c>
      <c r="C29">
        <f>_xlfn.STDEV.S(A1:H3)</f>
        <v>0.6681369069336961</v>
      </c>
    </row>
    <row r="30" spans="2:4" x14ac:dyDescent="0.3">
      <c r="B30" t="s">
        <v>23</v>
      </c>
      <c r="C30">
        <f>_xlfn.STDEV.P(A1:H3)</f>
        <v>0.65277538440059069</v>
      </c>
    </row>
    <row r="31" spans="2:4" x14ac:dyDescent="0.3">
      <c r="B31" t="s">
        <v>24</v>
      </c>
      <c r="C31" t="s">
        <v>25</v>
      </c>
    </row>
    <row r="32" spans="2:4" x14ac:dyDescent="0.3">
      <c r="B32" t="s">
        <v>31</v>
      </c>
      <c r="C32" s="1">
        <f>(C30/C7)</f>
        <v>7.6388608812835088E-2</v>
      </c>
    </row>
    <row r="33" spans="2:4" x14ac:dyDescent="0.3">
      <c r="B33" t="s">
        <v>26</v>
      </c>
    </row>
    <row r="34" spans="2:4" x14ac:dyDescent="0.3">
      <c r="B34" t="s">
        <v>27</v>
      </c>
      <c r="C34">
        <f>SKEW(A1:H3)</f>
        <v>0.21313159718536348</v>
      </c>
      <c r="D34" t="s">
        <v>28</v>
      </c>
    </row>
    <row r="35" spans="2:4" x14ac:dyDescent="0.3">
      <c r="B35" t="s">
        <v>29</v>
      </c>
      <c r="C35">
        <f>KURT(A1:H3)</f>
        <v>-0.27816192647390148</v>
      </c>
      <c r="D3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veidazg187@gmail.com</dc:creator>
  <cp:lastModifiedBy>veidazg187@gmail.com</cp:lastModifiedBy>
  <dcterms:created xsi:type="dcterms:W3CDTF">2025-03-18T23:41:48Z</dcterms:created>
  <dcterms:modified xsi:type="dcterms:W3CDTF">2025-03-19T03:43:12Z</dcterms:modified>
</cp:coreProperties>
</file>