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13_ncr:1_{E1BBCF35-A856-4005-92AE-8E9227382F65}" xr6:coauthVersionLast="47" xr6:coauthVersionMax="47" xr10:uidLastSave="{00000000-0000-0000-0000-000000000000}"/>
  <bookViews>
    <workbookView xWindow="-108" yWindow="-108" windowWidth="23256" windowHeight="13176" xr2:uid="{2D4C16C6-CBAB-4CC8-9FDA-09C5D6D9C9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G38" i="1"/>
  <c r="G36" i="1"/>
  <c r="G35" i="1"/>
  <c r="AC18" i="1"/>
  <c r="AC11" i="1"/>
  <c r="AC12" i="1"/>
  <c r="AC13" i="1"/>
  <c r="AC14" i="1"/>
  <c r="AC15" i="1"/>
  <c r="AC16" i="1"/>
  <c r="AC17" i="1"/>
  <c r="AC10" i="1"/>
  <c r="AB11" i="1"/>
  <c r="AB12" i="1"/>
  <c r="AB13" i="1"/>
  <c r="AB14" i="1"/>
  <c r="AB15" i="1"/>
  <c r="AB16" i="1"/>
  <c r="AB17" i="1"/>
  <c r="AB10" i="1"/>
</calcChain>
</file>

<file path=xl/sharedStrings.xml><?xml version="1.0" encoding="utf-8"?>
<sst xmlns="http://schemas.openxmlformats.org/spreadsheetml/2006/main" count="84" uniqueCount="73">
  <si>
    <t>Total de D</t>
  </si>
  <si>
    <t>D.F.A</t>
  </si>
  <si>
    <t>LVI Y LVS</t>
  </si>
  <si>
    <t>Valor max</t>
  </si>
  <si>
    <t>Intervalos de Clase</t>
  </si>
  <si>
    <t>Frecuencia</t>
  </si>
  <si>
    <t>LVI</t>
  </si>
  <si>
    <t>LVS</t>
  </si>
  <si>
    <t>Xi</t>
  </si>
  <si>
    <t>F.R %</t>
  </si>
  <si>
    <t>F.A.</t>
  </si>
  <si>
    <t>&lt;</t>
  </si>
  <si>
    <t>&gt;</t>
  </si>
  <si>
    <t>F.R.A %</t>
  </si>
  <si>
    <t>xi*f</t>
  </si>
  <si>
    <t>Log (xi)</t>
  </si>
  <si>
    <t>fi (Log (xi))</t>
  </si>
  <si>
    <t>fi/xi</t>
  </si>
  <si>
    <t>|xi-x|</t>
  </si>
  <si>
    <t>fi |xi-x|</t>
  </si>
  <si>
    <t>(xi-x)</t>
  </si>
  <si>
    <t>(xi-x)^2</t>
  </si>
  <si>
    <t>fi (xi-x)^2</t>
  </si>
  <si>
    <t>Valor min</t>
  </si>
  <si>
    <t>LI</t>
  </si>
  <si>
    <t>LS</t>
  </si>
  <si>
    <t>Rango</t>
  </si>
  <si>
    <t>Intervalo C.</t>
  </si>
  <si>
    <t>P10</t>
  </si>
  <si>
    <t>I.C.</t>
  </si>
  <si>
    <t>P25</t>
  </si>
  <si>
    <t>Amplitud C.</t>
  </si>
  <si>
    <t>Me, Q3, D5</t>
  </si>
  <si>
    <t>A.C.</t>
  </si>
  <si>
    <t>P90</t>
  </si>
  <si>
    <t>MEDIDAS DE TENDENCIA CENTRAL</t>
  </si>
  <si>
    <t>Media A.</t>
  </si>
  <si>
    <t>Mediana.</t>
  </si>
  <si>
    <t>Moda.</t>
  </si>
  <si>
    <t>Total</t>
  </si>
  <si>
    <t>Media G.</t>
  </si>
  <si>
    <t>Media Armo.</t>
  </si>
  <si>
    <t>Q3</t>
  </si>
  <si>
    <t>Posición</t>
  </si>
  <si>
    <t>D5</t>
  </si>
  <si>
    <t>VARIANZA Y DESVIACIÓN MEDIA</t>
  </si>
  <si>
    <t>Dm</t>
  </si>
  <si>
    <t>S^2</t>
  </si>
  <si>
    <t>o^2</t>
  </si>
  <si>
    <t>RANGOS</t>
  </si>
  <si>
    <t>S</t>
  </si>
  <si>
    <t>1) LVS-LVI</t>
  </si>
  <si>
    <t>o</t>
  </si>
  <si>
    <t>2) XIA-XIB</t>
  </si>
  <si>
    <t>CV: Muestra</t>
  </si>
  <si>
    <t>3) LS-LI</t>
  </si>
  <si>
    <t>CV:Población</t>
  </si>
  <si>
    <t>Rango int</t>
  </si>
  <si>
    <t>Rango sem D</t>
  </si>
  <si>
    <t>Rango sem P</t>
  </si>
  <si>
    <t>R. Perce</t>
  </si>
  <si>
    <t>fi (xi-x)^4</t>
  </si>
  <si>
    <t>(xi-x)^4</t>
  </si>
  <si>
    <t>CURTOSIS</t>
  </si>
  <si>
    <t>Cuarto momento</t>
  </si>
  <si>
    <t>curtosis</t>
  </si>
  <si>
    <t>posición</t>
  </si>
  <si>
    <t>incremento 1</t>
  </si>
  <si>
    <t>incremento 2</t>
  </si>
  <si>
    <t>Fkappa</t>
  </si>
  <si>
    <t>Leptocurtica</t>
  </si>
  <si>
    <t>ASIMETRIA</t>
  </si>
  <si>
    <t>Sesgo hacia 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</si>
</sst>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F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0" fillId="10" borderId="0" xfId="0" applyFill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9" fontId="0" fillId="0" borderId="1" xfId="0" applyNumberFormat="1" applyBorder="1"/>
    <xf numFmtId="0" fontId="0" fillId="0" borderId="2" xfId="0" applyBorder="1"/>
    <xf numFmtId="0" fontId="0" fillId="2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0" borderId="0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7" borderId="2" xfId="0" applyFill="1" applyBorder="1"/>
    <xf numFmtId="0" fontId="0" fillId="7" borderId="0" xfId="0" applyFill="1"/>
    <xf numFmtId="0" fontId="3" fillId="7" borderId="1" xfId="0" applyFont="1" applyFill="1" applyBorder="1"/>
    <xf numFmtId="0" fontId="0" fillId="8" borderId="1" xfId="0" applyFill="1" applyBorder="1"/>
    <xf numFmtId="0" fontId="0" fillId="8" borderId="0" xfId="0" applyFill="1"/>
    <xf numFmtId="9" fontId="0" fillId="8" borderId="1" xfId="1" applyFont="1" applyFill="1" applyBorder="1"/>
    <xf numFmtId="0" fontId="0" fillId="8" borderId="2" xfId="0" applyFill="1" applyBorder="1"/>
    <xf numFmtId="0" fontId="2" fillId="0" borderId="4" xfId="0" applyFont="1" applyFill="1" applyBorder="1"/>
    <xf numFmtId="0" fontId="0" fillId="9" borderId="1" xfId="0" applyFill="1" applyBorder="1"/>
    <xf numFmtId="0" fontId="0" fillId="9" borderId="0" xfId="0" applyFill="1"/>
    <xf numFmtId="9" fontId="0" fillId="9" borderId="1" xfId="1" applyFont="1" applyFill="1" applyBorder="1"/>
    <xf numFmtId="0" fontId="0" fillId="9" borderId="2" xfId="0" applyFill="1" applyBorder="1"/>
    <xf numFmtId="0" fontId="0" fillId="6" borderId="0" xfId="0" applyFill="1"/>
    <xf numFmtId="9" fontId="0" fillId="6" borderId="1" xfId="1" applyFont="1" applyFill="1" applyBorder="1"/>
    <xf numFmtId="0" fontId="0" fillId="6" borderId="2" xfId="0" applyFill="1" applyBorder="1"/>
    <xf numFmtId="10" fontId="0" fillId="0" borderId="1" xfId="1" applyNumberFormat="1" applyFont="1" applyBorder="1"/>
    <xf numFmtId="0" fontId="0" fillId="0" borderId="1" xfId="0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72BD-6098-4842-BB5F-411C60E278CF}">
  <dimension ref="A1:AC43"/>
  <sheetViews>
    <sheetView tabSelected="1" topLeftCell="A17" zoomScale="114" workbookViewId="0">
      <selection activeCell="B19" sqref="B19"/>
    </sheetView>
  </sheetViews>
  <sheetFormatPr baseColWidth="10" defaultRowHeight="14.4" x14ac:dyDescent="0.3"/>
  <sheetData>
    <row r="1" spans="1:29" x14ac:dyDescent="0.3">
      <c r="A1" s="13">
        <v>6</v>
      </c>
      <c r="B1" s="13">
        <v>6</v>
      </c>
      <c r="C1" s="13">
        <v>6</v>
      </c>
      <c r="D1" s="13">
        <v>6</v>
      </c>
      <c r="E1" s="13">
        <v>7</v>
      </c>
      <c r="F1" s="16">
        <v>7</v>
      </c>
      <c r="G1" s="14">
        <v>6</v>
      </c>
      <c r="H1" s="14">
        <v>6</v>
      </c>
      <c r="I1" s="14">
        <v>6</v>
      </c>
      <c r="J1" s="14">
        <v>6</v>
      </c>
      <c r="K1" s="14">
        <v>8</v>
      </c>
      <c r="L1" s="17">
        <v>8</v>
      </c>
      <c r="M1" s="15">
        <v>8</v>
      </c>
      <c r="N1" s="15">
        <v>5</v>
      </c>
      <c r="O1" s="15">
        <v>5</v>
      </c>
      <c r="P1" s="15">
        <v>5</v>
      </c>
      <c r="Q1" s="15">
        <v>5</v>
      </c>
      <c r="R1" s="15">
        <v>7</v>
      </c>
      <c r="S1" s="3"/>
      <c r="T1" s="3"/>
      <c r="U1" s="3"/>
      <c r="V1" s="3"/>
      <c r="W1" s="3"/>
      <c r="X1" s="3"/>
      <c r="Y1" s="3"/>
      <c r="Z1" s="3"/>
      <c r="AA1" s="3"/>
    </row>
    <row r="2" spans="1:29" x14ac:dyDescent="0.3">
      <c r="A2" s="13">
        <v>10</v>
      </c>
      <c r="B2" s="13">
        <v>10</v>
      </c>
      <c r="C2" s="13">
        <v>7</v>
      </c>
      <c r="D2" s="13">
        <v>7</v>
      </c>
      <c r="E2" s="13">
        <v>7</v>
      </c>
      <c r="F2" s="16">
        <v>7</v>
      </c>
      <c r="G2" s="14">
        <v>9</v>
      </c>
      <c r="H2" s="14">
        <v>5</v>
      </c>
      <c r="I2" s="14">
        <v>5</v>
      </c>
      <c r="J2" s="14">
        <v>5</v>
      </c>
      <c r="K2" s="14">
        <v>8</v>
      </c>
      <c r="L2" s="17">
        <v>8</v>
      </c>
      <c r="M2" s="15">
        <v>4</v>
      </c>
      <c r="N2" s="15">
        <v>4</v>
      </c>
      <c r="O2" s="15">
        <v>4</v>
      </c>
      <c r="P2" s="15">
        <v>7</v>
      </c>
      <c r="Q2" s="15">
        <v>7</v>
      </c>
      <c r="R2" s="15">
        <v>7</v>
      </c>
      <c r="S2" s="3"/>
      <c r="T2" s="3"/>
      <c r="U2" s="3"/>
      <c r="V2" s="3"/>
      <c r="W2" s="3"/>
      <c r="X2" s="3"/>
      <c r="Y2" s="3"/>
      <c r="Z2" s="3"/>
      <c r="AA2" s="3"/>
    </row>
    <row r="3" spans="1:29" x14ac:dyDescent="0.3">
      <c r="A3" s="13">
        <v>11</v>
      </c>
      <c r="B3" s="13">
        <v>11</v>
      </c>
      <c r="C3" s="13">
        <v>1</v>
      </c>
      <c r="D3" s="13">
        <v>9</v>
      </c>
      <c r="E3" s="13">
        <v>12</v>
      </c>
      <c r="F3" s="3"/>
      <c r="G3" s="14">
        <v>9</v>
      </c>
      <c r="H3" s="14">
        <v>2</v>
      </c>
      <c r="I3" s="14">
        <v>4</v>
      </c>
      <c r="J3" s="14">
        <v>10</v>
      </c>
      <c r="K3" s="14">
        <v>11</v>
      </c>
      <c r="L3" s="3"/>
      <c r="M3" s="15">
        <v>9</v>
      </c>
      <c r="N3" s="15">
        <v>9</v>
      </c>
      <c r="O3" s="15">
        <v>10</v>
      </c>
      <c r="P3" s="15">
        <v>11</v>
      </c>
      <c r="Q3" s="15">
        <v>12</v>
      </c>
      <c r="R3" s="3"/>
      <c r="S3" s="3"/>
      <c r="T3" s="3"/>
      <c r="U3" s="3"/>
      <c r="V3" s="3"/>
      <c r="W3" s="3"/>
      <c r="X3" s="3"/>
      <c r="Y3" s="3"/>
      <c r="Z3" s="3"/>
      <c r="AA3" s="3"/>
    </row>
    <row r="7" spans="1:29" x14ac:dyDescent="0.3">
      <c r="A7" s="4" t="s">
        <v>0</v>
      </c>
      <c r="B7" s="5">
        <v>159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 t="s">
        <v>1</v>
      </c>
      <c r="P7" s="3"/>
      <c r="Q7" s="4" t="s">
        <v>2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 spans="1:29" x14ac:dyDescent="0.3">
      <c r="A8" s="4" t="s">
        <v>3</v>
      </c>
      <c r="B8" s="5">
        <v>12</v>
      </c>
      <c r="C8" s="3"/>
      <c r="D8" s="3"/>
      <c r="E8" s="3"/>
      <c r="F8" s="3"/>
      <c r="G8" s="4" t="s">
        <v>4</v>
      </c>
      <c r="H8" s="4"/>
      <c r="I8" s="4" t="s">
        <v>5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11</v>
      </c>
      <c r="P8" s="4" t="s">
        <v>12</v>
      </c>
      <c r="Q8" s="5"/>
      <c r="R8" s="4" t="s">
        <v>13</v>
      </c>
      <c r="S8" s="4" t="s">
        <v>14</v>
      </c>
      <c r="T8" s="38" t="s">
        <v>15</v>
      </c>
      <c r="U8" s="38" t="s">
        <v>16</v>
      </c>
      <c r="V8" s="39" t="s">
        <v>17</v>
      </c>
      <c r="W8" s="38" t="s">
        <v>18</v>
      </c>
      <c r="X8" s="38" t="s">
        <v>19</v>
      </c>
      <c r="Y8" s="38" t="s">
        <v>20</v>
      </c>
      <c r="Z8" s="37" t="s">
        <v>21</v>
      </c>
      <c r="AA8" s="38" t="s">
        <v>22</v>
      </c>
      <c r="AB8" s="40" t="s">
        <v>62</v>
      </c>
      <c r="AC8" s="12" t="s">
        <v>61</v>
      </c>
    </row>
    <row r="9" spans="1:29" x14ac:dyDescent="0.3">
      <c r="A9" s="4" t="s">
        <v>23</v>
      </c>
      <c r="B9" s="5">
        <v>1</v>
      </c>
      <c r="C9" s="3"/>
      <c r="D9" s="3"/>
      <c r="E9" s="3"/>
      <c r="F9" s="3"/>
      <c r="G9" s="6" t="s">
        <v>24</v>
      </c>
      <c r="H9" s="6" t="s">
        <v>25</v>
      </c>
      <c r="I9" s="5">
        <v>0</v>
      </c>
      <c r="J9" s="5"/>
      <c r="K9" s="5"/>
      <c r="L9" s="5">
        <v>-0.25</v>
      </c>
      <c r="M9" s="7">
        <v>0</v>
      </c>
      <c r="N9" s="8"/>
      <c r="O9" s="5">
        <v>0</v>
      </c>
      <c r="P9" s="9">
        <v>159</v>
      </c>
      <c r="Q9" s="5">
        <v>0.5</v>
      </c>
      <c r="R9" s="7">
        <v>0</v>
      </c>
      <c r="S9" s="36">
        <v>0</v>
      </c>
      <c r="T9" s="5"/>
      <c r="U9" s="5"/>
      <c r="V9" s="5"/>
      <c r="W9" s="5"/>
      <c r="X9" s="5"/>
      <c r="Y9" s="5"/>
      <c r="Z9" s="5"/>
      <c r="AA9" s="5"/>
    </row>
    <row r="10" spans="1:29" x14ac:dyDescent="0.3">
      <c r="A10" s="4" t="s">
        <v>26</v>
      </c>
      <c r="B10" s="5">
        <v>11</v>
      </c>
      <c r="C10" s="3"/>
      <c r="D10" s="3"/>
      <c r="E10" s="3"/>
      <c r="F10" s="3"/>
      <c r="G10" s="5">
        <v>1</v>
      </c>
      <c r="H10" s="5">
        <v>2</v>
      </c>
      <c r="I10" s="5">
        <v>6</v>
      </c>
      <c r="J10" s="5">
        <v>0.5</v>
      </c>
      <c r="K10" s="5">
        <v>2.5</v>
      </c>
      <c r="L10" s="5">
        <v>1.75</v>
      </c>
      <c r="M10" s="10">
        <v>3.7735849056603772E-2</v>
      </c>
      <c r="N10" s="8">
        <v>6</v>
      </c>
      <c r="O10" s="5">
        <v>6</v>
      </c>
      <c r="P10" s="5">
        <v>140</v>
      </c>
      <c r="Q10" s="5">
        <v>2.5</v>
      </c>
      <c r="R10" s="10">
        <v>3.7735849056603772E-2</v>
      </c>
      <c r="S10" s="5">
        <v>10.5</v>
      </c>
      <c r="T10" s="5">
        <v>0.24303804868629444</v>
      </c>
      <c r="U10" s="5">
        <v>1.4582282921177667</v>
      </c>
      <c r="V10" s="5">
        <v>3.4285714285714284</v>
      </c>
      <c r="W10" s="5">
        <v>7.5471698113207548</v>
      </c>
      <c r="X10" s="5">
        <v>45.283018867924525</v>
      </c>
      <c r="Y10" s="5">
        <v>-7.5471698113207548</v>
      </c>
      <c r="Z10" s="5">
        <v>56.959772160911356</v>
      </c>
      <c r="AA10" s="5">
        <v>341.75863296546811</v>
      </c>
      <c r="AB10">
        <f>Y10^4</f>
        <v>3244.4156446229322</v>
      </c>
      <c r="AC10">
        <f>AB10*I10</f>
        <v>19466.493867737594</v>
      </c>
    </row>
    <row r="11" spans="1:29" x14ac:dyDescent="0.3">
      <c r="A11" s="4" t="s">
        <v>27</v>
      </c>
      <c r="B11" s="5">
        <v>8.2646105102574889</v>
      </c>
      <c r="C11" s="3"/>
      <c r="D11" s="3"/>
      <c r="E11" s="3"/>
      <c r="F11" s="32" t="s">
        <v>28</v>
      </c>
      <c r="G11" s="15">
        <v>3</v>
      </c>
      <c r="H11" s="15">
        <v>4</v>
      </c>
      <c r="I11" s="15">
        <v>19</v>
      </c>
      <c r="J11" s="15">
        <v>2.5</v>
      </c>
      <c r="K11" s="15">
        <v>4.5</v>
      </c>
      <c r="L11" s="15">
        <v>4.75</v>
      </c>
      <c r="M11" s="33">
        <v>0.11949685534591195</v>
      </c>
      <c r="N11" s="34">
        <v>25</v>
      </c>
      <c r="O11" s="5">
        <v>8</v>
      </c>
      <c r="P11" s="5">
        <v>88</v>
      </c>
      <c r="Q11" s="5">
        <v>4.5</v>
      </c>
      <c r="R11" s="10">
        <v>0.15723270440251572</v>
      </c>
      <c r="S11" s="5">
        <v>90.25</v>
      </c>
      <c r="T11" s="5">
        <v>0.67669360962486658</v>
      </c>
      <c r="U11" s="5">
        <v>12.857178582872464</v>
      </c>
      <c r="V11" s="5">
        <v>4</v>
      </c>
      <c r="W11" s="5">
        <v>4.5471698113207548</v>
      </c>
      <c r="X11" s="5">
        <v>86.396226415094347</v>
      </c>
      <c r="Y11" s="5">
        <v>-4.5471698113207548</v>
      </c>
      <c r="Z11" s="5">
        <v>20.676753292986827</v>
      </c>
      <c r="AA11" s="5">
        <v>392.8583125667497</v>
      </c>
      <c r="AB11" s="3">
        <f t="shared" ref="AB11:AB17" si="0">Y11^4</f>
        <v>427.52812673904162</v>
      </c>
      <c r="AC11" s="3">
        <f t="shared" ref="AC11:AC17" si="1">AB11*I11</f>
        <v>8123.0344080417908</v>
      </c>
    </row>
    <row r="12" spans="1:29" x14ac:dyDescent="0.3">
      <c r="A12" s="4" t="s">
        <v>29</v>
      </c>
      <c r="B12" s="5">
        <v>8</v>
      </c>
      <c r="C12" s="3"/>
      <c r="D12" s="3"/>
      <c r="E12" s="3"/>
      <c r="F12" s="24" t="s">
        <v>30</v>
      </c>
      <c r="G12" s="23">
        <v>5</v>
      </c>
      <c r="H12" s="23">
        <v>6</v>
      </c>
      <c r="I12" s="23">
        <v>52</v>
      </c>
      <c r="J12" s="23">
        <v>4.5</v>
      </c>
      <c r="K12" s="23">
        <v>6.5</v>
      </c>
      <c r="L12" s="23">
        <v>7.75</v>
      </c>
      <c r="M12" s="25">
        <v>0.32704402515723269</v>
      </c>
      <c r="N12" s="26">
        <v>77</v>
      </c>
      <c r="O12" s="5">
        <v>45</v>
      </c>
      <c r="P12" s="5">
        <v>29</v>
      </c>
      <c r="Q12" s="5">
        <v>6.5</v>
      </c>
      <c r="R12" s="10">
        <v>0.48427672955974843</v>
      </c>
      <c r="S12" s="5">
        <v>403</v>
      </c>
      <c r="T12" s="5">
        <v>0.88930170250631024</v>
      </c>
      <c r="U12" s="5">
        <v>46.243688530328136</v>
      </c>
      <c r="V12" s="5">
        <v>6.709677419354839</v>
      </c>
      <c r="W12" s="5">
        <v>1.5471698113207548</v>
      </c>
      <c r="X12" s="5">
        <v>80.452830188679258</v>
      </c>
      <c r="Y12" s="5">
        <v>-1.5471698113207548</v>
      </c>
      <c r="Z12" s="5">
        <v>2.3937344250623003</v>
      </c>
      <c r="AA12" s="5">
        <v>124.47419010323961</v>
      </c>
      <c r="AB12" s="3">
        <f t="shared" si="0"/>
        <v>5.729964497728341</v>
      </c>
      <c r="AC12" s="3">
        <f t="shared" si="1"/>
        <v>297.95815388187373</v>
      </c>
    </row>
    <row r="13" spans="1:29" x14ac:dyDescent="0.3">
      <c r="A13" s="4" t="s">
        <v>31</v>
      </c>
      <c r="B13" s="5">
        <v>1.375</v>
      </c>
      <c r="C13" s="3"/>
      <c r="D13" s="3"/>
      <c r="E13" s="3"/>
      <c r="F13" s="21" t="s">
        <v>32</v>
      </c>
      <c r="G13" s="18">
        <v>7</v>
      </c>
      <c r="H13" s="18">
        <v>8</v>
      </c>
      <c r="I13" s="18">
        <v>59</v>
      </c>
      <c r="J13" s="18">
        <v>6.5</v>
      </c>
      <c r="K13" s="18">
        <v>8.5</v>
      </c>
      <c r="L13" s="18">
        <v>10.75</v>
      </c>
      <c r="M13" s="19">
        <v>0.37106918238993708</v>
      </c>
      <c r="N13" s="20">
        <v>136</v>
      </c>
      <c r="O13" s="5">
        <v>77</v>
      </c>
      <c r="P13" s="5">
        <v>14</v>
      </c>
      <c r="Q13" s="5">
        <v>8.5</v>
      </c>
      <c r="R13" s="10">
        <v>0.85534591194968557</v>
      </c>
      <c r="S13" s="5">
        <v>634.25</v>
      </c>
      <c r="T13" s="5">
        <v>1.0314084642516241</v>
      </c>
      <c r="U13" s="5">
        <v>60.853099390845827</v>
      </c>
      <c r="V13" s="5">
        <v>5.4883720930232558</v>
      </c>
      <c r="W13" s="5">
        <v>1.4528301886792452</v>
      </c>
      <c r="X13" s="5">
        <v>85.71698113207546</v>
      </c>
      <c r="Y13" s="5">
        <v>1.4528301886792452</v>
      </c>
      <c r="Z13" s="5">
        <v>2.1107155571377714</v>
      </c>
      <c r="AA13" s="5">
        <v>124.53221787112851</v>
      </c>
      <c r="AB13" s="3">
        <f t="shared" si="0"/>
        <v>4.4551201631434125</v>
      </c>
      <c r="AC13" s="3">
        <f t="shared" si="1"/>
        <v>262.85208962546136</v>
      </c>
    </row>
    <row r="14" spans="1:29" x14ac:dyDescent="0.3">
      <c r="A14" s="4" t="s">
        <v>33</v>
      </c>
      <c r="B14" s="5">
        <v>2</v>
      </c>
      <c r="C14" s="3"/>
      <c r="D14" s="3"/>
      <c r="E14" s="3"/>
      <c r="F14" s="29" t="s">
        <v>34</v>
      </c>
      <c r="G14" s="28">
        <v>9</v>
      </c>
      <c r="H14" s="28">
        <v>10</v>
      </c>
      <c r="I14" s="28">
        <v>15</v>
      </c>
      <c r="J14" s="28">
        <v>8.5</v>
      </c>
      <c r="K14" s="28">
        <v>10.5</v>
      </c>
      <c r="L14" s="28">
        <v>13.75</v>
      </c>
      <c r="M14" s="30">
        <v>9.4339622641509441E-2</v>
      </c>
      <c r="N14" s="31">
        <v>151</v>
      </c>
      <c r="O14" s="5">
        <v>105</v>
      </c>
      <c r="P14" s="5">
        <v>6</v>
      </c>
      <c r="Q14" s="5">
        <v>10.5</v>
      </c>
      <c r="R14" s="10">
        <v>0.94968553459119498</v>
      </c>
      <c r="S14" s="5">
        <v>206.25</v>
      </c>
      <c r="T14" s="5">
        <v>1.1383026981662814</v>
      </c>
      <c r="U14" s="5">
        <v>17.07454047249422</v>
      </c>
      <c r="V14" s="5">
        <v>1.0909090909090908</v>
      </c>
      <c r="W14" s="5">
        <v>4.4528301886792452</v>
      </c>
      <c r="X14" s="5">
        <v>66.79245283018868</v>
      </c>
      <c r="Y14" s="5">
        <v>4.4528301886792452</v>
      </c>
      <c r="Z14" s="5">
        <v>19.827696689213241</v>
      </c>
      <c r="AA14" s="5">
        <v>297.41545033819864</v>
      </c>
      <c r="AB14" s="3">
        <f t="shared" si="0"/>
        <v>393.13755599943772</v>
      </c>
      <c r="AC14" s="3">
        <f t="shared" si="1"/>
        <v>5897.063339991566</v>
      </c>
    </row>
    <row r="15" spans="1:29" x14ac:dyDescent="0.3">
      <c r="A15" s="3"/>
      <c r="B15" s="3"/>
      <c r="C15" s="3"/>
      <c r="D15" s="3"/>
      <c r="E15" s="3"/>
      <c r="F15" s="3"/>
      <c r="G15" s="5">
        <v>11</v>
      </c>
      <c r="H15" s="5">
        <v>12</v>
      </c>
      <c r="I15" s="5">
        <v>8</v>
      </c>
      <c r="J15" s="5">
        <v>10.5</v>
      </c>
      <c r="K15" s="5">
        <v>12.5</v>
      </c>
      <c r="L15" s="5">
        <v>16.75</v>
      </c>
      <c r="M15" s="10">
        <v>5.0314465408805034E-2</v>
      </c>
      <c r="N15" s="8">
        <v>159</v>
      </c>
      <c r="O15" s="5">
        <v>146</v>
      </c>
      <c r="P15" s="5">
        <v>6</v>
      </c>
      <c r="Q15" s="5">
        <v>12.5</v>
      </c>
      <c r="R15" s="10">
        <v>1</v>
      </c>
      <c r="S15" s="5">
        <v>134</v>
      </c>
      <c r="T15" s="5">
        <v>1.2240148113728639</v>
      </c>
      <c r="U15" s="5">
        <v>9.7921184909829115</v>
      </c>
      <c r="V15" s="5">
        <v>0.47761194029850745</v>
      </c>
      <c r="W15" s="5">
        <v>7.4528301886792452</v>
      </c>
      <c r="X15" s="5">
        <v>59.622641509433961</v>
      </c>
      <c r="Y15" s="5">
        <v>7.4528301886792452</v>
      </c>
      <c r="Z15" s="5">
        <v>55.544677821288715</v>
      </c>
      <c r="AA15" s="5">
        <v>444.35742257030972</v>
      </c>
      <c r="AB15" s="3">
        <f t="shared" si="0"/>
        <v>3085.2112342707624</v>
      </c>
      <c r="AC15" s="3">
        <f t="shared" si="1"/>
        <v>24681.689874166099</v>
      </c>
    </row>
    <row r="16" spans="1:29" x14ac:dyDescent="0.3">
      <c r="A16" s="12" t="s">
        <v>35</v>
      </c>
      <c r="B16" s="3"/>
      <c r="C16" s="3"/>
      <c r="D16" s="3"/>
      <c r="E16" s="3"/>
      <c r="F16" s="3"/>
      <c r="G16" s="5">
        <v>13</v>
      </c>
      <c r="H16" s="5">
        <v>14</v>
      </c>
      <c r="I16" s="5">
        <v>0</v>
      </c>
      <c r="J16" s="5">
        <v>12.5</v>
      </c>
      <c r="K16" s="5">
        <v>14.5</v>
      </c>
      <c r="L16" s="5">
        <v>19.75</v>
      </c>
      <c r="M16" s="10">
        <v>0</v>
      </c>
      <c r="N16" s="8">
        <v>159</v>
      </c>
      <c r="O16" s="5">
        <v>151</v>
      </c>
      <c r="P16" s="5">
        <v>6</v>
      </c>
      <c r="Q16" s="5">
        <v>14.5</v>
      </c>
      <c r="R16" s="10">
        <v>1</v>
      </c>
      <c r="S16" s="5">
        <v>0</v>
      </c>
      <c r="T16" s="5">
        <v>1.2955670999624791</v>
      </c>
      <c r="U16" s="5">
        <v>0</v>
      </c>
      <c r="V16" s="5">
        <v>0</v>
      </c>
      <c r="W16" s="5">
        <v>10.452830188679245</v>
      </c>
      <c r="X16" s="5">
        <v>0</v>
      </c>
      <c r="Y16" s="5">
        <v>10.452830188679245</v>
      </c>
      <c r="Z16" s="5">
        <v>109.26165895336419</v>
      </c>
      <c r="AA16" s="5">
        <v>0</v>
      </c>
      <c r="AB16" s="3">
        <f t="shared" si="0"/>
        <v>11938.110117241269</v>
      </c>
      <c r="AC16" s="3">
        <f t="shared" si="1"/>
        <v>0</v>
      </c>
    </row>
    <row r="17" spans="1:29" x14ac:dyDescent="0.3">
      <c r="A17" s="4" t="s">
        <v>36</v>
      </c>
      <c r="B17" s="5">
        <v>9.2971698113207548</v>
      </c>
      <c r="C17" s="3"/>
      <c r="D17" s="3"/>
      <c r="E17" s="3"/>
      <c r="F17" s="3"/>
      <c r="G17" s="5">
        <v>15</v>
      </c>
      <c r="H17" s="5">
        <v>16</v>
      </c>
      <c r="I17" s="5">
        <v>0</v>
      </c>
      <c r="J17" s="5">
        <v>14.5</v>
      </c>
      <c r="K17" s="5">
        <v>16.5</v>
      </c>
      <c r="L17" s="5">
        <v>22.75</v>
      </c>
      <c r="M17" s="10">
        <v>0</v>
      </c>
      <c r="N17" s="8">
        <v>159</v>
      </c>
      <c r="O17" s="5">
        <v>159</v>
      </c>
      <c r="P17" s="5">
        <v>6</v>
      </c>
      <c r="Q17" s="5">
        <v>16.5</v>
      </c>
      <c r="R17" s="10">
        <v>1</v>
      </c>
      <c r="S17" s="5">
        <v>0</v>
      </c>
      <c r="T17" s="5">
        <v>1.3569814009931311</v>
      </c>
      <c r="U17" s="5">
        <v>0</v>
      </c>
      <c r="V17" s="5">
        <v>0</v>
      </c>
      <c r="W17" s="5">
        <v>13.452830188679245</v>
      </c>
      <c r="X17" s="5">
        <v>0</v>
      </c>
      <c r="Y17" s="5">
        <v>13.452830188679245</v>
      </c>
      <c r="Z17" s="5">
        <v>180.97864008543965</v>
      </c>
      <c r="AA17" s="5">
        <v>0</v>
      </c>
      <c r="AB17" s="3">
        <f t="shared" si="0"/>
        <v>32753.268167175105</v>
      </c>
      <c r="AC17" s="3">
        <f t="shared" si="1"/>
        <v>0</v>
      </c>
    </row>
    <row r="18" spans="1:29" x14ac:dyDescent="0.3">
      <c r="A18" s="4" t="s">
        <v>37</v>
      </c>
      <c r="B18" s="18">
        <v>7.0847457627118642</v>
      </c>
      <c r="C18" s="3" t="s">
        <v>66</v>
      </c>
      <c r="D18" s="3">
        <v>79.5</v>
      </c>
      <c r="E18" s="3"/>
      <c r="F18" s="3"/>
      <c r="G18" s="3"/>
      <c r="H18" s="3"/>
      <c r="I18" s="5">
        <v>0</v>
      </c>
      <c r="J18" s="3"/>
      <c r="K18" s="3"/>
      <c r="L18" s="5">
        <v>24.75</v>
      </c>
      <c r="M18" s="7">
        <v>0</v>
      </c>
      <c r="N18" s="3"/>
      <c r="O18" s="3"/>
      <c r="P18" s="3"/>
      <c r="Q18" s="3"/>
      <c r="R18" s="3"/>
      <c r="S18" s="36">
        <v>0</v>
      </c>
      <c r="T18" s="3"/>
      <c r="U18" s="11">
        <v>148.27885375964132</v>
      </c>
      <c r="V18" s="11">
        <v>21.195141972157121</v>
      </c>
      <c r="W18" s="3"/>
      <c r="X18" s="11">
        <v>424.2641509433962</v>
      </c>
      <c r="Y18" s="3"/>
      <c r="Z18" s="3"/>
      <c r="AA18" s="11">
        <v>1725.3962264150941</v>
      </c>
      <c r="AC18" s="2">
        <f>SUM(AC10:AC17)</f>
        <v>58729.091733444388</v>
      </c>
    </row>
    <row r="19" spans="1:29" x14ac:dyDescent="0.3">
      <c r="A19" s="4" t="s">
        <v>38</v>
      </c>
      <c r="B19" s="5">
        <v>7.2745098039215685</v>
      </c>
      <c r="C19" s="3" t="s">
        <v>67</v>
      </c>
      <c r="D19" s="3">
        <v>7</v>
      </c>
      <c r="E19" s="3" t="s">
        <v>68</v>
      </c>
      <c r="F19" s="3">
        <v>44</v>
      </c>
      <c r="G19" s="3"/>
      <c r="H19" s="4" t="s">
        <v>39</v>
      </c>
      <c r="I19" s="11">
        <v>159</v>
      </c>
      <c r="J19" s="3"/>
      <c r="K19" s="3"/>
      <c r="L19" s="3"/>
      <c r="M19" s="3"/>
      <c r="N19" s="3"/>
      <c r="O19" s="3"/>
      <c r="P19" s="3"/>
      <c r="Q19" s="3"/>
      <c r="R19" s="3"/>
      <c r="S19" s="11">
        <v>1478.25</v>
      </c>
      <c r="T19" s="3"/>
      <c r="U19" s="36">
        <v>0.93257140729334165</v>
      </c>
      <c r="V19" s="3"/>
      <c r="W19" s="3"/>
      <c r="X19" s="3"/>
      <c r="Y19" s="3"/>
      <c r="Z19" s="3"/>
      <c r="AA19" s="3"/>
    </row>
    <row r="20" spans="1:29" x14ac:dyDescent="0.3">
      <c r="A20" s="4" t="s">
        <v>40</v>
      </c>
      <c r="B20" s="5">
        <v>8.5619247648667507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9" x14ac:dyDescent="0.3">
      <c r="A21" s="4" t="s">
        <v>41</v>
      </c>
      <c r="B21" s="5">
        <v>7.5017190358464907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 x14ac:dyDescent="0.3">
      <c r="A22" s="4" t="s">
        <v>42</v>
      </c>
      <c r="B22" s="22" t="s">
        <v>43</v>
      </c>
      <c r="C22" s="5">
        <v>119.25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 x14ac:dyDescent="0.3">
      <c r="A23" s="4" t="s">
        <v>42</v>
      </c>
      <c r="B23" s="5">
        <v>7.9322033898305087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 x14ac:dyDescent="0.3">
      <c r="A24" s="4" t="s">
        <v>44</v>
      </c>
      <c r="B24" s="22" t="s">
        <v>43</v>
      </c>
      <c r="C24" s="5">
        <v>79.5</v>
      </c>
      <c r="D24" s="3"/>
      <c r="E24" s="40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9" x14ac:dyDescent="0.3">
      <c r="A25" s="4" t="s">
        <v>44</v>
      </c>
      <c r="B25" s="5">
        <v>6.5847457627118642</v>
      </c>
      <c r="C25" s="3"/>
      <c r="D25" s="3"/>
      <c r="E25" s="4" t="s">
        <v>46</v>
      </c>
      <c r="F25" s="5">
        <v>2.6683279933546933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9" x14ac:dyDescent="0.3">
      <c r="A26" s="4" t="s">
        <v>30</v>
      </c>
      <c r="B26" s="23" t="s">
        <v>43</v>
      </c>
      <c r="C26" s="5">
        <v>39.75</v>
      </c>
      <c r="D26" s="3"/>
      <c r="E26" s="4" t="s">
        <v>47</v>
      </c>
      <c r="F26" s="5">
        <v>10.92022928110819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9" x14ac:dyDescent="0.3">
      <c r="A27" s="4" t="s">
        <v>30</v>
      </c>
      <c r="B27" s="5">
        <v>5.0673076923076925</v>
      </c>
      <c r="C27" s="3"/>
      <c r="D27" s="3"/>
      <c r="E27" s="4" t="s">
        <v>48</v>
      </c>
      <c r="F27" s="5">
        <v>10.851548593805623</v>
      </c>
    </row>
    <row r="28" spans="1:29" x14ac:dyDescent="0.3">
      <c r="A28" s="27" t="s">
        <v>49</v>
      </c>
      <c r="B28" s="3"/>
      <c r="C28" s="3"/>
      <c r="D28" s="3"/>
      <c r="E28" s="4" t="s">
        <v>50</v>
      </c>
      <c r="F28" s="5">
        <v>3.3045770199994116</v>
      </c>
    </row>
    <row r="29" spans="1:29" x14ac:dyDescent="0.3">
      <c r="A29" s="4" t="s">
        <v>51</v>
      </c>
      <c r="B29" s="5">
        <v>16</v>
      </c>
      <c r="C29" s="3"/>
      <c r="D29" s="3"/>
      <c r="E29" s="4" t="s">
        <v>52</v>
      </c>
      <c r="F29" s="5">
        <v>3.2941688775479654</v>
      </c>
    </row>
    <row r="30" spans="1:29" x14ac:dyDescent="0.3">
      <c r="A30" s="4" t="s">
        <v>53</v>
      </c>
      <c r="B30" s="5">
        <v>21</v>
      </c>
      <c r="C30" s="3"/>
      <c r="D30" s="3"/>
      <c r="E30" s="4" t="s">
        <v>54</v>
      </c>
      <c r="F30" s="35">
        <v>0.35543903005574595</v>
      </c>
    </row>
    <row r="31" spans="1:29" x14ac:dyDescent="0.3">
      <c r="A31" s="4" t="s">
        <v>55</v>
      </c>
      <c r="B31" s="5">
        <v>15</v>
      </c>
      <c r="C31" s="3"/>
      <c r="D31" s="3"/>
      <c r="E31" s="4" t="s">
        <v>56</v>
      </c>
      <c r="F31" s="35">
        <v>0.35431953426695517</v>
      </c>
    </row>
    <row r="32" spans="1:29" x14ac:dyDescent="0.3">
      <c r="A32" s="4" t="s">
        <v>57</v>
      </c>
      <c r="B32" s="5">
        <v>2.8648956975228161</v>
      </c>
      <c r="C32" s="3"/>
      <c r="D32" s="3"/>
      <c r="E32" s="3"/>
      <c r="F32" s="3"/>
    </row>
    <row r="33" spans="1:7" x14ac:dyDescent="0.3">
      <c r="A33" s="4" t="s">
        <v>58</v>
      </c>
      <c r="B33" s="5">
        <v>1.4324478487614081</v>
      </c>
      <c r="C33" s="3"/>
      <c r="D33" s="3"/>
      <c r="E33" s="3"/>
      <c r="F33" s="3"/>
    </row>
    <row r="34" spans="1:7" x14ac:dyDescent="0.3">
      <c r="A34" s="4" t="s">
        <v>59</v>
      </c>
      <c r="B34" s="5">
        <v>6.499755541069101</v>
      </c>
      <c r="C34" s="3"/>
      <c r="D34" s="3"/>
      <c r="E34" s="12" t="s">
        <v>63</v>
      </c>
      <c r="F34" s="3"/>
    </row>
    <row r="35" spans="1:7" x14ac:dyDescent="0.3">
      <c r="A35" s="4" t="s">
        <v>34</v>
      </c>
      <c r="B35" s="28" t="s">
        <v>43</v>
      </c>
      <c r="C35" s="5">
        <v>143.1</v>
      </c>
      <c r="D35" s="3"/>
      <c r="E35" s="1" t="s">
        <v>64</v>
      </c>
      <c r="F35" s="3"/>
      <c r="G35">
        <f>AC18/I19</f>
        <v>369.36535681411567</v>
      </c>
    </row>
    <row r="36" spans="1:7" x14ac:dyDescent="0.3">
      <c r="A36" s="4" t="s">
        <v>34</v>
      </c>
      <c r="B36" s="5">
        <v>9.4466666666666654</v>
      </c>
      <c r="C36" s="3"/>
      <c r="D36" s="3"/>
      <c r="E36" s="1" t="s">
        <v>65</v>
      </c>
      <c r="F36" s="3"/>
      <c r="G36">
        <f>G35/F29^4</f>
        <v>3.1366981007518864</v>
      </c>
    </row>
    <row r="37" spans="1:7" x14ac:dyDescent="0.3">
      <c r="A37" s="4" t="s">
        <v>28</v>
      </c>
      <c r="B37" s="15" t="s">
        <v>43</v>
      </c>
      <c r="C37" s="5">
        <v>15.9</v>
      </c>
      <c r="D37" s="3"/>
      <c r="E37" s="1"/>
      <c r="F37" s="3"/>
    </row>
    <row r="38" spans="1:7" x14ac:dyDescent="0.3">
      <c r="A38" s="5"/>
      <c r="B38" s="5">
        <v>3.5421052631578949</v>
      </c>
      <c r="C38" s="3"/>
      <c r="D38" s="3"/>
      <c r="E38" s="1" t="s">
        <v>69</v>
      </c>
      <c r="F38" s="3"/>
      <c r="G38">
        <f>(B39)/(B36-B38)</f>
        <v>1</v>
      </c>
    </row>
    <row r="39" spans="1:7" x14ac:dyDescent="0.3">
      <c r="A39" s="4" t="s">
        <v>60</v>
      </c>
      <c r="B39" s="5">
        <v>5.9045614035087706</v>
      </c>
      <c r="C39" s="3"/>
      <c r="D39" s="3"/>
      <c r="E39" s="1"/>
      <c r="F39" s="3" t="s">
        <v>70</v>
      </c>
    </row>
    <row r="41" spans="1:7" x14ac:dyDescent="0.3">
      <c r="E41" s="40" t="s">
        <v>71</v>
      </c>
    </row>
    <row r="42" spans="1:7" x14ac:dyDescent="0.3">
      <c r="E42">
        <f>(3*B17-B18)/(F28)</f>
        <v>6.2963470197024192</v>
      </c>
    </row>
    <row r="43" spans="1:7" x14ac:dyDescent="0.3">
      <c r="E43" t="s">
        <v>72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2025-03-25T08:25:49Z</dcterms:created>
  <dcterms:modified xsi:type="dcterms:W3CDTF">2025-03-25T17:47:13Z</dcterms:modified>
</cp:coreProperties>
</file>