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da\Documents\"/>
    </mc:Choice>
  </mc:AlternateContent>
  <xr:revisionPtr revIDLastSave="0" documentId="8_{45203D8D-3600-453B-B35C-87C1E281D1F1}" xr6:coauthVersionLast="47" xr6:coauthVersionMax="47" xr10:uidLastSave="{00000000-0000-0000-0000-000000000000}"/>
  <bookViews>
    <workbookView xWindow="-108" yWindow="-108" windowWidth="23256" windowHeight="12456" xr2:uid="{9B378B1B-622A-41BB-A62D-A543190DF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R10" i="1"/>
  <c r="R5" i="1"/>
  <c r="R6" i="1"/>
  <c r="R7" i="1"/>
  <c r="R8" i="1"/>
  <c r="R4" i="1"/>
  <c r="Q5" i="1"/>
  <c r="Q6" i="1"/>
  <c r="Q7" i="1"/>
  <c r="Q8" i="1"/>
  <c r="Q4" i="1"/>
  <c r="P5" i="1"/>
  <c r="P6" i="1"/>
  <c r="P7" i="1"/>
  <c r="P8" i="1"/>
  <c r="P4" i="1"/>
  <c r="N4" i="1"/>
  <c r="O5" i="1"/>
  <c r="O6" i="1"/>
  <c r="O7" i="1"/>
  <c r="O8" i="1"/>
  <c r="O4" i="1"/>
  <c r="O10" i="1" s="1"/>
  <c r="N5" i="1"/>
  <c r="N6" i="1"/>
  <c r="N7" i="1"/>
  <c r="N8" i="1"/>
  <c r="D25" i="1"/>
  <c r="F17" i="1"/>
  <c r="D14" i="1"/>
  <c r="D13" i="1"/>
  <c r="H14" i="1"/>
  <c r="F14" i="1"/>
  <c r="F13" i="1"/>
  <c r="D12" i="1"/>
  <c r="H10" i="1"/>
</calcChain>
</file>

<file path=xl/sharedStrings.xml><?xml version="1.0" encoding="utf-8"?>
<sst xmlns="http://schemas.openxmlformats.org/spreadsheetml/2006/main" count="55" uniqueCount="47">
  <si>
    <t>Intervalo de clase</t>
  </si>
  <si>
    <t>frecuencia</t>
  </si>
  <si>
    <t>acum</t>
  </si>
  <si>
    <t>xi</t>
  </si>
  <si>
    <t>fi xi</t>
  </si>
  <si>
    <t>lvi</t>
  </si>
  <si>
    <t>lvs</t>
  </si>
  <si>
    <t>log xi</t>
  </si>
  <si>
    <t>log * fi</t>
  </si>
  <si>
    <t>fi/xi</t>
  </si>
  <si>
    <t>Ixi-meI</t>
  </si>
  <si>
    <t>fi Ixi-meI</t>
  </si>
  <si>
    <t>xi-me</t>
  </si>
  <si>
    <t>xi-me^2</t>
  </si>
  <si>
    <t>fi xi-me^2</t>
  </si>
  <si>
    <t>LI</t>
  </si>
  <si>
    <t>LS</t>
  </si>
  <si>
    <t>p10</t>
  </si>
  <si>
    <t>p25</t>
  </si>
  <si>
    <t>p90</t>
  </si>
  <si>
    <t>total</t>
  </si>
  <si>
    <t>ac</t>
  </si>
  <si>
    <t>me</t>
  </si>
  <si>
    <t>mo</t>
  </si>
  <si>
    <t>mg</t>
  </si>
  <si>
    <t>mh</t>
  </si>
  <si>
    <t>q3</t>
  </si>
  <si>
    <t>posicion</t>
  </si>
  <si>
    <t>d5</t>
  </si>
  <si>
    <t>rangos</t>
  </si>
  <si>
    <t>1 lvs-lvi</t>
  </si>
  <si>
    <t>2 xia-xib</t>
  </si>
  <si>
    <t>3 ls-li</t>
  </si>
  <si>
    <t>rangos inter</t>
  </si>
  <si>
    <t>rango semd</t>
  </si>
  <si>
    <t>ran semic</t>
  </si>
  <si>
    <t>rango per</t>
  </si>
  <si>
    <t>dm</t>
  </si>
  <si>
    <t>S^2</t>
  </si>
  <si>
    <t>s</t>
  </si>
  <si>
    <t>o</t>
  </si>
  <si>
    <t>cv m</t>
  </si>
  <si>
    <t>cv p</t>
  </si>
  <si>
    <r>
      <rPr>
        <sz val="11"/>
        <color theme="1"/>
        <rFont val="Calibri"/>
        <family val="2"/>
      </rPr>
      <t>σ^</t>
    </r>
    <r>
      <rPr>
        <sz val="11"/>
        <color theme="1"/>
        <rFont val="Calibri"/>
        <family val="2"/>
        <scheme val="minor"/>
      </rPr>
      <t>2</t>
    </r>
  </si>
  <si>
    <t>media</t>
  </si>
  <si>
    <t>incremento1</t>
  </si>
  <si>
    <t>incremento2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</si>
</sst>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5170-57DC-41F3-8C75-9950E0C08CB6}">
  <dimension ref="B2:R36"/>
  <sheetViews>
    <sheetView tabSelected="1" topLeftCell="B1" workbookViewId="0">
      <selection activeCell="D36" sqref="D36"/>
    </sheetView>
  </sheetViews>
  <sheetFormatPr baseColWidth="10" defaultRowHeight="14.4" x14ac:dyDescent="0.3"/>
  <sheetData>
    <row r="2" spans="2:18" x14ac:dyDescent="0.3"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2:18" x14ac:dyDescent="0.3">
      <c r="C3" t="s">
        <v>15</v>
      </c>
      <c r="D3" t="s">
        <v>16</v>
      </c>
      <c r="E3">
        <v>0</v>
      </c>
    </row>
    <row r="4" spans="2:18" x14ac:dyDescent="0.3">
      <c r="B4" t="s">
        <v>17</v>
      </c>
      <c r="C4">
        <v>7.3</v>
      </c>
      <c r="D4">
        <v>7.8</v>
      </c>
      <c r="E4">
        <v>4</v>
      </c>
      <c r="F4">
        <v>4</v>
      </c>
      <c r="G4">
        <v>7.55</v>
      </c>
      <c r="H4">
        <v>30.2</v>
      </c>
      <c r="I4">
        <v>7.25</v>
      </c>
      <c r="J4">
        <v>7.85</v>
      </c>
      <c r="K4">
        <v>0.87794695162918823</v>
      </c>
      <c r="L4">
        <v>3.5117878065167529</v>
      </c>
      <c r="M4">
        <v>0.5298013245033113</v>
      </c>
      <c r="N4">
        <f>ABS(G4-$D$12)</f>
        <v>1.0090909090909106</v>
      </c>
      <c r="O4">
        <f>E4*N4</f>
        <v>4.0363636363636424</v>
      </c>
      <c r="P4">
        <f>(G4-$D$12)</f>
        <v>-1.0090909090909106</v>
      </c>
      <c r="Q4">
        <f>P4^2</f>
        <v>1.0182644628099204</v>
      </c>
      <c r="R4">
        <f>E4*Q4</f>
        <v>4.0730578512396818</v>
      </c>
    </row>
    <row r="5" spans="2:18" x14ac:dyDescent="0.3">
      <c r="B5" t="s">
        <v>18</v>
      </c>
      <c r="C5">
        <v>7.8999999999999995</v>
      </c>
      <c r="D5">
        <v>8.3999999999999986</v>
      </c>
      <c r="E5">
        <v>4</v>
      </c>
      <c r="F5">
        <v>8</v>
      </c>
      <c r="G5">
        <v>8.1499999999999986</v>
      </c>
      <c r="H5">
        <v>32.599999999999994</v>
      </c>
      <c r="I5">
        <v>7.85</v>
      </c>
      <c r="J5">
        <v>8.4499999999999993</v>
      </c>
      <c r="K5">
        <v>0.91115760873997653</v>
      </c>
      <c r="L5">
        <v>3.6446304349599061</v>
      </c>
      <c r="M5">
        <v>0.49079754601227005</v>
      </c>
      <c r="N5">
        <f t="shared" ref="N5:N8" si="0">ABS(G5-$D$12)</f>
        <v>0.40909090909091184</v>
      </c>
      <c r="O5">
        <f t="shared" ref="O5:O8" si="1">E5*N5</f>
        <v>1.6363636363636473</v>
      </c>
      <c r="P5">
        <f t="shared" ref="P5:P8" si="2">(G5-$D$12)</f>
        <v>-0.40909090909091184</v>
      </c>
      <c r="Q5">
        <f t="shared" ref="Q5:Q8" si="3">P5^2</f>
        <v>0.16735537190082869</v>
      </c>
      <c r="R5">
        <f t="shared" ref="R5:R8" si="4">E5*Q5</f>
        <v>0.66942148760331477</v>
      </c>
    </row>
    <row r="6" spans="2:18" x14ac:dyDescent="0.3">
      <c r="C6">
        <v>8.5</v>
      </c>
      <c r="D6">
        <v>9</v>
      </c>
      <c r="E6">
        <v>10</v>
      </c>
      <c r="F6">
        <v>18</v>
      </c>
      <c r="G6">
        <v>8.75</v>
      </c>
      <c r="H6">
        <v>87.5</v>
      </c>
      <c r="I6">
        <v>8.4499999999999993</v>
      </c>
      <c r="J6">
        <v>9.0500000000000007</v>
      </c>
      <c r="K6">
        <v>0.94200805302231327</v>
      </c>
      <c r="L6">
        <v>9.4200805302231334</v>
      </c>
      <c r="M6">
        <v>1.1428571428571428</v>
      </c>
      <c r="N6">
        <f t="shared" si="0"/>
        <v>0.19090909090908958</v>
      </c>
      <c r="O6">
        <f t="shared" si="1"/>
        <v>1.9090909090908958</v>
      </c>
      <c r="P6">
        <f t="shared" si="2"/>
        <v>0.19090909090908958</v>
      </c>
      <c r="Q6">
        <f t="shared" si="3"/>
        <v>3.6446280991735032E-2</v>
      </c>
      <c r="R6">
        <f t="shared" si="4"/>
        <v>0.36446280991735031</v>
      </c>
    </row>
    <row r="7" spans="2:18" x14ac:dyDescent="0.3">
      <c r="B7" t="s">
        <v>19</v>
      </c>
      <c r="C7">
        <v>9.1</v>
      </c>
      <c r="D7">
        <v>9.6</v>
      </c>
      <c r="E7">
        <v>3</v>
      </c>
      <c r="F7">
        <v>21</v>
      </c>
      <c r="G7">
        <v>9.35</v>
      </c>
      <c r="H7">
        <v>28.049999999999997</v>
      </c>
      <c r="I7">
        <v>9.0499999999999989</v>
      </c>
      <c r="J7">
        <v>9.65</v>
      </c>
      <c r="K7">
        <v>0.97081161087251777</v>
      </c>
      <c r="L7">
        <v>2.9124348326175533</v>
      </c>
      <c r="M7">
        <v>0.32085561497326204</v>
      </c>
      <c r="N7">
        <f t="shared" si="0"/>
        <v>0.79090909090908923</v>
      </c>
      <c r="O7">
        <f t="shared" si="1"/>
        <v>2.3727272727272677</v>
      </c>
      <c r="P7">
        <f t="shared" si="2"/>
        <v>0.79090909090908923</v>
      </c>
      <c r="Q7">
        <f t="shared" si="3"/>
        <v>0.62553719008264197</v>
      </c>
      <c r="R7">
        <f t="shared" si="4"/>
        <v>1.8766115702479258</v>
      </c>
    </row>
    <row r="8" spans="2:18" x14ac:dyDescent="0.3">
      <c r="C8">
        <v>9.6999999999999993</v>
      </c>
      <c r="D8">
        <v>10.199999999999999</v>
      </c>
      <c r="E8">
        <v>1</v>
      </c>
      <c r="F8">
        <v>22</v>
      </c>
      <c r="G8">
        <v>9.9499999999999993</v>
      </c>
      <c r="H8">
        <v>9.9499999999999993</v>
      </c>
      <c r="I8">
        <v>9.6499999999999986</v>
      </c>
      <c r="J8">
        <v>10.25</v>
      </c>
      <c r="K8">
        <v>0.99782308074572545</v>
      </c>
      <c r="L8">
        <v>0.99782308074572545</v>
      </c>
      <c r="M8">
        <v>0.10050251256281408</v>
      </c>
      <c r="N8">
        <f t="shared" si="0"/>
        <v>1.3909090909090889</v>
      </c>
      <c r="O8">
        <f t="shared" si="1"/>
        <v>1.3909090909090889</v>
      </c>
      <c r="P8">
        <f t="shared" si="2"/>
        <v>1.3909090909090889</v>
      </c>
      <c r="Q8">
        <f t="shared" si="3"/>
        <v>1.9346280991735481</v>
      </c>
      <c r="R8">
        <f t="shared" si="4"/>
        <v>1.9346280991735481</v>
      </c>
    </row>
    <row r="10" spans="2:18" x14ac:dyDescent="0.3">
      <c r="D10" t="s">
        <v>20</v>
      </c>
      <c r="E10">
        <v>22</v>
      </c>
      <c r="H10">
        <f>SUM(H4:H8)</f>
        <v>188.3</v>
      </c>
      <c r="L10">
        <v>20.486756685063071</v>
      </c>
      <c r="M10">
        <v>2.5848141409088004</v>
      </c>
      <c r="O10">
        <f>SUM(O4:O8)</f>
        <v>11.345454545454542</v>
      </c>
      <c r="R10">
        <f>SUM(R4:R8)</f>
        <v>8.9181818181818215</v>
      </c>
    </row>
    <row r="11" spans="2:18" x14ac:dyDescent="0.3">
      <c r="C11" t="s">
        <v>21</v>
      </c>
      <c r="D11">
        <v>0.6</v>
      </c>
      <c r="L11">
        <v>0.9312162129574123</v>
      </c>
    </row>
    <row r="12" spans="2:18" x14ac:dyDescent="0.3">
      <c r="C12" t="s">
        <v>44</v>
      </c>
      <c r="D12">
        <f>H10/E10</f>
        <v>8.5590909090909104</v>
      </c>
    </row>
    <row r="13" spans="2:18" x14ac:dyDescent="0.3">
      <c r="C13" t="s">
        <v>22</v>
      </c>
      <c r="D13">
        <f>I6+((F13-F5)/10)*D11</f>
        <v>8.629999999999999</v>
      </c>
      <c r="E13" t="s">
        <v>27</v>
      </c>
      <c r="F13">
        <f>E10/2</f>
        <v>11</v>
      </c>
    </row>
    <row r="14" spans="2:18" x14ac:dyDescent="0.3">
      <c r="C14" t="s">
        <v>23</v>
      </c>
      <c r="D14">
        <f>I6+(F14/(F14+H14))*D11</f>
        <v>8.726923076923077</v>
      </c>
      <c r="E14" t="s">
        <v>45</v>
      </c>
      <c r="F14">
        <f>(E6-E5)</f>
        <v>6</v>
      </c>
      <c r="G14" t="s">
        <v>46</v>
      </c>
      <c r="H14">
        <f>(E6-E7)</f>
        <v>7</v>
      </c>
    </row>
    <row r="15" spans="2:18" x14ac:dyDescent="0.3">
      <c r="C15" t="s">
        <v>24</v>
      </c>
      <c r="D15">
        <v>8.5352493456758829</v>
      </c>
    </row>
    <row r="16" spans="2:18" x14ac:dyDescent="0.3">
      <c r="C16" t="s">
        <v>25</v>
      </c>
      <c r="D16">
        <v>0.11749155185949092</v>
      </c>
    </row>
    <row r="17" spans="2:6" x14ac:dyDescent="0.3">
      <c r="C17" t="s">
        <v>26</v>
      </c>
      <c r="D17">
        <v>8.9600000000000009</v>
      </c>
      <c r="E17" t="s">
        <v>27</v>
      </c>
      <c r="F17">
        <f>(3*E10)/4</f>
        <v>16.5</v>
      </c>
    </row>
    <row r="18" spans="2:6" x14ac:dyDescent="0.3">
      <c r="C18" t="s">
        <v>28</v>
      </c>
      <c r="D18">
        <v>8.629999999999999</v>
      </c>
      <c r="E18" t="s">
        <v>27</v>
      </c>
      <c r="F18">
        <v>11</v>
      </c>
    </row>
    <row r="19" spans="2:6" x14ac:dyDescent="0.3">
      <c r="C19" t="s">
        <v>18</v>
      </c>
      <c r="D19">
        <v>8.0749999999999993</v>
      </c>
      <c r="E19" t="s">
        <v>27</v>
      </c>
      <c r="F19">
        <v>5.5</v>
      </c>
    </row>
    <row r="20" spans="2:6" x14ac:dyDescent="0.3">
      <c r="C20" t="s">
        <v>29</v>
      </c>
    </row>
    <row r="21" spans="2:6" x14ac:dyDescent="0.3">
      <c r="B21" t="s">
        <v>30</v>
      </c>
      <c r="C21">
        <v>3</v>
      </c>
    </row>
    <row r="22" spans="2:6" x14ac:dyDescent="0.3">
      <c r="B22" t="s">
        <v>31</v>
      </c>
      <c r="C22">
        <v>2.3999999999999995</v>
      </c>
    </row>
    <row r="23" spans="2:6" x14ac:dyDescent="0.3">
      <c r="B23" t="s">
        <v>32</v>
      </c>
      <c r="C23">
        <v>2.8999999999999995</v>
      </c>
    </row>
    <row r="24" spans="2:6" x14ac:dyDescent="0.3">
      <c r="C24" t="s">
        <v>33</v>
      </c>
      <c r="D24">
        <v>0.88500000000000156</v>
      </c>
    </row>
    <row r="25" spans="2:6" x14ac:dyDescent="0.3">
      <c r="C25" t="s">
        <v>34</v>
      </c>
      <c r="D25">
        <f>D24/2</f>
        <v>0.44250000000000078</v>
      </c>
    </row>
    <row r="26" spans="2:6" x14ac:dyDescent="0.3">
      <c r="C26" t="s">
        <v>35</v>
      </c>
      <c r="D26">
        <v>0.44250000000000078</v>
      </c>
    </row>
    <row r="27" spans="2:6" x14ac:dyDescent="0.3">
      <c r="C27" t="s">
        <v>19</v>
      </c>
      <c r="D27">
        <v>9.4099999999999984</v>
      </c>
      <c r="E27" t="s">
        <v>27</v>
      </c>
      <c r="F27">
        <v>19.8</v>
      </c>
    </row>
    <row r="28" spans="2:6" x14ac:dyDescent="0.3">
      <c r="C28" t="s">
        <v>17</v>
      </c>
      <c r="D28">
        <v>7.58</v>
      </c>
      <c r="E28" t="s">
        <v>27</v>
      </c>
      <c r="F28">
        <v>2.2000000000000002</v>
      </c>
    </row>
    <row r="29" spans="2:6" x14ac:dyDescent="0.3">
      <c r="C29" t="s">
        <v>36</v>
      </c>
      <c r="D29">
        <v>1.8299999999999983</v>
      </c>
    </row>
    <row r="30" spans="2:6" x14ac:dyDescent="0.3">
      <c r="C30" t="s">
        <v>37</v>
      </c>
      <c r="D30">
        <f>O10/E10</f>
        <v>0.51570247933884283</v>
      </c>
    </row>
    <row r="31" spans="2:6" x14ac:dyDescent="0.3">
      <c r="C31" t="s">
        <v>38</v>
      </c>
      <c r="D31">
        <f>R10/21</f>
        <v>0.42467532467532482</v>
      </c>
    </row>
    <row r="32" spans="2:6" x14ac:dyDescent="0.3">
      <c r="C32" t="s">
        <v>43</v>
      </c>
      <c r="D32">
        <f>R10/22</f>
        <v>0.40537190082644642</v>
      </c>
    </row>
    <row r="33" spans="3:4" x14ac:dyDescent="0.3">
      <c r="C33" t="s">
        <v>39</v>
      </c>
      <c r="D33">
        <f>SQRT(D31)</f>
        <v>0.65167117833714638</v>
      </c>
    </row>
    <row r="34" spans="3:4" x14ac:dyDescent="0.3">
      <c r="C34" t="s">
        <v>40</v>
      </c>
      <c r="D34">
        <f>SQRT(D32)</f>
        <v>0.63668822890520471</v>
      </c>
    </row>
    <row r="35" spans="3:4" x14ac:dyDescent="0.3">
      <c r="C35" t="s">
        <v>41</v>
      </c>
      <c r="D35" s="1">
        <f>D33/D12</f>
        <v>7.613789656620934E-2</v>
      </c>
    </row>
    <row r="36" spans="3:4" x14ac:dyDescent="0.3">
      <c r="C36" t="s">
        <v>42</v>
      </c>
      <c r="D36" s="1">
        <f>D34/D12</f>
        <v>7.4387366096200225E-2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veidazg187@gmail.com</dc:creator>
  <cp:lastModifiedBy>veidazg187@gmail.com</cp:lastModifiedBy>
  <dcterms:created xsi:type="dcterms:W3CDTF">2025-03-21T09:17:29Z</dcterms:created>
  <dcterms:modified xsi:type="dcterms:W3CDTF">2025-03-21T10:01:45Z</dcterms:modified>
</cp:coreProperties>
</file>