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IC for Dr. Hanlon/"/>
    </mc:Choice>
  </mc:AlternateContent>
  <xr:revisionPtr revIDLastSave="185" documentId="8_{A951DD66-61AF-4C61-89BC-9D92127F32BF}" xr6:coauthVersionLast="47" xr6:coauthVersionMax="47" xr10:uidLastSave="{3ADDE0A7-4316-4200-9249-B637F51D2414}"/>
  <bookViews>
    <workbookView xWindow="28680" yWindow="105" windowWidth="29040" windowHeight="15720" xr2:uid="{6FC90F00-FE9B-46AE-83EF-86F5E1F13313}"/>
  </bookViews>
  <sheets>
    <sheet name="Summary" sheetId="1" r:id="rId1"/>
    <sheet name="Expenditure Details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I51" i="1"/>
  <c r="I50" i="1"/>
  <c r="I49" i="1"/>
  <c r="I48" i="1"/>
  <c r="I47" i="1"/>
  <c r="I46" i="1"/>
  <c r="I52" i="1" s="1"/>
  <c r="I40" i="1"/>
  <c r="I39" i="1"/>
  <c r="I38" i="1"/>
  <c r="I37" i="1"/>
  <c r="I36" i="1"/>
  <c r="I41" i="1" s="1"/>
  <c r="I35" i="1"/>
  <c r="I25" i="1"/>
  <c r="I26" i="1"/>
  <c r="I27" i="1"/>
  <c r="I28" i="1"/>
  <c r="I29" i="1"/>
  <c r="I24" i="1"/>
  <c r="D39" i="1"/>
  <c r="D40" i="1"/>
  <c r="D41" i="1"/>
  <c r="D42" i="1"/>
  <c r="D38" i="1"/>
  <c r="D37" i="1"/>
  <c r="D16" i="1"/>
  <c r="D28" i="1"/>
  <c r="D27" i="1"/>
  <c r="D17" i="1"/>
  <c r="D31" i="1"/>
  <c r="D30" i="1"/>
  <c r="D20" i="1"/>
  <c r="D32" i="1"/>
  <c r="D29" i="1"/>
  <c r="D19" i="1"/>
  <c r="D21" i="1"/>
  <c r="D18" i="1"/>
  <c r="I30" i="1" l="1"/>
  <c r="D22" i="1"/>
  <c r="D33" i="1"/>
</calcChain>
</file>

<file path=xl/sharedStrings.xml><?xml version="1.0" encoding="utf-8"?>
<sst xmlns="http://schemas.openxmlformats.org/spreadsheetml/2006/main" count="1400" uniqueCount="163">
  <si>
    <t>VP Research</t>
  </si>
  <si>
    <t>IC Distribution %</t>
  </si>
  <si>
    <t>Mechanical Engineering</t>
  </si>
  <si>
    <t>College of Engineering</t>
  </si>
  <si>
    <t>Distributed To</t>
  </si>
  <si>
    <t>Office of Sponsor Project</t>
  </si>
  <si>
    <t>Academic affair</t>
  </si>
  <si>
    <t>NSF I-Corps Hub (Track 2): Great Plains Region</t>
  </si>
  <si>
    <t>Project Name:</t>
  </si>
  <si>
    <t>PI:</t>
  </si>
  <si>
    <t>Stephen Hanlon</t>
  </si>
  <si>
    <t xml:space="preserve">Primary Sponsor: </t>
  </si>
  <si>
    <t>North Dakota State University</t>
  </si>
  <si>
    <t>Burden Schedule:</t>
  </si>
  <si>
    <t>445MTDC1</t>
  </si>
  <si>
    <t>Project Start Date:</t>
  </si>
  <si>
    <t>Project Finish Date:</t>
  </si>
  <si>
    <t>IC Received ($)</t>
  </si>
  <si>
    <t>Project Organization:</t>
  </si>
  <si>
    <t>RED Strategic Initiative</t>
  </si>
  <si>
    <t>Transaction Number</t>
  </si>
  <si>
    <t>Project Number</t>
  </si>
  <si>
    <t>Expenditure Type</t>
  </si>
  <si>
    <t>Expenditure Category</t>
  </si>
  <si>
    <t>Expenditure Organization</t>
  </si>
  <si>
    <t>Comment</t>
  </si>
  <si>
    <t>Indirect Cost Expense</t>
  </si>
  <si>
    <t>F&amp;A</t>
  </si>
  <si>
    <t>School of Pharmacy</t>
  </si>
  <si>
    <t>Summarized Burden Expenditure</t>
  </si>
  <si>
    <t>Printing and Copying Expense</t>
  </si>
  <si>
    <t>Other</t>
  </si>
  <si>
    <t>IDT</t>
  </si>
  <si>
    <t>Student Health Pharmacy</t>
  </si>
  <si>
    <t>UWSOP Distance Education</t>
  </si>
  <si>
    <t>FRINGE RATE</t>
  </si>
  <si>
    <t>Hanlon, Stephen</t>
  </si>
  <si>
    <t>Salaries, Wages, and Fringe Benefits</t>
  </si>
  <si>
    <t>FT SALARIES-STA</t>
  </si>
  <si>
    <t>Engineering &amp; Physical Sciences Deans Office</t>
  </si>
  <si>
    <t>Veerakumar, Ramsankar</t>
  </si>
  <si>
    <t>FT SALARIES-FAC</t>
  </si>
  <si>
    <t>OTHER SUPPLEMENTAL PAY</t>
  </si>
  <si>
    <t>Travel Domestic Expense</t>
  </si>
  <si>
    <t>Domestic Travel</t>
  </si>
  <si>
    <t>Expense Report</t>
  </si>
  <si>
    <t>1005829-16107; Reimbursement for Vehicle Rental; Car rental in Fargo ND as ICORP representative at BioScience Summit</t>
  </si>
  <si>
    <t>1005829-16107; Reimbursement for Lodging; ICORP representation at Bioscience Summit, Fargo ND</t>
  </si>
  <si>
    <t>1005829-16107; Reimbursement for Airfare; Fargo Airfare Great Plains Hub annual meeting, ICORP</t>
  </si>
  <si>
    <t>1005829-16107; Reimbursement for Lodging; Hotel for ICORP NIN conference Washington DC</t>
  </si>
  <si>
    <t>1005829-16107; Reimbursement for Lodging; Great Plains Hub annual ICORP meeting, travel to Fargo ND</t>
  </si>
  <si>
    <t>1005829-16107; Reimbursement for Vehicle Rental; Car Rental, Great Plains Hub annual ICORP meeting, Fargo</t>
  </si>
  <si>
    <t>1005829-16107; Reimbursement for Airfare; ICORP representation at ND Biomedical Conference</t>
  </si>
  <si>
    <t>1005829-16107; Reimbursement for Airfare; Attend NIN ICORP meeting as Wyo Representative, Washington DC</t>
  </si>
  <si>
    <t>Supplier Invoice</t>
  </si>
  <si>
    <t>Carley Applegate</t>
  </si>
  <si>
    <t>Reimbursement for Travel; iCorp - Customer Discovery Interviews</t>
  </si>
  <si>
    <t>Airfare Denver to Fargo &amp; return less $30.00 upgrade charge. Used UA credit from canceled trip for UW</t>
  </si>
  <si>
    <t>Car Rental, Transportation in Fargo</t>
  </si>
  <si>
    <t>1005829 I Corp Belmont; Reimbursement for Gas for Rental Vehicle; I Corp Conference, Fargo, ND, 9/30-10/3/2023</t>
  </si>
  <si>
    <t>1005829 I Corp Belmont; Reimbursement for Parkingl; I Corp Conference, Fargo, ND, 9/30-10/3/2023</t>
  </si>
  <si>
    <t>1005829 I Corp Belmont; Reimbursement for Per Diem; I Corp Conference, Fargo, ND, 9/30-10/3/2023</t>
  </si>
  <si>
    <t>1005829 I Corps Belmont; Reimbursement for Rental Vehicle Insurance; I Corp Conference, Fargo, ND, 9/30-10/3/2023</t>
  </si>
  <si>
    <t>1005829 I Corp Belmont; Reimbursement for RT Mileage to DIA; I Corp Conference, Fargo, ND, 9/30-10/3/2023</t>
  </si>
  <si>
    <t>1005829 I Corp Belmont; Reimbursement for Vehicle Rental; I Corp Conference, Fargo, ND, 9/30-10/3/2023</t>
  </si>
  <si>
    <t>Wood, Cindy</t>
  </si>
  <si>
    <t>1005829-16107 ICorps Belmont; Baggage for RAm Veerakumar; I Corps Conference, Fargo, ND, 9/30-10/3/2023</t>
  </si>
  <si>
    <t>1005829-16107 ICorps Belmont; Airfare for Ram Veerakumar; ICorps Conference, Fargo, ND, 9/.0-10/3/2023</t>
  </si>
  <si>
    <t>1005829-16107 ICorps Belmont; Lodging for Ram Veerakumar; I Corps Conference, Fargo, ND, 9/30-10/3/2023</t>
  </si>
  <si>
    <t>Belmont, Erica</t>
  </si>
  <si>
    <t>Grand Total</t>
  </si>
  <si>
    <t>Fiscal Year 2024</t>
  </si>
  <si>
    <t>Fiscal Year 2025</t>
  </si>
  <si>
    <t>Project me</t>
  </si>
  <si>
    <t>Project Organization</t>
  </si>
  <si>
    <t>Accounting Date</t>
  </si>
  <si>
    <t>Expenditure Date</t>
  </si>
  <si>
    <t>User Batch me</t>
  </si>
  <si>
    <t>Document me</t>
  </si>
  <si>
    <t>PO Number</t>
  </si>
  <si>
    <t>Invoice Number</t>
  </si>
  <si>
    <t>Employee me</t>
  </si>
  <si>
    <t>Merchant me</t>
  </si>
  <si>
    <t>Supplier me</t>
  </si>
  <si>
    <t>Expenditure Amount</t>
  </si>
  <si>
    <t>Last Updated Date</t>
  </si>
  <si>
    <t>Last Updated By</t>
  </si>
  <si>
    <t>Accounting_FY</t>
  </si>
  <si>
    <t>Summarized Burden Expenditure-2394372</t>
  </si>
  <si>
    <t>kpuls</t>
  </si>
  <si>
    <t>FY2024</t>
  </si>
  <si>
    <t>HCM-20230701-FRINGE</t>
  </si>
  <si>
    <t>Labor Uccounted</t>
  </si>
  <si>
    <t>HCM-2023073101253</t>
  </si>
  <si>
    <t>Summarized Burden Expenditure-2452514</t>
  </si>
  <si>
    <t>HCM-20230801-FRINGE</t>
  </si>
  <si>
    <t>HCM-20230831123427</t>
  </si>
  <si>
    <t>Summarized Burden Expenditure-2454254</t>
  </si>
  <si>
    <t>Summarized Burden Expenditure-2472224</t>
  </si>
  <si>
    <t>OAP_6544494</t>
  </si>
  <si>
    <t>EXP000594576453</t>
  </si>
  <si>
    <t>FRONTIER AI</t>
  </si>
  <si>
    <t>EXPEDIA 72655890015662</t>
  </si>
  <si>
    <t>Summarized Burden Expenditure-2483258</t>
  </si>
  <si>
    <t>OAP_6612944</t>
  </si>
  <si>
    <t>EXP000601243847</t>
  </si>
  <si>
    <t>Summarized Burden Expenditure-2508242</t>
  </si>
  <si>
    <t>OAP_6754561</t>
  </si>
  <si>
    <t>EXP000607964497</t>
  </si>
  <si>
    <t>Hotel fee, 2 nights, less scks on arrival</t>
  </si>
  <si>
    <t>Summarized Burden Expenditure-2553372</t>
  </si>
  <si>
    <t>Summarized Burden Expenditure-2635572</t>
  </si>
  <si>
    <t>Summarized Burden Expenditure-2634540</t>
  </si>
  <si>
    <t>HCM-20231201-FRINGE</t>
  </si>
  <si>
    <t>HCM-2023122284042</t>
  </si>
  <si>
    <t>OAP_10608300</t>
  </si>
  <si>
    <t>06272024CA-1</t>
  </si>
  <si>
    <t>Summarized Burden Expenditure-3029578</t>
  </si>
  <si>
    <t>Summarized Burden Expenditure-3030694</t>
  </si>
  <si>
    <t>Summarized Burden Expenditure-3033696</t>
  </si>
  <si>
    <t>HCM-20240601-FRINGE</t>
  </si>
  <si>
    <t>HCM-20240630145651</t>
  </si>
  <si>
    <t>Summarized Burden Expenditure-3086710</t>
  </si>
  <si>
    <t>FY2025</t>
  </si>
  <si>
    <t>Summarized Burden Expenditure-3084668</t>
  </si>
  <si>
    <t>HCM-20240702-FRINGE</t>
  </si>
  <si>
    <t>HCM-20240731235532</t>
  </si>
  <si>
    <t>OAP_11799312</t>
  </si>
  <si>
    <t>Summarized Burden Expenditure-3127516</t>
  </si>
  <si>
    <t>OAP_12599800</t>
  </si>
  <si>
    <t>EXP000724700124</t>
  </si>
  <si>
    <t>Summarized Burden Expenditure-3297690</t>
  </si>
  <si>
    <t>EXP000724700148</t>
  </si>
  <si>
    <t>OAP_12615405</t>
  </si>
  <si>
    <t>EXP000724700214</t>
  </si>
  <si>
    <t>1005829-16107; Reimbursement for Vehicle Rental; Car rental ICORP instructor meeting in preparation for tiol ICORP</t>
  </si>
  <si>
    <t>1005829-16107; Reimbursement for Airfare; Attend ICORP instructor meeting in preparation for tiol ICORP cohort</t>
  </si>
  <si>
    <t>1005829-16107; Reimbursement for Lodging; ICORP Instructor meeting  in preparation for tiol ICORP cohort</t>
  </si>
  <si>
    <t>Summarized Burden Expenditure-3301646</t>
  </si>
  <si>
    <t>EXP000724700246</t>
  </si>
  <si>
    <t>Summarized Burden Expenditure-3374998</t>
  </si>
  <si>
    <t>Summarized Burden Expenditure-3373838</t>
  </si>
  <si>
    <t>HCM-20250101-FRINGE</t>
  </si>
  <si>
    <t>HCM-20250131165034</t>
  </si>
  <si>
    <t>Summarized Burden Expenditure-3434062</t>
  </si>
  <si>
    <t>Summarized Burden Expenditure-3435104</t>
  </si>
  <si>
    <t>HCM-20250301-FRINGE</t>
  </si>
  <si>
    <t>HCM-20250331121226</t>
  </si>
  <si>
    <t>Summarized Burden Expenditure-3508028</t>
  </si>
  <si>
    <t>0525CPCM3102IDT</t>
  </si>
  <si>
    <t>25965 School of Pharmacy 05/13/2025 $75.50 - Stephen P. Hanlon - Promotiol flyers for use in I-Corp activities</t>
  </si>
  <si>
    <t>HCM-2025063085626</t>
  </si>
  <si>
    <t>serviceuw.integration</t>
  </si>
  <si>
    <t>Fiscal Years</t>
  </si>
  <si>
    <t>Fiscal Year 2026 (Estimated IC-Year 3)</t>
  </si>
  <si>
    <t>Fiscal Year 2027 (Estimated IC-Year 4)</t>
  </si>
  <si>
    <t>Fiscal Year 2028 (Estimated IC-Year 5)</t>
  </si>
  <si>
    <t>IC Estimated ($)</t>
  </si>
  <si>
    <t>Estimated Remaining IC (calculated from received but unspent funds)</t>
  </si>
  <si>
    <t>From the budget justification document we get yearly estimate of IC amount.</t>
  </si>
  <si>
    <t>IC Received</t>
  </si>
  <si>
    <t>From WyoCoud</t>
  </si>
  <si>
    <t>From RoamWyo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</si>
</sst>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1666875</xdr:colOff>
      <xdr:row>12</xdr:row>
      <xdr:rowOff>47625</xdr:rowOff>
    </xdr:from>
    <xdr:to>
      <xdr:col>7</xdr:col>
      <xdr:colOff>631810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5DB15-4764-5826-48EC-BE4F2CEB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219325"/>
          <a:ext cx="4943460" cy="13811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38.556314814814" createdVersion="8" refreshedVersion="8" minRefreshableVersion="3" recordCount="130" xr:uid="{E77B91C2-EB28-44B0-B9B6-8C6C851EE407}">
  <cacheSource type="worksheet">
    <worksheetSource ref="C1:U131" sheet="Expenditure Details"/>
  </cacheSource>
  <cacheFields count="19">
    <cacheField name="Project Organization" numFmtId="0">
      <sharedItems/>
    </cacheField>
    <cacheField name="Accounting Date" numFmtId="14">
      <sharedItems containsSemiMixedTypes="0" containsNonDate="0" containsDate="1" containsString="0" minDate="2023-07-31T00:00:00" maxDate="2025-07-01T00:00:00"/>
    </cacheField>
    <cacheField name="Expenditure Date" numFmtId="14">
      <sharedItems containsSemiMixedTypes="0" containsNonDate="0" containsDate="1" containsString="0" minDate="2023-07-31T00:00:00" maxDate="2025-07-01T00:00:00"/>
    </cacheField>
    <cacheField name="Transaction Number" numFmtId="0">
      <sharedItems containsSemiMixedTypes="0" containsString="0" containsNumber="1" containsInteger="1" minValue="5341098" maxValue="7313656"/>
    </cacheField>
    <cacheField name="Expenditure Organization" numFmtId="0">
      <sharedItems/>
    </cacheField>
    <cacheField name="Expenditure Category" numFmtId="0">
      <sharedItems/>
    </cacheField>
    <cacheField name="Expenditure Type" numFmtId="0">
      <sharedItems count="7">
        <s v="Indirect Cost Expense"/>
        <s v="FRINGE RATE"/>
        <s v="OTHER SUPPLEMENTAL PAY"/>
        <s v="FT SALARIES-FAC"/>
        <s v="Travel Domestic Expense"/>
        <s v="FT SALARIES-STA"/>
        <s v="Printing and Copying Expense"/>
      </sharedItems>
    </cacheField>
    <cacheField name="User Batch me" numFmtId="0">
      <sharedItems/>
    </cacheField>
    <cacheField name="Document me" numFmtId="0">
      <sharedItems/>
    </cacheField>
    <cacheField name="PO Number" numFmtId="0">
      <sharedItems containsNonDate="0" containsString="0" containsBlank="1"/>
    </cacheField>
    <cacheField name="Invoice Number" numFmtId="0">
      <sharedItems containsBlank="1"/>
    </cacheField>
    <cacheField name="Employee me" numFmtId="0">
      <sharedItems containsBlank="1"/>
    </cacheField>
    <cacheField name="Merchant me" numFmtId="0">
      <sharedItems containsBlank="1"/>
    </cacheField>
    <cacheField name="Supplier me" numFmtId="0">
      <sharedItems containsBlank="1"/>
    </cacheField>
    <cacheField name="Comment" numFmtId="0">
      <sharedItems containsBlank="1"/>
    </cacheField>
    <cacheField name="Expenditure Amount" numFmtId="0">
      <sharedItems containsSemiMixedTypes="0" containsString="0" containsNumber="1" minValue="-2831.76" maxValue="9221"/>
    </cacheField>
    <cacheField name="Last Updated Date" numFmtId="14">
      <sharedItems containsSemiMixedTypes="0" containsNonDate="0" containsDate="1" containsString="0" minDate="2025-06-06T00:00:00" maxDate="2025-07-01T00:00:00"/>
    </cacheField>
    <cacheField name="Last Updated By" numFmtId="0">
      <sharedItems/>
    </cacheField>
    <cacheField name="Accounting_FY" numFmtId="0">
      <sharedItems count="2">
        <s v="FY2024"/>
        <s v="FY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Mechanical Engineering"/>
    <d v="2023-07-31T00:00:00"/>
    <d v="2023-07-31T00:00:00"/>
    <n v="5361101"/>
    <s v="Mechanical Engineering"/>
    <s v="F&amp;A"/>
    <x v="0"/>
    <s v="Summarized Burden Expenditure-2394372"/>
    <s v="Summarized Burden Expenditure"/>
    <m/>
    <m/>
    <m/>
    <m/>
    <m/>
    <m/>
    <n v="3935.58"/>
    <d v="2025-06-06T00:00:00"/>
    <s v="kpuls"/>
    <x v="0"/>
  </r>
  <r>
    <s v="Mechanical Engineering"/>
    <d v="2023-07-31T00:00:00"/>
    <d v="2023-07-31T00:00:00"/>
    <n v="5361100"/>
    <s v="Engineering &amp; Physical Sciences Deans Office"/>
    <s v="F&amp;A"/>
    <x v="0"/>
    <s v="Summarized Burden Expenditure-2394372"/>
    <s v="Summarized Burden Expenditure"/>
    <m/>
    <m/>
    <m/>
    <m/>
    <m/>
    <m/>
    <n v="1609.65"/>
    <d v="2025-06-06T00:00:00"/>
    <s v="kpuls"/>
    <x v="0"/>
  </r>
  <r>
    <s v="Mechanical Engineering"/>
    <d v="2023-07-31T00:00:00"/>
    <d v="2023-07-31T00:00:00"/>
    <n v="5353161"/>
    <s v="Engineering &amp; Physical Sciences Deans Office"/>
    <s v="Salaries, Wages, and Fringe Benefits"/>
    <x v="1"/>
    <s v="HCM-20230701-FRINGE"/>
    <s v="Labor Uccounted"/>
    <m/>
    <m/>
    <s v="Veerakumar, Ramsankar"/>
    <m/>
    <m/>
    <m/>
    <n v="3617.2"/>
    <d v="2025-06-06T00:00:00"/>
    <s v="kpuls"/>
    <x v="0"/>
  </r>
  <r>
    <s v="Mechanical Engineering"/>
    <d v="2023-07-31T00:00:00"/>
    <d v="2023-07-31T00:00:00"/>
    <n v="5341098"/>
    <s v="Mechanical Engineering"/>
    <s v="Salaries, Wages, and Fringe Benefits"/>
    <x v="2"/>
    <s v="HCM-2023073101253"/>
    <s v="Labor Uccounted"/>
    <m/>
    <m/>
    <s v="Veerakumar, Ramsankar"/>
    <m/>
    <m/>
    <m/>
    <n v="8844"/>
    <d v="2025-06-06T00:00:00"/>
    <s v="kpuls"/>
    <x v="0"/>
  </r>
  <r>
    <s v="Mechanical Engineering"/>
    <d v="2023-08-01T00:00:00"/>
    <d v="2023-07-31T00:00:00"/>
    <n v="5492781"/>
    <s v="Engineering &amp; Physical Sciences Deans Office"/>
    <s v="F&amp;A"/>
    <x v="0"/>
    <s v="Summarized Burden Expenditure-2452514"/>
    <s v="Summarized Burden Expenditure"/>
    <m/>
    <m/>
    <m/>
    <m/>
    <m/>
    <m/>
    <n v="1158.19"/>
    <d v="2025-06-06T00:00:00"/>
    <s v="kpuls"/>
    <x v="0"/>
  </r>
  <r>
    <s v="Mechanical Engineering"/>
    <d v="2023-08-01T00:00:00"/>
    <d v="2023-07-31T00:00:00"/>
    <n v="5492785"/>
    <s v="Mechanical Engineering"/>
    <s v="F&amp;A"/>
    <x v="0"/>
    <s v="Summarized Burden Expenditure-2452514"/>
    <s v="Summarized Burden Expenditure"/>
    <m/>
    <m/>
    <m/>
    <m/>
    <m/>
    <m/>
    <n v="2831.76"/>
    <d v="2025-06-06T00:00:00"/>
    <s v="kpuls"/>
    <x v="0"/>
  </r>
  <r>
    <s v="Mechanical Engineering"/>
    <d v="2023-08-01T00:00:00"/>
    <d v="2023-07-31T00:00:00"/>
    <n v="5486654"/>
    <s v="Engineering &amp; Physical Sciences Deans Office"/>
    <s v="Salaries, Wages, and Fringe Benefits"/>
    <x v="1"/>
    <s v="HCM-20230801-FRINGE"/>
    <s v="Labor Uccounted"/>
    <m/>
    <m/>
    <s v="Belmont, Erica"/>
    <m/>
    <m/>
    <m/>
    <n v="2602.67"/>
    <d v="2025-06-06T00:00:00"/>
    <s v="kpuls"/>
    <x v="0"/>
  </r>
  <r>
    <s v="Mechanical Engineering"/>
    <d v="2023-08-01T00:00:00"/>
    <d v="2023-07-31T00:00:00"/>
    <n v="5479124"/>
    <s v="Mechanical Engineering"/>
    <s v="Salaries, Wages, and Fringe Benefits"/>
    <x v="2"/>
    <s v="HCM-20230831123427"/>
    <s v="Labor Uccounted"/>
    <m/>
    <m/>
    <s v="Belmont, Erica"/>
    <m/>
    <m/>
    <m/>
    <n v="6363.5"/>
    <d v="2025-06-06T00:00:00"/>
    <s v="kpuls"/>
    <x v="0"/>
  </r>
  <r>
    <s v="Mechanical Engineering"/>
    <d v="2023-08-31T00:00:00"/>
    <d v="2023-08-31T00:00:00"/>
    <n v="5492782"/>
    <s v="Engineering &amp; Physical Sciences Deans Office"/>
    <s v="F&amp;A"/>
    <x v="0"/>
    <s v="Summarized Burden Expenditure-2452514"/>
    <s v="Summarized Burden Expenditure"/>
    <m/>
    <m/>
    <m/>
    <m/>
    <m/>
    <m/>
    <n v="804.83"/>
    <d v="2025-06-06T00:00:00"/>
    <s v="kpuls"/>
    <x v="0"/>
  </r>
  <r>
    <s v="Mechanical Engineering"/>
    <d v="2023-08-31T00:00:00"/>
    <d v="2023-08-31T00:00:00"/>
    <n v="5492787"/>
    <s v="Student Health Pharmacy"/>
    <s v="F&amp;A"/>
    <x v="0"/>
    <s v="Summarized Burden Expenditure-2452514"/>
    <s v="Summarized Burden Expenditure"/>
    <m/>
    <m/>
    <m/>
    <m/>
    <m/>
    <m/>
    <n v="377.58"/>
    <d v="2025-06-06T00:00:00"/>
    <s v="kpuls"/>
    <x v="0"/>
  </r>
  <r>
    <s v="Mechanical Engineering"/>
    <d v="2023-08-31T00:00:00"/>
    <d v="2023-08-31T00:00:00"/>
    <n v="5492788"/>
    <s v="UWSOP Distance Education"/>
    <s v="F&amp;A"/>
    <x v="0"/>
    <s v="Summarized Burden Expenditure-2452514"/>
    <s v="Summarized Burden Expenditure"/>
    <m/>
    <m/>
    <m/>
    <m/>
    <m/>
    <m/>
    <n v="377.47"/>
    <d v="2025-06-06T00:00:00"/>
    <s v="kpuls"/>
    <x v="0"/>
  </r>
  <r>
    <s v="Mechanical Engineering"/>
    <d v="2023-08-31T00:00:00"/>
    <d v="2023-08-31T00:00:00"/>
    <n v="5492783"/>
    <s v="Mechanical Engineering"/>
    <s v="F&amp;A"/>
    <x v="0"/>
    <s v="Summarized Burden Expenditure-2452514"/>
    <s v="Summarized Burden Expenditure"/>
    <m/>
    <m/>
    <m/>
    <m/>
    <m/>
    <m/>
    <n v="2225"/>
    <d v="2025-06-06T00:00:00"/>
    <s v="kpuls"/>
    <x v="0"/>
  </r>
  <r>
    <s v="Mechanical Engineering"/>
    <d v="2023-08-31T00:00:00"/>
    <d v="2023-08-31T00:00:00"/>
    <n v="5492786"/>
    <s v="School of Pharmacy"/>
    <s v="F&amp;A"/>
    <x v="0"/>
    <s v="Summarized Burden Expenditure-2452514"/>
    <s v="Summarized Burden Expenditure"/>
    <m/>
    <m/>
    <m/>
    <m/>
    <m/>
    <m/>
    <n v="377.47"/>
    <d v="2025-06-06T00:00:00"/>
    <s v="kpuls"/>
    <x v="0"/>
  </r>
  <r>
    <s v="Mechanical Engineering"/>
    <d v="2023-08-31T00:00:00"/>
    <d v="2023-08-31T00:00:00"/>
    <n v="5492784"/>
    <s v="Mechanical Engineering"/>
    <s v="F&amp;A"/>
    <x v="0"/>
    <s v="Summarized Burden Expenditure-2452514"/>
    <s v="Summarized Burden Expenditure"/>
    <m/>
    <m/>
    <m/>
    <m/>
    <m/>
    <m/>
    <n v="1967.79"/>
    <d v="2025-06-06T00:00:00"/>
    <s v="kpuls"/>
    <x v="0"/>
  </r>
  <r>
    <s v="Mechanical Engineering"/>
    <d v="2023-08-31T00:00:00"/>
    <d v="2023-08-31T00:00:00"/>
    <n v="5486590"/>
    <s v="Engineering &amp; Physical Sciences Deans Office"/>
    <s v="Salaries, Wages, and Fringe Benefits"/>
    <x v="1"/>
    <s v="HCM-20230801-FRINGE"/>
    <s v="Labor Uccounted"/>
    <m/>
    <m/>
    <s v="Veerakumar, Ramsankar"/>
    <m/>
    <m/>
    <m/>
    <n v="1808.6"/>
    <d v="2025-06-06T00:00:00"/>
    <s v="kpuls"/>
    <x v="0"/>
  </r>
  <r>
    <s v="Mechanical Engineering"/>
    <d v="2023-08-31T00:00:00"/>
    <d v="2023-08-31T00:00:00"/>
    <n v="5487081"/>
    <s v="UWSOP Distance Education"/>
    <s v="Salaries, Wages, and Fringe Benefits"/>
    <x v="1"/>
    <s v="HCM-20230801-FRINGE"/>
    <s v="Labor Uccounted"/>
    <m/>
    <m/>
    <s v="Hanlon, Stephen"/>
    <m/>
    <m/>
    <m/>
    <n v="848.25"/>
    <d v="2025-06-06T00:00:00"/>
    <s v="kpuls"/>
    <x v="0"/>
  </r>
  <r>
    <s v="Mechanical Engineering"/>
    <d v="2023-08-31T00:00:00"/>
    <d v="2023-08-31T00:00:00"/>
    <n v="5487453"/>
    <s v="School of Pharmacy"/>
    <s v="Salaries, Wages, and Fringe Benefits"/>
    <x v="1"/>
    <s v="HCM-20230801-FRINGE"/>
    <s v="Labor Uccounted"/>
    <m/>
    <m/>
    <s v="Hanlon, Stephen"/>
    <m/>
    <m/>
    <m/>
    <n v="848.25"/>
    <d v="2025-06-06T00:00:00"/>
    <s v="kpuls"/>
    <x v="0"/>
  </r>
  <r>
    <s v="Mechanical Engineering"/>
    <d v="2023-08-31T00:00:00"/>
    <d v="2023-08-31T00:00:00"/>
    <n v="5486548"/>
    <s v="Student Health Pharmacy"/>
    <s v="Salaries, Wages, and Fringe Benefits"/>
    <x v="1"/>
    <s v="HCM-20230801-FRINGE"/>
    <s v="Labor Uccounted"/>
    <m/>
    <m/>
    <s v="Hanlon, Stephen"/>
    <m/>
    <m/>
    <m/>
    <n v="848.5"/>
    <d v="2025-06-06T00:00:00"/>
    <s v="kpuls"/>
    <x v="0"/>
  </r>
  <r>
    <s v="Mechanical Engineering"/>
    <d v="2023-08-31T00:00:00"/>
    <d v="2023-08-31T00:00:00"/>
    <n v="5478246"/>
    <s v="Mechanical Engineering"/>
    <s v="Salaries, Wages, and Fringe Benefits"/>
    <x v="3"/>
    <s v="HCM-20230831123427"/>
    <s v="Labor Uccounted"/>
    <m/>
    <m/>
    <s v="Hanlon, Stephen"/>
    <m/>
    <m/>
    <m/>
    <n v="5000"/>
    <d v="2025-06-06T00:00:00"/>
    <s v="kpuls"/>
    <x v="0"/>
  </r>
  <r>
    <s v="Mechanical Engineering"/>
    <d v="2023-08-31T00:00:00"/>
    <d v="2023-08-31T00:00:00"/>
    <n v="5478547"/>
    <s v="Mechanical Engineering"/>
    <s v="Salaries, Wages, and Fringe Benefits"/>
    <x v="2"/>
    <s v="HCM-20230831123427"/>
    <s v="Labor Uccounted"/>
    <m/>
    <m/>
    <s v="Veerakumar, Ramsankar"/>
    <m/>
    <m/>
    <m/>
    <n v="4422"/>
    <d v="2025-06-06T00:00:00"/>
    <s v="kpuls"/>
    <x v="0"/>
  </r>
  <r>
    <s v="Mechanical Engineering"/>
    <d v="2023-09-01T00:00:00"/>
    <d v="2023-07-31T00:00:00"/>
    <n v="5497120"/>
    <s v="Mechanical Engineering"/>
    <s v="F&amp;A"/>
    <x v="0"/>
    <s v="Summarized Burden Expenditure-2454254"/>
    <s v="Summarized Burden Expenditure"/>
    <m/>
    <m/>
    <m/>
    <m/>
    <m/>
    <m/>
    <n v="2831.76"/>
    <d v="2025-06-06T00:00:00"/>
    <s v="kpuls"/>
    <x v="0"/>
  </r>
  <r>
    <s v="Mechanical Engineering"/>
    <d v="2023-09-01T00:00:00"/>
    <d v="2023-07-31T00:00:00"/>
    <n v="5497119"/>
    <s v="Engineering &amp; Physical Sciences Deans Office"/>
    <s v="F&amp;A"/>
    <x v="0"/>
    <s v="Summarized Burden Expenditure-2454254"/>
    <s v="Summarized Burden Expenditure"/>
    <m/>
    <m/>
    <m/>
    <m/>
    <m/>
    <m/>
    <n v="1158.19"/>
    <d v="2025-06-06T00:00:00"/>
    <s v="kpuls"/>
    <x v="0"/>
  </r>
  <r>
    <s v="Mechanical Engineering"/>
    <d v="2023-09-01T00:00:00"/>
    <d v="2023-07-31T00:00:00"/>
    <n v="5537097"/>
    <s v="Engineering &amp; Physical Sciences Deans Office"/>
    <s v="F&amp;A"/>
    <x v="0"/>
    <s v="Summarized Burden Expenditure-2472224"/>
    <s v="Summarized Burden Expenditure"/>
    <m/>
    <m/>
    <m/>
    <m/>
    <m/>
    <m/>
    <n v="1158.19"/>
    <d v="2025-06-06T00:00:00"/>
    <s v="kpuls"/>
    <x v="0"/>
  </r>
  <r>
    <s v="Mechanical Engineering"/>
    <d v="2023-09-01T00:00:00"/>
    <d v="2023-07-31T00:00:00"/>
    <n v="5537095"/>
    <s v="Engineering &amp; Physical Sciences Deans Office"/>
    <s v="F&amp;A"/>
    <x v="0"/>
    <s v="Summarized Burden Expenditure-2472224"/>
    <s v="Summarized Burden Expenditure"/>
    <m/>
    <m/>
    <m/>
    <m/>
    <m/>
    <m/>
    <n v="-1158.19"/>
    <d v="2025-06-06T00:00:00"/>
    <s v="kpuls"/>
    <x v="0"/>
  </r>
  <r>
    <s v="Mechanical Engineering"/>
    <d v="2023-09-01T00:00:00"/>
    <d v="2023-07-31T00:00:00"/>
    <n v="5537096"/>
    <s v="Mechanical Engineering"/>
    <s v="F&amp;A"/>
    <x v="0"/>
    <s v="Summarized Burden Expenditure-2472224"/>
    <s v="Summarized Burden Expenditure"/>
    <m/>
    <m/>
    <m/>
    <m/>
    <m/>
    <m/>
    <n v="-2831.76"/>
    <d v="2025-06-06T00:00:00"/>
    <s v="kpuls"/>
    <x v="0"/>
  </r>
  <r>
    <s v="Mechanical Engineering"/>
    <d v="2023-09-01T00:00:00"/>
    <d v="2023-07-31T00:00:00"/>
    <n v="5497122"/>
    <s v="Mechanical Engineering"/>
    <s v="F&amp;A"/>
    <x v="0"/>
    <s v="Summarized Burden Expenditure-2454254"/>
    <s v="Summarized Burden Expenditure"/>
    <m/>
    <m/>
    <m/>
    <m/>
    <m/>
    <m/>
    <n v="-2831.76"/>
    <d v="2025-06-06T00:00:00"/>
    <s v="kpuls"/>
    <x v="0"/>
  </r>
  <r>
    <s v="Mechanical Engineering"/>
    <d v="2023-09-01T00:00:00"/>
    <d v="2023-07-31T00:00:00"/>
    <n v="5537098"/>
    <s v="Mechanical Engineering"/>
    <s v="F&amp;A"/>
    <x v="0"/>
    <s v="Summarized Burden Expenditure-2472224"/>
    <s v="Summarized Burden Expenditure"/>
    <m/>
    <m/>
    <m/>
    <m/>
    <m/>
    <m/>
    <n v="2831.76"/>
    <d v="2025-06-06T00:00:00"/>
    <s v="kpuls"/>
    <x v="0"/>
  </r>
  <r>
    <s v="Mechanical Engineering"/>
    <d v="2023-09-01T00:00:00"/>
    <d v="2023-07-31T00:00:00"/>
    <n v="5497121"/>
    <s v="Engineering &amp; Physical Sciences Deans Office"/>
    <s v="F&amp;A"/>
    <x v="0"/>
    <s v="Summarized Burden Expenditure-2454254"/>
    <s v="Summarized Burden Expenditure"/>
    <m/>
    <m/>
    <m/>
    <m/>
    <m/>
    <m/>
    <n v="-1158.19"/>
    <d v="2025-06-06T00:00:00"/>
    <s v="kpuls"/>
    <x v="0"/>
  </r>
  <r>
    <s v="Mechanical Engineering"/>
    <d v="2023-09-26T00:00:00"/>
    <d v="2023-09-14T00:00:00"/>
    <n v="5561203"/>
    <s v="Engineering &amp; Physical Sciences Deans Office"/>
    <s v="Domestic Travel"/>
    <x v="4"/>
    <s v="OAP_6544494"/>
    <s v="Expense Report"/>
    <m/>
    <s v="EXP000594576453"/>
    <s v="Wood, Cindy"/>
    <s v="FRONTIER AI"/>
    <m/>
    <s v="1005829-16107 ICorps Belmont; Baggage for RAm Veerakumar; I Corps Conference, Fargo, ND, 9/30-10/3/2023"/>
    <n v="126"/>
    <d v="2025-06-06T00:00:00"/>
    <s v="kpuls"/>
    <x v="0"/>
  </r>
  <r>
    <s v="Mechanical Engineering"/>
    <d v="2023-09-26T00:00:00"/>
    <d v="2023-09-14T00:00:00"/>
    <n v="5561217"/>
    <s v="Engineering &amp; Physical Sciences Deans Office"/>
    <s v="Domestic Travel"/>
    <x v="4"/>
    <s v="OAP_6544494"/>
    <s v="Expense Report"/>
    <m/>
    <s v="EXP000594576453"/>
    <s v="Wood, Cindy"/>
    <s v="FRONTIER AI"/>
    <m/>
    <s v="1005829-16107 ICorps Belmont; Airfare for Ram Veerakumar; ICorps Conference, Fargo, ND, 9/.0-10/3/2023"/>
    <n v="87.96"/>
    <d v="2025-06-06T00:00:00"/>
    <s v="kpuls"/>
    <x v="0"/>
  </r>
  <r>
    <s v="Mechanical Engineering"/>
    <d v="2023-09-26T00:00:00"/>
    <d v="2023-09-14T00:00:00"/>
    <n v="5561204"/>
    <s v="Engineering &amp; Physical Sciences Deans Office"/>
    <s v="Domestic Travel"/>
    <x v="4"/>
    <s v="OAP_6544494"/>
    <s v="Expense Report"/>
    <m/>
    <s v="EXP000594576453"/>
    <s v="Wood, Cindy"/>
    <s v="EXPEDIA 72655890015662"/>
    <m/>
    <s v="1005829-16107 ICorps Belmont; Lodging for Ram Veerakumar; I Corps Conference, Fargo, ND, 9/30-10/3/2023"/>
    <n v="286.42"/>
    <d v="2025-06-06T00:00:00"/>
    <s v="kpuls"/>
    <x v="0"/>
  </r>
  <r>
    <s v="Mechanical Engineering"/>
    <d v="2023-09-26T00:00:00"/>
    <d v="2023-09-14T00:00:00"/>
    <n v="5559107"/>
    <s v="Engineering &amp; Physical Sciences Deans Office"/>
    <s v="F&amp;A"/>
    <x v="0"/>
    <s v="Summarized Burden Expenditure-2483258"/>
    <s v="Summarized Burden Expenditure"/>
    <m/>
    <m/>
    <m/>
    <m/>
    <m/>
    <m/>
    <n v="56.07"/>
    <d v="2025-06-06T00:00:00"/>
    <s v="kpuls"/>
    <x v="0"/>
  </r>
  <r>
    <s v="Mechanical Engineering"/>
    <d v="2023-09-26T00:00:00"/>
    <d v="2023-09-14T00:00:00"/>
    <n v="5559109"/>
    <s v="Engineering &amp; Physical Sciences Deans Office"/>
    <s v="F&amp;A"/>
    <x v="0"/>
    <s v="Summarized Burden Expenditure-2483258"/>
    <s v="Summarized Burden Expenditure"/>
    <m/>
    <m/>
    <m/>
    <m/>
    <m/>
    <m/>
    <n v="39.14"/>
    <d v="2025-06-06T00:00:00"/>
    <s v="kpuls"/>
    <x v="0"/>
  </r>
  <r>
    <s v="Mechanical Engineering"/>
    <d v="2023-09-26T00:00:00"/>
    <d v="2023-09-14T00:00:00"/>
    <n v="5559108"/>
    <s v="Engineering &amp; Physical Sciences Deans Office"/>
    <s v="F&amp;A"/>
    <x v="0"/>
    <s v="Summarized Burden Expenditure-2483258"/>
    <s v="Summarized Burden Expenditure"/>
    <m/>
    <m/>
    <m/>
    <m/>
    <m/>
    <m/>
    <n v="127.46"/>
    <d v="2025-06-06T00:00:00"/>
    <s v="kpuls"/>
    <x v="0"/>
  </r>
  <r>
    <s v="Mechanical Engineering"/>
    <d v="2023-10-10T00:00:00"/>
    <d v="2023-10-03T00:00:00"/>
    <n v="5641114"/>
    <s v="Mechanical Engineering"/>
    <s v="Domestic Travel"/>
    <x v="4"/>
    <s v="OAP_6612944"/>
    <s v="Expense Report"/>
    <m/>
    <s v="EXP000601243847"/>
    <s v="Veerakumar, Ramsankar"/>
    <m/>
    <m/>
    <s v="1005829 I Corp Belmont; Reimbursement for Parkingl; I Corp Conference, Fargo, ND, 9/30-10/3/2023"/>
    <n v="32"/>
    <d v="2025-06-06T00:00:00"/>
    <s v="kpuls"/>
    <x v="0"/>
  </r>
  <r>
    <s v="Mechanical Engineering"/>
    <d v="2023-10-10T00:00:00"/>
    <d v="2023-10-03T00:00:00"/>
    <n v="5641118"/>
    <s v="Mechanical Engineering"/>
    <s v="Domestic Travel"/>
    <x v="4"/>
    <s v="OAP_6612944"/>
    <s v="Expense Report"/>
    <m/>
    <s v="EXP000601243847"/>
    <s v="Veerakumar, Ramsankar"/>
    <m/>
    <m/>
    <s v="1005829 I Corp Belmont; Reimbursement for Gas for Rental Vehicle; I Corp Conference, Fargo, ND, 9/30-10/3/2023"/>
    <n v="33.04"/>
    <d v="2025-06-06T00:00:00"/>
    <s v="kpuls"/>
    <x v="0"/>
  </r>
  <r>
    <s v="Mechanical Engineering"/>
    <d v="2023-10-10T00:00:00"/>
    <d v="2023-10-03T00:00:00"/>
    <n v="5641113"/>
    <s v="Mechanical Engineering"/>
    <s v="Domestic Travel"/>
    <x v="4"/>
    <s v="OAP_6612944"/>
    <s v="Expense Report"/>
    <m/>
    <s v="EXP000601243847"/>
    <s v="Veerakumar, Ramsankar"/>
    <m/>
    <m/>
    <s v="1005829 I Corp Belmont; Reimbursement for RT Mileage to DIA; I Corp Conference, Fargo, ND, 9/30-10/3/2023"/>
    <n v="179.47"/>
    <d v="2025-06-06T00:00:00"/>
    <s v="kpuls"/>
    <x v="0"/>
  </r>
  <r>
    <s v="Mechanical Engineering"/>
    <d v="2023-10-10T00:00:00"/>
    <d v="2023-10-03T00:00:00"/>
    <n v="5641117"/>
    <s v="Mechanical Engineering"/>
    <s v="Domestic Travel"/>
    <x v="4"/>
    <s v="OAP_6612944"/>
    <s v="Expense Report"/>
    <m/>
    <s v="EXP000601243847"/>
    <s v="Veerakumar, Ramsankar"/>
    <m/>
    <m/>
    <s v="1005829 I Corps Belmont; Reimbursement for Rental Vehicle Insurance; I Corp Conference, Fargo, ND, 9/30-10/3/2023"/>
    <n v="79.17"/>
    <d v="2025-06-06T00:00:00"/>
    <s v="kpuls"/>
    <x v="0"/>
  </r>
  <r>
    <s v="Mechanical Engineering"/>
    <d v="2023-10-10T00:00:00"/>
    <d v="2023-10-03T00:00:00"/>
    <n v="5641112"/>
    <s v="Mechanical Engineering"/>
    <s v="Domestic Travel"/>
    <x v="4"/>
    <s v="OAP_6612944"/>
    <s v="Expense Report"/>
    <m/>
    <s v="EXP000601243847"/>
    <s v="Veerakumar, Ramsankar"/>
    <m/>
    <m/>
    <s v="1005829 I Corp Belmont; Reimbursement for Per Diem; I Corp Conference, Fargo, ND, 9/30-10/3/2023"/>
    <n v="152.5"/>
    <d v="2025-06-06T00:00:00"/>
    <s v="kpuls"/>
    <x v="0"/>
  </r>
  <r>
    <s v="Mechanical Engineering"/>
    <d v="2023-10-10T00:00:00"/>
    <d v="2023-10-03T00:00:00"/>
    <n v="5641116"/>
    <s v="Mechanical Engineering"/>
    <s v="Domestic Travel"/>
    <x v="4"/>
    <s v="OAP_6612944"/>
    <s v="Expense Report"/>
    <m/>
    <s v="EXP000601243847"/>
    <s v="Veerakumar, Ramsankar"/>
    <m/>
    <m/>
    <s v="1005829 I Corp Belmont; Reimbursement for Vehicle Rental; I Corp Conference, Fargo, ND, 9/30-10/3/2023"/>
    <n v="113.93"/>
    <d v="2025-06-06T00:00:00"/>
    <s v="kpuls"/>
    <x v="0"/>
  </r>
  <r>
    <s v="Mechanical Engineering"/>
    <d v="2023-10-10T00:00:00"/>
    <d v="2023-10-03T00:00:00"/>
    <n v="5642102"/>
    <s v="Mechanical Engineering"/>
    <s v="F&amp;A"/>
    <x v="0"/>
    <s v="Summarized Burden Expenditure-2508242"/>
    <s v="Summarized Burden Expenditure"/>
    <m/>
    <m/>
    <m/>
    <m/>
    <m/>
    <m/>
    <n v="79.86"/>
    <d v="2025-06-06T00:00:00"/>
    <s v="kpuls"/>
    <x v="0"/>
  </r>
  <r>
    <s v="Mechanical Engineering"/>
    <d v="2023-10-10T00:00:00"/>
    <d v="2023-10-03T00:00:00"/>
    <n v="5642101"/>
    <s v="Mechanical Engineering"/>
    <s v="F&amp;A"/>
    <x v="0"/>
    <s v="Summarized Burden Expenditure-2508242"/>
    <s v="Summarized Burden Expenditure"/>
    <m/>
    <m/>
    <m/>
    <m/>
    <m/>
    <m/>
    <n v="67.86"/>
    <d v="2025-06-06T00:00:00"/>
    <s v="kpuls"/>
    <x v="0"/>
  </r>
  <r>
    <s v="Mechanical Engineering"/>
    <d v="2023-10-10T00:00:00"/>
    <d v="2023-10-03T00:00:00"/>
    <n v="5642106"/>
    <s v="Mechanical Engineering"/>
    <s v="F&amp;A"/>
    <x v="0"/>
    <s v="Summarized Burden Expenditure-2508242"/>
    <s v="Summarized Burden Expenditure"/>
    <m/>
    <m/>
    <m/>
    <m/>
    <m/>
    <m/>
    <n v="14.7"/>
    <d v="2025-06-06T00:00:00"/>
    <s v="kpuls"/>
    <x v="0"/>
  </r>
  <r>
    <s v="Mechanical Engineering"/>
    <d v="2023-10-10T00:00:00"/>
    <d v="2023-10-03T00:00:00"/>
    <n v="5642103"/>
    <s v="Mechanical Engineering"/>
    <s v="F&amp;A"/>
    <x v="0"/>
    <s v="Summarized Burden Expenditure-2508242"/>
    <s v="Summarized Burden Expenditure"/>
    <m/>
    <m/>
    <m/>
    <m/>
    <m/>
    <m/>
    <n v="14.24"/>
    <d v="2025-06-06T00:00:00"/>
    <s v="kpuls"/>
    <x v="0"/>
  </r>
  <r>
    <s v="Mechanical Engineering"/>
    <d v="2023-10-10T00:00:00"/>
    <d v="2023-10-03T00:00:00"/>
    <n v="5642105"/>
    <s v="Mechanical Engineering"/>
    <s v="F&amp;A"/>
    <x v="0"/>
    <s v="Summarized Burden Expenditure-2508242"/>
    <s v="Summarized Burden Expenditure"/>
    <m/>
    <m/>
    <m/>
    <m/>
    <m/>
    <m/>
    <n v="35.229999999999997"/>
    <d v="2025-06-06T00:00:00"/>
    <s v="kpuls"/>
    <x v="0"/>
  </r>
  <r>
    <s v="Mechanical Engineering"/>
    <d v="2023-10-10T00:00:00"/>
    <d v="2023-10-03T00:00:00"/>
    <n v="5642104"/>
    <s v="Mechanical Engineering"/>
    <s v="F&amp;A"/>
    <x v="0"/>
    <s v="Summarized Burden Expenditure-2508242"/>
    <s v="Summarized Burden Expenditure"/>
    <m/>
    <m/>
    <m/>
    <m/>
    <m/>
    <m/>
    <n v="50.7"/>
    <d v="2025-06-06T00:00:00"/>
    <s v="kpuls"/>
    <x v="0"/>
  </r>
  <r>
    <s v="Mechanical Engineering"/>
    <d v="2023-11-01T00:00:00"/>
    <d v="2023-10-01T00:00:00"/>
    <n v="5715527"/>
    <s v="School of Pharmacy"/>
    <s v="Domestic Travel"/>
    <x v="4"/>
    <s v="OAP_6754561"/>
    <s v="Expense Report"/>
    <m/>
    <s v="EXP000607964497"/>
    <s v="Hanlon, Stephen"/>
    <m/>
    <m/>
    <s v="Airfare Denver to Fargo &amp; return less $30.00 upgrade charge. Used UA credit from canceled trip for UW"/>
    <n v="606.1"/>
    <d v="2025-06-06T00:00:00"/>
    <s v="kpuls"/>
    <x v="0"/>
  </r>
  <r>
    <s v="Mechanical Engineering"/>
    <d v="2023-11-01T00:00:00"/>
    <d v="2023-10-01T00:00:00"/>
    <n v="5715528"/>
    <s v="School of Pharmacy"/>
    <s v="Domestic Travel"/>
    <x v="4"/>
    <s v="OAP_6754561"/>
    <s v="Expense Report"/>
    <m/>
    <s v="EXP000607964497"/>
    <s v="Hanlon, Stephen"/>
    <m/>
    <m/>
    <s v="Hotel fee, 2 nights, less scks on arrival"/>
    <n v="218.79"/>
    <d v="2025-06-06T00:00:00"/>
    <s v="kpuls"/>
    <x v="0"/>
  </r>
  <r>
    <s v="Mechanical Engineering"/>
    <d v="2023-11-01T00:00:00"/>
    <d v="2023-10-01T00:00:00"/>
    <n v="5715526"/>
    <s v="School of Pharmacy"/>
    <s v="Domestic Travel"/>
    <x v="4"/>
    <s v="OAP_6754561"/>
    <s v="Expense Report"/>
    <m/>
    <s v="EXP000607964497"/>
    <s v="Hanlon, Stephen"/>
    <m/>
    <m/>
    <s v="Car Rental, Transportation in Fargo"/>
    <n v="260.62"/>
    <d v="2025-06-06T00:00:00"/>
    <s v="kpuls"/>
    <x v="0"/>
  </r>
  <r>
    <s v="Mechanical Engineering"/>
    <d v="2023-11-01T00:00:00"/>
    <d v="2023-10-01T00:00:00"/>
    <n v="5716483"/>
    <s v="School of Pharmacy"/>
    <s v="F&amp;A"/>
    <x v="0"/>
    <s v="Summarized Burden Expenditure-2553372"/>
    <s v="Summarized Burden Expenditure"/>
    <m/>
    <m/>
    <m/>
    <m/>
    <m/>
    <m/>
    <n v="115.98"/>
    <d v="2025-06-06T00:00:00"/>
    <s v="kpuls"/>
    <x v="0"/>
  </r>
  <r>
    <s v="Mechanical Engineering"/>
    <d v="2023-11-01T00:00:00"/>
    <d v="2023-10-01T00:00:00"/>
    <n v="5716485"/>
    <s v="School of Pharmacy"/>
    <s v="F&amp;A"/>
    <x v="0"/>
    <s v="Summarized Burden Expenditure-2553372"/>
    <s v="Summarized Burden Expenditure"/>
    <m/>
    <m/>
    <m/>
    <m/>
    <m/>
    <m/>
    <n v="97.36"/>
    <d v="2025-06-06T00:00:00"/>
    <s v="kpuls"/>
    <x v="0"/>
  </r>
  <r>
    <s v="Mechanical Engineering"/>
    <d v="2023-11-01T00:00:00"/>
    <d v="2023-10-01T00:00:00"/>
    <n v="5716484"/>
    <s v="School of Pharmacy"/>
    <s v="F&amp;A"/>
    <x v="0"/>
    <s v="Summarized Burden Expenditure-2553372"/>
    <s v="Summarized Burden Expenditure"/>
    <m/>
    <m/>
    <m/>
    <m/>
    <m/>
    <m/>
    <n v="269.70999999999998"/>
    <d v="2025-06-06T00:00:00"/>
    <s v="kpuls"/>
    <x v="0"/>
  </r>
  <r>
    <s v="Mechanical Engineering"/>
    <d v="2023-12-31T00:00:00"/>
    <d v="2023-12-31T00:00:00"/>
    <n v="5911199"/>
    <s v="UWSOP Distance Education"/>
    <s v="F&amp;A"/>
    <x v="0"/>
    <s v="Summarized Burden Expenditure-2635572"/>
    <s v="Summarized Burden Expenditure"/>
    <m/>
    <m/>
    <m/>
    <m/>
    <m/>
    <m/>
    <n v="603.95000000000005"/>
    <d v="2025-06-06T00:00:00"/>
    <s v="kpuls"/>
    <x v="0"/>
  </r>
  <r>
    <s v="Mechanical Engineering"/>
    <d v="2023-12-31T00:00:00"/>
    <d v="2023-12-31T00:00:00"/>
    <n v="5902677"/>
    <s v="Mechanical Engineering"/>
    <s v="F&amp;A"/>
    <x v="0"/>
    <s v="Summarized Burden Expenditure-2634540"/>
    <s v="Summarized Burden Expenditure"/>
    <m/>
    <m/>
    <m/>
    <m/>
    <m/>
    <m/>
    <n v="3560"/>
    <d v="2025-06-06T00:00:00"/>
    <s v="kpuls"/>
    <x v="0"/>
  </r>
  <r>
    <s v="Mechanical Engineering"/>
    <d v="2023-12-31T00:00:00"/>
    <d v="2023-12-31T00:00:00"/>
    <n v="5911197"/>
    <s v="School of Pharmacy"/>
    <s v="F&amp;A"/>
    <x v="0"/>
    <s v="Summarized Burden Expenditure-2635572"/>
    <s v="Summarized Burden Expenditure"/>
    <m/>
    <m/>
    <m/>
    <m/>
    <m/>
    <m/>
    <n v="603.95000000000005"/>
    <d v="2025-06-06T00:00:00"/>
    <s v="kpuls"/>
    <x v="0"/>
  </r>
  <r>
    <s v="Mechanical Engineering"/>
    <d v="2023-12-31T00:00:00"/>
    <d v="2023-12-31T00:00:00"/>
    <n v="5911198"/>
    <s v="Student Health Pharmacy"/>
    <s v="F&amp;A"/>
    <x v="0"/>
    <s v="Summarized Burden Expenditure-2635572"/>
    <s v="Summarized Burden Expenditure"/>
    <m/>
    <m/>
    <m/>
    <m/>
    <m/>
    <m/>
    <n v="604.13"/>
    <d v="2025-06-06T00:00:00"/>
    <s v="kpuls"/>
    <x v="0"/>
  </r>
  <r>
    <s v="Mechanical Engineering"/>
    <d v="2023-12-31T00:00:00"/>
    <d v="2023-12-31T00:00:00"/>
    <n v="5904946"/>
    <s v="School of Pharmacy"/>
    <s v="Salaries, Wages, and Fringe Benefits"/>
    <x v="1"/>
    <s v="HCM-20231201-FRINGE"/>
    <s v="Labor Uccounted"/>
    <m/>
    <m/>
    <s v="Hanlon, Stephen"/>
    <m/>
    <m/>
    <m/>
    <n v="1357.2"/>
    <d v="2025-06-06T00:00:00"/>
    <s v="kpuls"/>
    <x v="0"/>
  </r>
  <r>
    <s v="Mechanical Engineering"/>
    <d v="2023-12-31T00:00:00"/>
    <d v="2023-12-31T00:00:00"/>
    <n v="5905074"/>
    <s v="UWSOP Distance Education"/>
    <s v="Salaries, Wages, and Fringe Benefits"/>
    <x v="1"/>
    <s v="HCM-20231201-FRINGE"/>
    <s v="Labor Uccounted"/>
    <m/>
    <m/>
    <s v="Hanlon, Stephen"/>
    <m/>
    <m/>
    <m/>
    <n v="1357.2"/>
    <d v="2025-06-06T00:00:00"/>
    <s v="kpuls"/>
    <x v="0"/>
  </r>
  <r>
    <s v="Mechanical Engineering"/>
    <d v="2023-12-31T00:00:00"/>
    <d v="2023-12-31T00:00:00"/>
    <n v="5907162"/>
    <s v="Student Health Pharmacy"/>
    <s v="Salaries, Wages, and Fringe Benefits"/>
    <x v="1"/>
    <s v="HCM-20231201-FRINGE"/>
    <s v="Labor Uccounted"/>
    <m/>
    <m/>
    <s v="Hanlon, Stephen"/>
    <m/>
    <m/>
    <m/>
    <n v="1357.6"/>
    <d v="2025-06-06T00:00:00"/>
    <s v="kpuls"/>
    <x v="0"/>
  </r>
  <r>
    <s v="Mechanical Engineering"/>
    <d v="2023-12-31T00:00:00"/>
    <d v="2023-12-31T00:00:00"/>
    <n v="5900352"/>
    <s v="Mechanical Engineering"/>
    <s v="Salaries, Wages, and Fringe Benefits"/>
    <x v="3"/>
    <s v="HCM-2023122284042"/>
    <s v="Labor Uccounted"/>
    <m/>
    <m/>
    <s v="Hanlon, Stephen"/>
    <m/>
    <m/>
    <m/>
    <n v="8000"/>
    <d v="2025-06-06T00:00:00"/>
    <s v="kpuls"/>
    <x v="0"/>
  </r>
  <r>
    <s v="Mechanical Engineering"/>
    <d v="2024-06-27T00:00:00"/>
    <d v="2024-06-27T00:00:00"/>
    <n v="6524035"/>
    <s v="Mechanical Engineering"/>
    <s v="Domestic Travel"/>
    <x v="4"/>
    <s v="OAP_10608300"/>
    <s v="Supplier Invoice"/>
    <m/>
    <s v="06272024CA-1"/>
    <m/>
    <m/>
    <s v="Carley Applegate"/>
    <s v="Reimbursement for Travel; iCorp - Customer Discovery Interviews"/>
    <n v="53.18"/>
    <d v="2025-06-06T00:00:00"/>
    <s v="kpuls"/>
    <x v="0"/>
  </r>
  <r>
    <s v="Mechanical Engineering"/>
    <d v="2024-06-27T00:00:00"/>
    <d v="2024-06-27T00:00:00"/>
    <n v="6524036"/>
    <s v="Mechanical Engineering"/>
    <s v="Domestic Travel"/>
    <x v="4"/>
    <s v="OAP_10608300"/>
    <s v="Supplier Invoice"/>
    <m/>
    <s v="06272024CA-1"/>
    <m/>
    <m/>
    <s v="Carley Applegate"/>
    <s v="Reimbursement for Travel; iCorp - Customer Discovery Interviews"/>
    <n v="735"/>
    <d v="2025-06-06T00:00:00"/>
    <s v="kpuls"/>
    <x v="0"/>
  </r>
  <r>
    <s v="Mechanical Engineering"/>
    <d v="2024-06-27T00:00:00"/>
    <d v="2024-06-27T00:00:00"/>
    <n v="6524022"/>
    <s v="Mechanical Engineering"/>
    <s v="Domestic Travel"/>
    <x v="4"/>
    <s v="OAP_10608300"/>
    <s v="Supplier Invoice"/>
    <m/>
    <s v="06272024CA-1"/>
    <m/>
    <m/>
    <s v="Carley Applegate"/>
    <s v="Reimbursement for Travel; iCorp - Customer Discovery Interviews"/>
    <n v="943.16"/>
    <d v="2025-06-06T00:00:00"/>
    <s v="kpuls"/>
    <x v="0"/>
  </r>
  <r>
    <s v="Mechanical Engineering"/>
    <d v="2024-06-27T00:00:00"/>
    <d v="2024-06-27T00:00:00"/>
    <n v="6524023"/>
    <s v="Mechanical Engineering"/>
    <s v="Domestic Travel"/>
    <x v="4"/>
    <s v="OAP_10608300"/>
    <s v="Supplier Invoice"/>
    <m/>
    <s v="06272024CA-1"/>
    <m/>
    <m/>
    <s v="Carley Applegate"/>
    <s v="Reimbursement for Travel; iCorp - Customer Discovery Interviews"/>
    <n v="884.28"/>
    <d v="2025-06-06T00:00:00"/>
    <s v="kpuls"/>
    <x v="0"/>
  </r>
  <r>
    <s v="Mechanical Engineering"/>
    <d v="2024-06-27T00:00:00"/>
    <d v="2024-06-27T00:00:00"/>
    <n v="6524151"/>
    <s v="Mechanical Engineering"/>
    <s v="F&amp;A"/>
    <x v="0"/>
    <s v="Summarized Burden Expenditure-3029578"/>
    <s v="Summarized Burden Expenditure"/>
    <m/>
    <m/>
    <m/>
    <m/>
    <m/>
    <m/>
    <n v="419.71"/>
    <d v="2025-06-06T00:00:00"/>
    <s v="kpuls"/>
    <x v="0"/>
  </r>
  <r>
    <s v="Mechanical Engineering"/>
    <d v="2024-06-27T00:00:00"/>
    <d v="2024-06-27T00:00:00"/>
    <n v="6524153"/>
    <s v="Mechanical Engineering"/>
    <s v="F&amp;A"/>
    <x v="0"/>
    <s v="Summarized Burden Expenditure-3029578"/>
    <s v="Summarized Burden Expenditure"/>
    <m/>
    <m/>
    <m/>
    <m/>
    <m/>
    <m/>
    <n v="23.67"/>
    <d v="2025-06-06T00:00:00"/>
    <s v="kpuls"/>
    <x v="0"/>
  </r>
  <r>
    <s v="Mechanical Engineering"/>
    <d v="2024-06-27T00:00:00"/>
    <d v="2024-06-27T00:00:00"/>
    <n v="6524154"/>
    <s v="Mechanical Engineering"/>
    <s v="F&amp;A"/>
    <x v="0"/>
    <s v="Summarized Burden Expenditure-3029578"/>
    <s v="Summarized Burden Expenditure"/>
    <m/>
    <m/>
    <m/>
    <m/>
    <m/>
    <m/>
    <n v="327.08"/>
    <d v="2025-06-06T00:00:00"/>
    <s v="kpuls"/>
    <x v="0"/>
  </r>
  <r>
    <s v="Mechanical Engineering"/>
    <d v="2024-06-27T00:00:00"/>
    <d v="2024-06-27T00:00:00"/>
    <n v="6524152"/>
    <s v="Mechanical Engineering"/>
    <s v="F&amp;A"/>
    <x v="0"/>
    <s v="Summarized Burden Expenditure-3029578"/>
    <s v="Summarized Burden Expenditure"/>
    <m/>
    <m/>
    <m/>
    <m/>
    <m/>
    <m/>
    <n v="393.5"/>
    <d v="2025-06-06T00:00:00"/>
    <s v="kpuls"/>
    <x v="0"/>
  </r>
  <r>
    <s v="Mechanical Engineering"/>
    <d v="2024-06-30T00:00:00"/>
    <d v="2024-06-30T00:00:00"/>
    <n v="6531161"/>
    <s v="Mechanical Engineering"/>
    <s v="F&amp;A"/>
    <x v="0"/>
    <s v="Summarized Burden Expenditure-3030694"/>
    <s v="Summarized Burden Expenditure"/>
    <m/>
    <m/>
    <m/>
    <m/>
    <m/>
    <m/>
    <n v="4103.3500000000004"/>
    <d v="2025-06-06T00:00:00"/>
    <s v="kpuls"/>
    <x v="0"/>
  </r>
  <r>
    <s v="Mechanical Engineering"/>
    <d v="2024-06-30T00:00:00"/>
    <d v="2024-06-30T00:00:00"/>
    <n v="6537773"/>
    <s v="Engineering &amp; Physical Sciences Deans Office"/>
    <s v="F&amp;A"/>
    <x v="0"/>
    <s v="Summarized Burden Expenditure-3033696"/>
    <s v="Summarized Burden Expenditure"/>
    <m/>
    <m/>
    <m/>
    <m/>
    <m/>
    <m/>
    <n v="1678.27"/>
    <d v="2025-06-06T00:00:00"/>
    <s v="kpuls"/>
    <x v="0"/>
  </r>
  <r>
    <s v="Mechanical Engineering"/>
    <d v="2024-06-30T00:00:00"/>
    <d v="2024-06-30T00:00:00"/>
    <n v="6536374"/>
    <s v="Engineering &amp; Physical Sciences Deans Office"/>
    <s v="Salaries, Wages, and Fringe Benefits"/>
    <x v="1"/>
    <s v="HCM-20240601-FRINGE"/>
    <s v="Labor Uccounted"/>
    <m/>
    <m/>
    <s v="Veerakumar, Ramsankar"/>
    <m/>
    <m/>
    <m/>
    <n v="3771.39"/>
    <d v="2025-06-06T00:00:00"/>
    <s v="kpuls"/>
    <x v="0"/>
  </r>
  <r>
    <s v="Mechanical Engineering"/>
    <d v="2024-06-30T00:00:00"/>
    <d v="2024-06-30T00:00:00"/>
    <n v="6528882"/>
    <s v="Mechanical Engineering"/>
    <s v="Salaries, Wages, and Fringe Benefits"/>
    <x v="2"/>
    <s v="HCM-20240630145651"/>
    <s v="Labor Uccounted"/>
    <m/>
    <m/>
    <s v="Veerakumar, Ramsankar"/>
    <m/>
    <m/>
    <m/>
    <n v="9221"/>
    <d v="2025-06-06T00:00:00"/>
    <s v="kpuls"/>
    <x v="0"/>
  </r>
  <r>
    <s v="Mechanical Engineering"/>
    <d v="2024-07-31T00:00:00"/>
    <d v="2024-07-31T00:00:00"/>
    <n v="6624689"/>
    <s v="Engineering &amp; Physical Sciences Deans Office"/>
    <s v="F&amp;A"/>
    <x v="0"/>
    <s v="Summarized Burden Expenditure-3086710"/>
    <s v="Summarized Burden Expenditure"/>
    <m/>
    <m/>
    <m/>
    <m/>
    <m/>
    <m/>
    <n v="794"/>
    <d v="2025-06-06T00:00:00"/>
    <s v="kpuls"/>
    <x v="1"/>
  </r>
  <r>
    <s v="Mechanical Engineering"/>
    <d v="2024-07-31T00:00:00"/>
    <d v="2024-07-31T00:00:00"/>
    <n v="6618846"/>
    <s v="Mechanical Engineering"/>
    <s v="F&amp;A"/>
    <x v="0"/>
    <s v="Summarized Burden Expenditure-3084668"/>
    <s v="Summarized Burden Expenditure"/>
    <m/>
    <m/>
    <m/>
    <m/>
    <m/>
    <m/>
    <n v="2051.67"/>
    <d v="2025-06-06T00:00:00"/>
    <s v="kpuls"/>
    <x v="1"/>
  </r>
  <r>
    <s v="Mechanical Engineering"/>
    <d v="2024-07-31T00:00:00"/>
    <d v="2024-07-31T00:00:00"/>
    <n v="6619889"/>
    <s v="Engineering &amp; Physical Sciences Deans Office"/>
    <s v="Salaries, Wages, and Fringe Benefits"/>
    <x v="1"/>
    <s v="HCM-20240702-FRINGE"/>
    <s v="Labor Uccounted"/>
    <m/>
    <m/>
    <s v="Veerakumar, Ramsankar"/>
    <m/>
    <m/>
    <m/>
    <n v="1784.26"/>
    <d v="2025-06-06T00:00:00"/>
    <s v="kpuls"/>
    <x v="1"/>
  </r>
  <r>
    <s v="Mechanical Engineering"/>
    <d v="2024-07-31T00:00:00"/>
    <d v="2024-07-31T00:00:00"/>
    <n v="6616341"/>
    <s v="Mechanical Engineering"/>
    <s v="Salaries, Wages, and Fringe Benefits"/>
    <x v="2"/>
    <s v="HCM-20240731235532"/>
    <s v="Labor Uccounted"/>
    <m/>
    <m/>
    <s v="Veerakumar, Ramsankar"/>
    <m/>
    <m/>
    <m/>
    <n v="4610.5"/>
    <d v="2025-06-06T00:00:00"/>
    <s v="kpuls"/>
    <x v="1"/>
  </r>
  <r>
    <s v="Mechanical Engineering"/>
    <d v="2024-08-01T00:00:00"/>
    <d v="2024-06-27T00:00:00"/>
    <n v="6689539"/>
    <s v="Mechanical Engineering"/>
    <s v="Domestic Travel"/>
    <x v="4"/>
    <s v="OAP_11799312"/>
    <s v="Supplier Invoice"/>
    <m/>
    <s v="06272024CA-1"/>
    <m/>
    <m/>
    <s v="Carley Applegate"/>
    <s v="Reimbursement for Travel; iCorp - Customer Discovery Interviews"/>
    <n v="-943.16"/>
    <d v="2025-06-06T00:00:00"/>
    <s v="kpuls"/>
    <x v="1"/>
  </r>
  <r>
    <s v="Mechanical Engineering"/>
    <d v="2024-08-01T00:00:00"/>
    <d v="2024-06-27T00:00:00"/>
    <n v="6689557"/>
    <s v="Mechanical Engineering"/>
    <s v="Domestic Travel"/>
    <x v="4"/>
    <s v="OAP_11799312"/>
    <s v="Supplier Invoice"/>
    <m/>
    <s v="06272024CA-1"/>
    <m/>
    <m/>
    <s v="Carley Applegate"/>
    <s v="Reimbursement for Travel; iCorp - Customer Discovery Interviews"/>
    <n v="-735"/>
    <d v="2025-06-06T00:00:00"/>
    <s v="kpuls"/>
    <x v="1"/>
  </r>
  <r>
    <s v="Mechanical Engineering"/>
    <d v="2024-08-01T00:00:00"/>
    <d v="2024-06-27T00:00:00"/>
    <n v="6689555"/>
    <s v="Mechanical Engineering"/>
    <s v="Domestic Travel"/>
    <x v="4"/>
    <s v="OAP_11799312"/>
    <s v="Supplier Invoice"/>
    <m/>
    <s v="06272024CA-1"/>
    <m/>
    <m/>
    <s v="Carley Applegate"/>
    <s v="Reimbursement for Travel; iCorp - Customer Discovery Interviews"/>
    <n v="-53.18"/>
    <d v="2025-06-06T00:00:00"/>
    <s v="kpuls"/>
    <x v="1"/>
  </r>
  <r>
    <s v="Mechanical Engineering"/>
    <d v="2024-08-01T00:00:00"/>
    <d v="2024-06-27T00:00:00"/>
    <n v="6689541"/>
    <s v="Mechanical Engineering"/>
    <s v="Domestic Travel"/>
    <x v="4"/>
    <s v="OAP_11799312"/>
    <s v="Supplier Invoice"/>
    <m/>
    <s v="06272024CA-1"/>
    <m/>
    <m/>
    <s v="Carley Applegate"/>
    <s v="Reimbursement for Travel; iCorp - Customer Discovery Interviews"/>
    <n v="-884.28"/>
    <d v="2025-06-06T00:00:00"/>
    <s v="kpuls"/>
    <x v="1"/>
  </r>
  <r>
    <s v="Mechanical Engineering"/>
    <d v="2024-08-01T00:00:00"/>
    <d v="2024-06-27T00:00:00"/>
    <n v="6690412"/>
    <s v="Mechanical Engineering"/>
    <s v="F&amp;A"/>
    <x v="0"/>
    <s v="Summarized Burden Expenditure-3127516"/>
    <s v="Summarized Burden Expenditure"/>
    <m/>
    <m/>
    <m/>
    <m/>
    <m/>
    <m/>
    <n v="-393.5"/>
    <d v="2025-06-06T00:00:00"/>
    <s v="kpuls"/>
    <x v="1"/>
  </r>
  <r>
    <s v="Mechanical Engineering"/>
    <d v="2024-08-01T00:00:00"/>
    <d v="2024-06-27T00:00:00"/>
    <n v="6690413"/>
    <s v="Mechanical Engineering"/>
    <s v="F&amp;A"/>
    <x v="0"/>
    <s v="Summarized Burden Expenditure-3127516"/>
    <s v="Summarized Burden Expenditure"/>
    <m/>
    <m/>
    <m/>
    <m/>
    <m/>
    <m/>
    <n v="-23.67"/>
    <d v="2025-06-06T00:00:00"/>
    <s v="kpuls"/>
    <x v="1"/>
  </r>
  <r>
    <s v="Mechanical Engineering"/>
    <d v="2024-08-01T00:00:00"/>
    <d v="2024-06-27T00:00:00"/>
    <n v="6690411"/>
    <s v="Mechanical Engineering"/>
    <s v="F&amp;A"/>
    <x v="0"/>
    <s v="Summarized Burden Expenditure-3127516"/>
    <s v="Summarized Burden Expenditure"/>
    <m/>
    <m/>
    <m/>
    <m/>
    <m/>
    <m/>
    <n v="-419.71"/>
    <d v="2025-06-06T00:00:00"/>
    <s v="kpuls"/>
    <x v="1"/>
  </r>
  <r>
    <s v="Mechanical Engineering"/>
    <d v="2024-08-01T00:00:00"/>
    <d v="2024-06-27T00:00:00"/>
    <n v="6690414"/>
    <s v="Mechanical Engineering"/>
    <s v="F&amp;A"/>
    <x v="0"/>
    <s v="Summarized Burden Expenditure-3127516"/>
    <s v="Summarized Burden Expenditure"/>
    <m/>
    <m/>
    <m/>
    <m/>
    <m/>
    <m/>
    <n v="-327.08"/>
    <d v="2025-06-06T00:00:00"/>
    <s v="kpuls"/>
    <x v="1"/>
  </r>
  <r>
    <s v="Mechanical Engineering"/>
    <d v="2024-12-01T00:00:00"/>
    <d v="2024-06-07T00:00:00"/>
    <n v="6987399"/>
    <s v="School of Pharmacy"/>
    <s v="Domestic Travel"/>
    <x v="4"/>
    <s v="OAP_12599800"/>
    <s v="Expense Report"/>
    <m/>
    <s v="EXP000724700124"/>
    <s v="Hanlon, Stephen"/>
    <m/>
    <m/>
    <s v="1005829-16107; Reimbursement for Airfare; Attend NIN ICORP meeting as Wyo Representative, Washington DC"/>
    <n v="837"/>
    <d v="2025-06-06T00:00:00"/>
    <s v="kpuls"/>
    <x v="1"/>
  </r>
  <r>
    <s v="Mechanical Engineering"/>
    <d v="2024-12-01T00:00:00"/>
    <d v="2024-06-07T00:00:00"/>
    <n v="6985417"/>
    <s v="School of Pharmacy"/>
    <s v="F&amp;A"/>
    <x v="0"/>
    <s v="Summarized Burden Expenditure-3297690"/>
    <s v="Summarized Burden Expenditure"/>
    <m/>
    <m/>
    <m/>
    <m/>
    <m/>
    <m/>
    <n v="372.47"/>
    <d v="2025-06-06T00:00:00"/>
    <s v="kpuls"/>
    <x v="1"/>
  </r>
  <r>
    <s v="Mechanical Engineering"/>
    <d v="2024-12-01T00:00:00"/>
    <d v="2024-06-10T00:00:00"/>
    <n v="6987400"/>
    <s v="School of Pharmacy"/>
    <s v="Domestic Travel"/>
    <x v="4"/>
    <s v="OAP_12599800"/>
    <s v="Expense Report"/>
    <m/>
    <s v="EXP000724700124"/>
    <s v="Hanlon, Stephen"/>
    <m/>
    <m/>
    <s v="1005829-16107; Reimbursement for Lodging; Hotel for ICORP NIN conference Washington DC"/>
    <n v="1474.98"/>
    <d v="2025-06-06T00:00:00"/>
    <s v="kpuls"/>
    <x v="1"/>
  </r>
  <r>
    <s v="Mechanical Engineering"/>
    <d v="2024-12-01T00:00:00"/>
    <d v="2024-06-10T00:00:00"/>
    <n v="6985418"/>
    <s v="School of Pharmacy"/>
    <s v="F&amp;A"/>
    <x v="0"/>
    <s v="Summarized Burden Expenditure-3297690"/>
    <s v="Summarized Burden Expenditure"/>
    <m/>
    <m/>
    <m/>
    <m/>
    <m/>
    <m/>
    <n v="656.37"/>
    <d v="2025-06-06T00:00:00"/>
    <s v="kpuls"/>
    <x v="1"/>
  </r>
  <r>
    <s v="Mechanical Engineering"/>
    <d v="2024-12-01T00:00:00"/>
    <d v="2024-09-18T00:00:00"/>
    <n v="6987395"/>
    <s v="School of Pharmacy"/>
    <s v="Domestic Travel"/>
    <x v="4"/>
    <s v="OAP_12599800"/>
    <s v="Expense Report"/>
    <m/>
    <s v="EXP000724700148"/>
    <s v="Hanlon, Stephen"/>
    <m/>
    <m/>
    <s v="1005829-16107; Reimbursement for Lodging; ICORP representation at Bioscience Summit, Fargo ND"/>
    <n v="351.4"/>
    <d v="2025-06-06T00:00:00"/>
    <s v="kpuls"/>
    <x v="1"/>
  </r>
  <r>
    <s v="Mechanical Engineering"/>
    <d v="2024-12-01T00:00:00"/>
    <d v="2024-09-18T00:00:00"/>
    <n v="6987393"/>
    <s v="School of Pharmacy"/>
    <s v="Domestic Travel"/>
    <x v="4"/>
    <s v="OAP_12599800"/>
    <s v="Expense Report"/>
    <m/>
    <s v="EXP000724700148"/>
    <s v="Hanlon, Stephen"/>
    <m/>
    <m/>
    <s v="1005829-16107; Reimbursement for Airfare; ICORP representation at ND Biomedical Conference"/>
    <n v="790.96"/>
    <d v="2025-06-06T00:00:00"/>
    <s v="kpuls"/>
    <x v="1"/>
  </r>
  <r>
    <s v="Mechanical Engineering"/>
    <d v="2024-12-01T00:00:00"/>
    <d v="2024-09-18T00:00:00"/>
    <n v="6987394"/>
    <s v="School of Pharmacy"/>
    <s v="Domestic Travel"/>
    <x v="4"/>
    <s v="OAP_12599800"/>
    <s v="Expense Report"/>
    <m/>
    <s v="EXP000724700148"/>
    <s v="Hanlon, Stephen"/>
    <m/>
    <m/>
    <s v="1005829-16107; Reimbursement for Vehicle Rental; Car rental in Fargo ND as ICORP representative at BioScience Summit"/>
    <n v="341.83"/>
    <d v="2025-06-06T00:00:00"/>
    <s v="kpuls"/>
    <x v="1"/>
  </r>
  <r>
    <s v="Mechanical Engineering"/>
    <d v="2024-12-01T00:00:00"/>
    <d v="2024-09-18T00:00:00"/>
    <n v="6985413"/>
    <s v="School of Pharmacy"/>
    <s v="F&amp;A"/>
    <x v="0"/>
    <s v="Summarized Burden Expenditure-3297690"/>
    <s v="Summarized Burden Expenditure"/>
    <m/>
    <m/>
    <m/>
    <m/>
    <m/>
    <m/>
    <n v="156.37"/>
    <d v="2025-06-06T00:00:00"/>
    <s v="kpuls"/>
    <x v="1"/>
  </r>
  <r>
    <s v="Mechanical Engineering"/>
    <d v="2024-12-01T00:00:00"/>
    <d v="2024-09-18T00:00:00"/>
    <n v="6985411"/>
    <s v="School of Pharmacy"/>
    <s v="F&amp;A"/>
    <x v="0"/>
    <s v="Summarized Burden Expenditure-3297690"/>
    <s v="Summarized Burden Expenditure"/>
    <m/>
    <m/>
    <m/>
    <m/>
    <m/>
    <m/>
    <n v="351.98"/>
    <d v="2025-06-06T00:00:00"/>
    <s v="kpuls"/>
    <x v="1"/>
  </r>
  <r>
    <s v="Mechanical Engineering"/>
    <d v="2024-12-01T00:00:00"/>
    <d v="2024-09-18T00:00:00"/>
    <n v="6985412"/>
    <s v="School of Pharmacy"/>
    <s v="F&amp;A"/>
    <x v="0"/>
    <s v="Summarized Burden Expenditure-3297690"/>
    <s v="Summarized Burden Expenditure"/>
    <m/>
    <m/>
    <m/>
    <m/>
    <m/>
    <m/>
    <n v="152.11000000000001"/>
    <d v="2025-06-06T00:00:00"/>
    <s v="kpuls"/>
    <x v="1"/>
  </r>
  <r>
    <s v="Mechanical Engineering"/>
    <d v="2024-12-01T00:00:00"/>
    <d v="2024-10-13T00:00:00"/>
    <n v="6991312"/>
    <s v="School of Pharmacy"/>
    <s v="Domestic Travel"/>
    <x v="4"/>
    <s v="OAP_12615405"/>
    <s v="Expense Report"/>
    <m/>
    <s v="EXP000724700214"/>
    <s v="Hanlon, Stephen"/>
    <m/>
    <m/>
    <s v="1005829-16107; Reimbursement for Vehicle Rental; Car rental ICORP instructor meeting in preparation for tiol ICORP"/>
    <n v="161.36000000000001"/>
    <d v="2025-06-06T00:00:00"/>
    <s v="kpuls"/>
    <x v="1"/>
  </r>
  <r>
    <s v="Mechanical Engineering"/>
    <d v="2024-12-01T00:00:00"/>
    <d v="2024-10-13T00:00:00"/>
    <n v="6991313"/>
    <s v="School of Pharmacy"/>
    <s v="Domestic Travel"/>
    <x v="4"/>
    <s v="OAP_12615405"/>
    <s v="Expense Report"/>
    <m/>
    <s v="EXP000724700214"/>
    <s v="Hanlon, Stephen"/>
    <m/>
    <m/>
    <s v="1005829-16107; Reimbursement for Airfare; Attend ICORP instructor meeting in preparation for tiol ICORP cohort"/>
    <n v="739.98"/>
    <d v="2025-06-06T00:00:00"/>
    <s v="kpuls"/>
    <x v="1"/>
  </r>
  <r>
    <s v="Mechanical Engineering"/>
    <d v="2024-12-01T00:00:00"/>
    <d v="2024-10-13T00:00:00"/>
    <n v="6991315"/>
    <s v="School of Pharmacy"/>
    <s v="Domestic Travel"/>
    <x v="4"/>
    <s v="OAP_12615405"/>
    <s v="Expense Report"/>
    <m/>
    <s v="EXP000724700214"/>
    <s v="Hanlon, Stephen"/>
    <m/>
    <m/>
    <s v="1005829-16107; Reimbursement for Lodging; ICORP Instructor meeting  in preparation for tiol ICORP cohort"/>
    <n v="415.7"/>
    <d v="2025-06-06T00:00:00"/>
    <s v="kpuls"/>
    <x v="1"/>
  </r>
  <r>
    <s v="Mechanical Engineering"/>
    <d v="2024-12-01T00:00:00"/>
    <d v="2024-10-13T00:00:00"/>
    <n v="6992346"/>
    <s v="School of Pharmacy"/>
    <s v="F&amp;A"/>
    <x v="0"/>
    <s v="Summarized Burden Expenditure-3301646"/>
    <s v="Summarized Burden Expenditure"/>
    <m/>
    <m/>
    <m/>
    <m/>
    <m/>
    <m/>
    <n v="184.99"/>
    <d v="2025-06-06T00:00:00"/>
    <s v="kpuls"/>
    <x v="1"/>
  </r>
  <r>
    <s v="Mechanical Engineering"/>
    <d v="2024-12-01T00:00:00"/>
    <d v="2024-10-13T00:00:00"/>
    <n v="6992344"/>
    <s v="School of Pharmacy"/>
    <s v="F&amp;A"/>
    <x v="0"/>
    <s v="Summarized Burden Expenditure-3301646"/>
    <s v="Summarized Burden Expenditure"/>
    <m/>
    <m/>
    <m/>
    <m/>
    <m/>
    <m/>
    <n v="71.81"/>
    <d v="2025-06-06T00:00:00"/>
    <s v="kpuls"/>
    <x v="1"/>
  </r>
  <r>
    <s v="Mechanical Engineering"/>
    <d v="2024-12-01T00:00:00"/>
    <d v="2024-10-13T00:00:00"/>
    <n v="6992345"/>
    <s v="School of Pharmacy"/>
    <s v="F&amp;A"/>
    <x v="0"/>
    <s v="Summarized Burden Expenditure-3301646"/>
    <s v="Summarized Burden Expenditure"/>
    <m/>
    <m/>
    <m/>
    <m/>
    <m/>
    <m/>
    <n v="329.29"/>
    <d v="2025-06-06T00:00:00"/>
    <s v="kpuls"/>
    <x v="1"/>
  </r>
  <r>
    <s v="Mechanical Engineering"/>
    <d v="2024-12-01T00:00:00"/>
    <d v="2024-10-23T00:00:00"/>
    <n v="6987398"/>
    <s v="School of Pharmacy"/>
    <s v="Domestic Travel"/>
    <x v="4"/>
    <s v="OAP_12599800"/>
    <s v="Expense Report"/>
    <m/>
    <s v="EXP000724700246"/>
    <s v="Hanlon, Stephen"/>
    <m/>
    <m/>
    <s v="1005829-16107; Reimbursement for Airfare; Fargo Airfare Great Plains Hub annual meeting, ICORP"/>
    <n v="768.97"/>
    <d v="2025-06-06T00:00:00"/>
    <s v="kpuls"/>
    <x v="1"/>
  </r>
  <r>
    <s v="Mechanical Engineering"/>
    <d v="2024-12-01T00:00:00"/>
    <d v="2024-10-23T00:00:00"/>
    <n v="6987397"/>
    <s v="School of Pharmacy"/>
    <s v="Domestic Travel"/>
    <x v="4"/>
    <s v="OAP_12599800"/>
    <s v="Expense Report"/>
    <m/>
    <s v="EXP000724700246"/>
    <s v="Hanlon, Stephen"/>
    <m/>
    <m/>
    <s v="1005829-16107; Reimbursement for Lodging; Great Plains Hub annual ICORP meeting, travel to Fargo ND"/>
    <n v="611.20000000000005"/>
    <d v="2025-06-06T00:00:00"/>
    <s v="kpuls"/>
    <x v="1"/>
  </r>
  <r>
    <s v="Mechanical Engineering"/>
    <d v="2024-12-01T00:00:00"/>
    <d v="2024-10-23T00:00:00"/>
    <n v="6987396"/>
    <s v="School of Pharmacy"/>
    <s v="Domestic Travel"/>
    <x v="4"/>
    <s v="OAP_12599800"/>
    <s v="Expense Report"/>
    <m/>
    <s v="EXP000724700246"/>
    <s v="Hanlon, Stephen"/>
    <m/>
    <m/>
    <s v="1005829-16107; Reimbursement for Vehicle Rental; Car Rental, Great Plains Hub annual ICORP meeting, Fargo"/>
    <n v="352.07"/>
    <d v="2025-06-06T00:00:00"/>
    <s v="kpuls"/>
    <x v="1"/>
  </r>
  <r>
    <s v="Mechanical Engineering"/>
    <d v="2024-12-01T00:00:00"/>
    <d v="2024-10-23T00:00:00"/>
    <n v="6985416"/>
    <s v="School of Pharmacy"/>
    <s v="F&amp;A"/>
    <x v="0"/>
    <s v="Summarized Burden Expenditure-3297690"/>
    <s v="Summarized Burden Expenditure"/>
    <m/>
    <m/>
    <m/>
    <m/>
    <m/>
    <m/>
    <n v="342.19"/>
    <d v="2025-06-06T00:00:00"/>
    <s v="kpuls"/>
    <x v="1"/>
  </r>
  <r>
    <s v="Mechanical Engineering"/>
    <d v="2024-12-01T00:00:00"/>
    <d v="2024-10-23T00:00:00"/>
    <n v="6985415"/>
    <s v="School of Pharmacy"/>
    <s v="F&amp;A"/>
    <x v="0"/>
    <s v="Summarized Burden Expenditure-3297690"/>
    <s v="Summarized Burden Expenditure"/>
    <m/>
    <m/>
    <m/>
    <m/>
    <m/>
    <m/>
    <n v="271.98"/>
    <d v="2025-06-06T00:00:00"/>
    <s v="kpuls"/>
    <x v="1"/>
  </r>
  <r>
    <s v="Mechanical Engineering"/>
    <d v="2024-12-01T00:00:00"/>
    <d v="2024-10-23T00:00:00"/>
    <n v="6985414"/>
    <s v="School of Pharmacy"/>
    <s v="F&amp;A"/>
    <x v="0"/>
    <s v="Summarized Burden Expenditure-3297690"/>
    <s v="Summarized Burden Expenditure"/>
    <m/>
    <m/>
    <m/>
    <m/>
    <m/>
    <m/>
    <n v="156.66999999999999"/>
    <d v="2025-06-06T00:00:00"/>
    <s v="kpuls"/>
    <x v="1"/>
  </r>
  <r>
    <s v="Mechanical Engineering"/>
    <d v="2025-01-31T00:00:00"/>
    <d v="2025-01-31T00:00:00"/>
    <n v="7088446"/>
    <s v="Engineering &amp; Physical Sciences Deans Office"/>
    <s v="F&amp;A"/>
    <x v="0"/>
    <s v="Summarized Burden Expenditure-3374998"/>
    <s v="Summarized Burden Expenditure"/>
    <m/>
    <m/>
    <m/>
    <m/>
    <m/>
    <m/>
    <n v="172.22"/>
    <d v="2025-06-06T00:00:00"/>
    <s v="kpuls"/>
    <x v="1"/>
  </r>
  <r>
    <s v="Mechanical Engineering"/>
    <d v="2025-01-31T00:00:00"/>
    <d v="2025-01-31T00:00:00"/>
    <n v="7093002"/>
    <s v="Mechanical Engineering"/>
    <s v="F&amp;A"/>
    <x v="0"/>
    <s v="Summarized Burden Expenditure-3373838"/>
    <s v="Summarized Burden Expenditure"/>
    <m/>
    <m/>
    <m/>
    <m/>
    <m/>
    <m/>
    <n v="2225"/>
    <d v="2025-06-06T00:00:00"/>
    <s v="kpuls"/>
    <x v="1"/>
  </r>
  <r>
    <s v="Mechanical Engineering"/>
    <d v="2025-01-31T00:00:00"/>
    <d v="2025-01-31T00:00:00"/>
    <n v="7093001"/>
    <s v="Mechanical Engineering"/>
    <s v="F&amp;A"/>
    <x v="0"/>
    <s v="Summarized Burden Expenditure-3373838"/>
    <s v="Summarized Burden Expenditure"/>
    <m/>
    <m/>
    <m/>
    <m/>
    <m/>
    <m/>
    <n v="445"/>
    <d v="2025-06-06T00:00:00"/>
    <s v="kpuls"/>
    <x v="1"/>
  </r>
  <r>
    <s v="Mechanical Engineering"/>
    <d v="2025-01-31T00:00:00"/>
    <d v="2025-01-31T00:00:00"/>
    <n v="7088447"/>
    <s v="School of Pharmacy"/>
    <s v="F&amp;A"/>
    <x v="0"/>
    <s v="Summarized Burden Expenditure-3374998"/>
    <s v="Summarized Burden Expenditure"/>
    <m/>
    <m/>
    <m/>
    <m/>
    <m/>
    <m/>
    <n v="324.08"/>
    <d v="2025-06-06T00:00:00"/>
    <s v="kpuls"/>
    <x v="1"/>
  </r>
  <r>
    <s v="Mechanical Engineering"/>
    <d v="2025-01-31T00:00:00"/>
    <d v="2025-01-31T00:00:00"/>
    <n v="7088448"/>
    <s v="Student Health Pharmacy"/>
    <s v="F&amp;A"/>
    <x v="0"/>
    <s v="Summarized Burden Expenditure-3374998"/>
    <s v="Summarized Burden Expenditure"/>
    <m/>
    <m/>
    <m/>
    <m/>
    <m/>
    <m/>
    <n v="324.17"/>
    <d v="2025-06-06T00:00:00"/>
    <s v="kpuls"/>
    <x v="1"/>
  </r>
  <r>
    <s v="Mechanical Engineering"/>
    <d v="2025-01-31T00:00:00"/>
    <d v="2025-01-31T00:00:00"/>
    <n v="7088482"/>
    <s v="UWSOP Distance Education"/>
    <s v="F&amp;A"/>
    <x v="0"/>
    <s v="Summarized Burden Expenditure-3374998"/>
    <s v="Summarized Burden Expenditure"/>
    <m/>
    <m/>
    <m/>
    <m/>
    <m/>
    <m/>
    <n v="324.08"/>
    <d v="2025-06-06T00:00:00"/>
    <s v="kpuls"/>
    <x v="1"/>
  </r>
  <r>
    <s v="Mechanical Engineering"/>
    <d v="2025-01-31T00:00:00"/>
    <d v="2025-01-31T00:00:00"/>
    <n v="7086114"/>
    <s v="Student Health Pharmacy"/>
    <s v="Salaries, Wages, and Fringe Benefits"/>
    <x v="1"/>
    <s v="HCM-20250101-FRINGE"/>
    <s v="Labor Uccounted"/>
    <m/>
    <m/>
    <s v="Hanlon, Stephen"/>
    <m/>
    <m/>
    <m/>
    <n v="728.48"/>
    <d v="2025-06-06T00:00:00"/>
    <s v="kpuls"/>
    <x v="1"/>
  </r>
  <r>
    <s v="Mechanical Engineering"/>
    <d v="2025-01-31T00:00:00"/>
    <d v="2025-01-31T00:00:00"/>
    <n v="7086953"/>
    <s v="Engineering &amp; Physical Sciences Deans Office"/>
    <s v="Salaries, Wages, and Fringe Benefits"/>
    <x v="1"/>
    <s v="HCM-20250101-FRINGE"/>
    <s v="Labor Uccounted"/>
    <m/>
    <m/>
    <s v="Veerakumar, Ramsankar"/>
    <m/>
    <m/>
    <m/>
    <n v="387"/>
    <d v="2025-06-06T00:00:00"/>
    <s v="kpuls"/>
    <x v="1"/>
  </r>
  <r>
    <s v="Mechanical Engineering"/>
    <d v="2025-01-31T00:00:00"/>
    <d v="2025-01-31T00:00:00"/>
    <n v="7087032"/>
    <s v="School of Pharmacy"/>
    <s v="Salaries, Wages, and Fringe Benefits"/>
    <x v="1"/>
    <s v="HCM-20250101-FRINGE"/>
    <s v="Labor Uccounted"/>
    <m/>
    <m/>
    <s v="Hanlon, Stephen"/>
    <m/>
    <m/>
    <m/>
    <n v="728.26"/>
    <d v="2025-06-06T00:00:00"/>
    <s v="kpuls"/>
    <x v="1"/>
  </r>
  <r>
    <s v="Mechanical Engineering"/>
    <d v="2025-01-31T00:00:00"/>
    <d v="2025-01-31T00:00:00"/>
    <n v="7085713"/>
    <s v="UWSOP Distance Education"/>
    <s v="Salaries, Wages, and Fringe Benefits"/>
    <x v="1"/>
    <s v="HCM-20250101-FRINGE"/>
    <s v="Labor Uccounted"/>
    <m/>
    <m/>
    <s v="Hanlon, Stephen"/>
    <m/>
    <m/>
    <m/>
    <n v="728.26"/>
    <d v="2025-06-06T00:00:00"/>
    <s v="kpuls"/>
    <x v="1"/>
  </r>
  <r>
    <s v="Mechanical Engineering"/>
    <d v="2025-01-31T00:00:00"/>
    <d v="2025-01-31T00:00:00"/>
    <n v="7084846"/>
    <s v="Mechanical Engineering"/>
    <s v="Salaries, Wages, and Fringe Benefits"/>
    <x v="3"/>
    <s v="HCM-20250131165034"/>
    <s v="Labor Uccounted"/>
    <m/>
    <m/>
    <s v="Hanlon, Stephen"/>
    <m/>
    <m/>
    <m/>
    <n v="5000"/>
    <d v="2025-06-06T00:00:00"/>
    <s v="kpuls"/>
    <x v="1"/>
  </r>
  <r>
    <s v="Mechanical Engineering"/>
    <d v="2025-01-31T00:00:00"/>
    <d v="2025-01-31T00:00:00"/>
    <n v="7083839"/>
    <s v="Mechanical Engineering"/>
    <s v="Salaries, Wages, and Fringe Benefits"/>
    <x v="2"/>
    <s v="HCM-20250131165034"/>
    <s v="Labor Uccounted"/>
    <m/>
    <m/>
    <s v="Veerakumar, Ramsankar"/>
    <m/>
    <m/>
    <m/>
    <n v="1000"/>
    <d v="2025-06-06T00:00:00"/>
    <s v="kpuls"/>
    <x v="1"/>
  </r>
  <r>
    <s v="Mechanical Engineering"/>
    <d v="2025-03-31T00:00:00"/>
    <d v="2025-03-31T00:00:00"/>
    <n v="7180120"/>
    <s v="Mechanical Engineering"/>
    <s v="F&amp;A"/>
    <x v="0"/>
    <s v="Summarized Burden Expenditure-3434062"/>
    <s v="Summarized Burden Expenditure"/>
    <m/>
    <m/>
    <m/>
    <m/>
    <m/>
    <m/>
    <n v="2225"/>
    <d v="2025-06-06T00:00:00"/>
    <s v="kpuls"/>
    <x v="1"/>
  </r>
  <r>
    <s v="Mechanical Engineering"/>
    <d v="2025-03-31T00:00:00"/>
    <d v="2025-03-31T00:00:00"/>
    <n v="7192979"/>
    <s v="UWSOP Distance Education"/>
    <s v="F&amp;A"/>
    <x v="0"/>
    <s v="Summarized Burden Expenditure-3435104"/>
    <s v="Summarized Burden Expenditure"/>
    <m/>
    <m/>
    <m/>
    <m/>
    <m/>
    <m/>
    <n v="324.08"/>
    <d v="2025-06-06T00:00:00"/>
    <s v="kpuls"/>
    <x v="1"/>
  </r>
  <r>
    <s v="Mechanical Engineering"/>
    <d v="2025-03-31T00:00:00"/>
    <d v="2025-03-31T00:00:00"/>
    <n v="7192978"/>
    <s v="Student Health Pharmacy"/>
    <s v="F&amp;A"/>
    <x v="0"/>
    <s v="Summarized Burden Expenditure-3435104"/>
    <s v="Summarized Burden Expenditure"/>
    <m/>
    <m/>
    <m/>
    <m/>
    <m/>
    <m/>
    <n v="324.17"/>
    <d v="2025-06-06T00:00:00"/>
    <s v="kpuls"/>
    <x v="1"/>
  </r>
  <r>
    <s v="Mechanical Engineering"/>
    <d v="2025-03-31T00:00:00"/>
    <d v="2025-03-31T00:00:00"/>
    <n v="7192947"/>
    <s v="School of Pharmacy"/>
    <s v="F&amp;A"/>
    <x v="0"/>
    <s v="Summarized Burden Expenditure-3435104"/>
    <s v="Summarized Burden Expenditure"/>
    <m/>
    <m/>
    <m/>
    <m/>
    <m/>
    <m/>
    <n v="324.08"/>
    <d v="2025-06-06T00:00:00"/>
    <s v="kpuls"/>
    <x v="1"/>
  </r>
  <r>
    <s v="Mechanical Engineering"/>
    <d v="2025-03-31T00:00:00"/>
    <d v="2025-03-31T00:00:00"/>
    <n v="7191536"/>
    <s v="School of Pharmacy"/>
    <s v="Salaries, Wages, and Fringe Benefits"/>
    <x v="1"/>
    <s v="HCM-20250301-FRINGE"/>
    <s v="Labor Uccounted"/>
    <m/>
    <m/>
    <s v="Hanlon, Stephen"/>
    <m/>
    <m/>
    <m/>
    <n v="728.26"/>
    <d v="2025-06-06T00:00:00"/>
    <s v="kpuls"/>
    <x v="1"/>
  </r>
  <r>
    <s v="Mechanical Engineering"/>
    <d v="2025-03-31T00:00:00"/>
    <d v="2025-03-31T00:00:00"/>
    <n v="7189961"/>
    <s v="UWSOP Distance Education"/>
    <s v="Salaries, Wages, and Fringe Benefits"/>
    <x v="1"/>
    <s v="HCM-20250301-FRINGE"/>
    <s v="Labor Uccounted"/>
    <m/>
    <m/>
    <s v="Hanlon, Stephen"/>
    <m/>
    <m/>
    <m/>
    <n v="728.26"/>
    <d v="2025-06-06T00:00:00"/>
    <s v="kpuls"/>
    <x v="1"/>
  </r>
  <r>
    <s v="Mechanical Engineering"/>
    <d v="2025-03-31T00:00:00"/>
    <d v="2025-03-31T00:00:00"/>
    <n v="7190932"/>
    <s v="Student Health Pharmacy"/>
    <s v="Salaries, Wages, and Fringe Benefits"/>
    <x v="1"/>
    <s v="HCM-20250301-FRINGE"/>
    <s v="Labor Uccounted"/>
    <m/>
    <m/>
    <s v="Hanlon, Stephen"/>
    <m/>
    <m/>
    <m/>
    <n v="728.48"/>
    <d v="2025-06-06T00:00:00"/>
    <s v="kpuls"/>
    <x v="1"/>
  </r>
  <r>
    <s v="Mechanical Engineering"/>
    <d v="2025-03-31T00:00:00"/>
    <d v="2025-03-31T00:00:00"/>
    <n v="7178744"/>
    <s v="Mechanical Engineering"/>
    <s v="Salaries, Wages, and Fringe Benefits"/>
    <x v="5"/>
    <s v="HCM-20250331121226"/>
    <s v="Labor Uccounted"/>
    <m/>
    <m/>
    <s v="Hanlon, Stephen"/>
    <m/>
    <m/>
    <m/>
    <n v="5000"/>
    <d v="2025-06-06T00:00:00"/>
    <s v="kpuls"/>
    <x v="1"/>
  </r>
  <r>
    <s v="Mechanical Engineering"/>
    <d v="2025-06-01T00:00:00"/>
    <d v="2025-05-13T00:00:00"/>
    <n v="7305982"/>
    <s v="School of Pharmacy"/>
    <s v="F&amp;A"/>
    <x v="0"/>
    <s v="Summarized Burden Expenditure-3508028"/>
    <s v="Summarized Burden Expenditure"/>
    <m/>
    <m/>
    <m/>
    <m/>
    <m/>
    <m/>
    <n v="33.6"/>
    <d v="2025-06-25T00:00:00"/>
    <s v="kpuls"/>
    <x v="1"/>
  </r>
  <r>
    <s v="Mechanical Engineering"/>
    <d v="2025-06-01T00:00:00"/>
    <d v="2025-05-13T00:00:00"/>
    <n v="7305975"/>
    <s v="School of Pharmacy"/>
    <s v="Other"/>
    <x v="6"/>
    <s v="0525CPCM3102IDT"/>
    <s v="IDT"/>
    <m/>
    <m/>
    <m/>
    <m/>
    <m/>
    <s v="25965 School of Pharmacy 05/13/2025 $75.50 - Stephen P. Hanlon - Promotiol flyers for use in I-Corp activities"/>
    <n v="75.5"/>
    <d v="2025-06-25T00:00:00"/>
    <s v="kpuls"/>
    <x v="1"/>
  </r>
  <r>
    <s v="Mechanical Engineering"/>
    <d v="2025-06-30T00:00:00"/>
    <d v="2025-06-30T00:00:00"/>
    <n v="7311774"/>
    <s v="Mechanical Engineering"/>
    <s v="Salaries, Wages, and Fringe Benefits"/>
    <x v="5"/>
    <s v="HCM-2025063085626"/>
    <s v="Labor Uccounted"/>
    <m/>
    <m/>
    <s v="Hanlon, Stephen"/>
    <m/>
    <m/>
    <m/>
    <n v="5000"/>
    <d v="2025-06-30T00:00:00"/>
    <s v="serviceuw.integration"/>
    <x v="1"/>
  </r>
  <r>
    <s v="Mechanical Engineering"/>
    <d v="2025-06-30T00:00:00"/>
    <d v="2025-06-30T00:00:00"/>
    <n v="7313656"/>
    <s v="Mechanical Engineering"/>
    <s v="Salaries, Wages, and Fringe Benefits"/>
    <x v="2"/>
    <s v="HCM-2025063085626"/>
    <s v="Labor Uccounted"/>
    <m/>
    <m/>
    <s v="Veerakumar, Ramsankar"/>
    <m/>
    <m/>
    <m/>
    <n v="1000"/>
    <d v="2025-06-30T00:00:00"/>
    <s v="serviceuw.integratio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638D3-A6A4-4676-9CA9-7EB3C3129B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scal Years">
  <location ref="E3:F6" firstHeaderRow="1" firstDataRow="1" firstDataCol="1" rowPageCount="1" colPageCount="1"/>
  <pivotFields count="19">
    <pivotField showAll="0"/>
    <pivotField numFmtId="14" showAll="0"/>
    <pivotField numFmtId="14" showAll="0"/>
    <pivotField showAll="0"/>
    <pivotField showAll="0"/>
    <pivotField showAll="0"/>
    <pivotField axis="axisPage" showAll="0">
      <items count="8">
        <item x="1"/>
        <item x="3"/>
        <item x="5"/>
        <item x="0"/>
        <item x="2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axis="axisRow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pageFields count="1">
    <pageField fld="6" item="3" hier="-1"/>
  </pageFields>
  <dataFields count="1">
    <dataField name="IC Received" fld="15" baseField="0" baseItem="0" numFmtId="164"/>
  </dataFields>
  <formats count="8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8" type="button" dataOnly="0" labelOnly="1" outline="0" axis="axisRow" fieldPosition="0"/>
    </format>
    <format dxfId="2">
      <pivotArea dataOnly="0" labelOnly="1" fieldPosition="0">
        <references count="1">
          <reference field="18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E3BB-E58B-42FB-A179-C1C4FDE69F14}">
  <dimension ref="A1:L52"/>
  <sheetViews>
    <sheetView tabSelected="1" topLeftCell="B4" zoomScaleNormal="100" workbookViewId="0">
      <selection activeCell="G10" sqref="G10"/>
    </sheetView>
  </sheetViews>
  <sheetFormatPr defaultRowHeight="14.5" x14ac:dyDescent="0.35"/>
  <cols>
    <col min="1" max="1" width="19.1796875" bestFit="1" customWidth="1"/>
    <col min="2" max="2" width="40.7265625" bestFit="1" customWidth="1"/>
    <col min="3" max="3" width="15" bestFit="1" customWidth="1"/>
    <col min="4" max="4" width="24.81640625" bestFit="1" customWidth="1"/>
    <col min="5" max="5" width="15.54296875" bestFit="1" customWidth="1"/>
    <col min="6" max="6" width="24.26953125" bestFit="1" customWidth="1"/>
    <col min="7" max="7" width="61.453125" bestFit="1" customWidth="1"/>
    <col min="8" max="8" width="15.54296875" bestFit="1" customWidth="1"/>
    <col min="9" max="9" width="14.1796875" bestFit="1" customWidth="1"/>
    <col min="12" max="12" width="9.81640625" bestFit="1" customWidth="1"/>
  </cols>
  <sheetData>
    <row r="1" spans="1:12" x14ac:dyDescent="0.35">
      <c r="A1" s="1" t="s">
        <v>8</v>
      </c>
      <c r="B1" t="s">
        <v>7</v>
      </c>
      <c r="E1" s="10" t="s">
        <v>22</v>
      </c>
      <c r="F1" s="12" t="s">
        <v>26</v>
      </c>
    </row>
    <row r="2" spans="1:12" x14ac:dyDescent="0.35">
      <c r="A2" s="1" t="s">
        <v>18</v>
      </c>
      <c r="B2" t="s">
        <v>2</v>
      </c>
      <c r="E2" s="12"/>
      <c r="F2" s="12"/>
    </row>
    <row r="3" spans="1:12" x14ac:dyDescent="0.35">
      <c r="A3" s="1" t="s">
        <v>15</v>
      </c>
      <c r="B3" s="2">
        <v>44927</v>
      </c>
      <c r="D3" s="1"/>
      <c r="E3" s="10" t="s">
        <v>153</v>
      </c>
      <c r="F3" s="11" t="s">
        <v>160</v>
      </c>
    </row>
    <row r="4" spans="1:12" x14ac:dyDescent="0.35">
      <c r="A4" s="1" t="s">
        <v>16</v>
      </c>
      <c r="B4" s="2">
        <v>46752</v>
      </c>
      <c r="E4" s="12" t="s">
        <v>90</v>
      </c>
      <c r="F4" s="11">
        <v>28951.240000000005</v>
      </c>
    </row>
    <row r="5" spans="1:12" x14ac:dyDescent="0.35">
      <c r="A5" s="1" t="s">
        <v>9</v>
      </c>
      <c r="B5" t="s">
        <v>10</v>
      </c>
      <c r="E5" s="12" t="s">
        <v>123</v>
      </c>
      <c r="F5" s="11">
        <v>11773.420000000002</v>
      </c>
    </row>
    <row r="6" spans="1:12" x14ac:dyDescent="0.35">
      <c r="A6" s="1" t="s">
        <v>11</v>
      </c>
      <c r="B6" t="s">
        <v>12</v>
      </c>
      <c r="E6" s="12" t="s">
        <v>70</v>
      </c>
      <c r="F6" s="11">
        <v>40724.660000000003</v>
      </c>
    </row>
    <row r="7" spans="1:12" x14ac:dyDescent="0.35">
      <c r="A7" s="1" t="s">
        <v>13</v>
      </c>
      <c r="B7" t="s">
        <v>14</v>
      </c>
    </row>
    <row r="8" spans="1:12" x14ac:dyDescent="0.35">
      <c r="A8" s="1"/>
      <c r="B8" s="3"/>
    </row>
    <row r="9" spans="1:12" x14ac:dyDescent="0.35">
      <c r="A9" s="1"/>
      <c r="B9" s="3"/>
    </row>
    <row r="10" spans="1:12" x14ac:dyDescent="0.35">
      <c r="A10" s="1"/>
      <c r="B10" s="3"/>
      <c r="G10" s="14" t="s">
        <v>162</v>
      </c>
    </row>
    <row r="11" spans="1:12" x14ac:dyDescent="0.35">
      <c r="L11" s="3"/>
    </row>
    <row r="12" spans="1:12" x14ac:dyDescent="0.35">
      <c r="B12" s="14" t="s">
        <v>161</v>
      </c>
      <c r="G12" s="1" t="s">
        <v>159</v>
      </c>
    </row>
    <row r="14" spans="1:12" x14ac:dyDescent="0.35">
      <c r="B14" s="1" t="s">
        <v>71</v>
      </c>
    </row>
    <row r="15" spans="1:12" x14ac:dyDescent="0.35">
      <c r="B15" s="4" t="s">
        <v>4</v>
      </c>
      <c r="C15" s="5" t="s">
        <v>1</v>
      </c>
      <c r="D15" s="6" t="s">
        <v>17</v>
      </c>
    </row>
    <row r="16" spans="1:12" x14ac:dyDescent="0.35">
      <c r="B16" s="7" t="s">
        <v>3</v>
      </c>
      <c r="C16" s="8">
        <v>0.05</v>
      </c>
      <c r="D16" s="9">
        <f>GETPIVOTDATA("Expenditure Amount",$E$3,"Accounting_FY","FY2024")*C16</f>
        <v>1447.5620000000004</v>
      </c>
    </row>
    <row r="17" spans="2:9" x14ac:dyDescent="0.35">
      <c r="B17" s="7" t="s">
        <v>2</v>
      </c>
      <c r="C17" s="8">
        <v>0.15</v>
      </c>
      <c r="D17" s="9">
        <f t="shared" ref="D17:D21" si="0">GETPIVOTDATA("Expenditure Amount",$E$3,"Accounting_FY","FY2024")*C17</f>
        <v>4342.6860000000006</v>
      </c>
    </row>
    <row r="18" spans="2:9" x14ac:dyDescent="0.35">
      <c r="B18" s="7" t="s">
        <v>19</v>
      </c>
      <c r="C18" s="8">
        <v>0.5</v>
      </c>
      <c r="D18" s="9">
        <f t="shared" si="0"/>
        <v>14475.620000000003</v>
      </c>
    </row>
    <row r="19" spans="2:9" x14ac:dyDescent="0.35">
      <c r="B19" s="7" t="s">
        <v>0</v>
      </c>
      <c r="C19" s="8">
        <v>0.15</v>
      </c>
      <c r="D19" s="9">
        <f t="shared" si="0"/>
        <v>4342.6860000000006</v>
      </c>
    </row>
    <row r="20" spans="2:9" x14ac:dyDescent="0.35">
      <c r="B20" s="7" t="s">
        <v>5</v>
      </c>
      <c r="C20" s="8">
        <v>0.1</v>
      </c>
      <c r="D20" s="9">
        <f t="shared" si="0"/>
        <v>2895.1240000000007</v>
      </c>
    </row>
    <row r="21" spans="2:9" x14ac:dyDescent="0.35">
      <c r="B21" s="7" t="s">
        <v>6</v>
      </c>
      <c r="C21" s="8">
        <v>0.05</v>
      </c>
      <c r="D21" s="9">
        <f t="shared" si="0"/>
        <v>1447.5620000000004</v>
      </c>
    </row>
    <row r="22" spans="2:9" x14ac:dyDescent="0.35">
      <c r="B22" s="7"/>
      <c r="C22" s="7"/>
      <c r="D22" s="9">
        <f>SUM(D16:D21)</f>
        <v>28951.240000000005</v>
      </c>
      <c r="G22" s="1" t="s">
        <v>154</v>
      </c>
    </row>
    <row r="23" spans="2:9" x14ac:dyDescent="0.35">
      <c r="G23" s="4" t="s">
        <v>4</v>
      </c>
      <c r="H23" s="5" t="s">
        <v>1</v>
      </c>
      <c r="I23" s="6" t="s">
        <v>157</v>
      </c>
    </row>
    <row r="24" spans="2:9" x14ac:dyDescent="0.35">
      <c r="G24" s="7" t="s">
        <v>3</v>
      </c>
      <c r="H24" s="8">
        <v>0.05</v>
      </c>
      <c r="I24" s="9">
        <f>38442*H24</f>
        <v>1922.1000000000001</v>
      </c>
    </row>
    <row r="25" spans="2:9" x14ac:dyDescent="0.35">
      <c r="B25" s="1" t="s">
        <v>72</v>
      </c>
      <c r="G25" s="7" t="s">
        <v>2</v>
      </c>
      <c r="H25" s="8">
        <v>0.15</v>
      </c>
      <c r="I25" s="9">
        <f t="shared" ref="I25:I29" si="1">38442*H25</f>
        <v>5766.3</v>
      </c>
    </row>
    <row r="26" spans="2:9" x14ac:dyDescent="0.35">
      <c r="B26" s="4" t="s">
        <v>4</v>
      </c>
      <c r="C26" s="5" t="s">
        <v>1</v>
      </c>
      <c r="D26" s="6" t="s">
        <v>17</v>
      </c>
      <c r="G26" s="7" t="s">
        <v>19</v>
      </c>
      <c r="H26" s="8">
        <v>0.5</v>
      </c>
      <c r="I26" s="9">
        <f t="shared" si="1"/>
        <v>19221</v>
      </c>
    </row>
    <row r="27" spans="2:9" x14ac:dyDescent="0.35">
      <c r="B27" s="7" t="s">
        <v>3</v>
      </c>
      <c r="C27" s="8">
        <v>0.05</v>
      </c>
      <c r="D27" s="9">
        <f>GETPIVOTDATA("Expenditure Amount",$E$3,"Accounting_FY","FY2025")*C27</f>
        <v>588.67100000000016</v>
      </c>
      <c r="G27" s="7" t="s">
        <v>0</v>
      </c>
      <c r="H27" s="8">
        <v>0.15</v>
      </c>
      <c r="I27" s="9">
        <f t="shared" si="1"/>
        <v>5766.3</v>
      </c>
    </row>
    <row r="28" spans="2:9" x14ac:dyDescent="0.35">
      <c r="B28" s="7" t="s">
        <v>2</v>
      </c>
      <c r="C28" s="8">
        <v>0.15</v>
      </c>
      <c r="D28" s="9">
        <f t="shared" ref="D28:D32" si="2">GETPIVOTDATA("Expenditure Amount",$E$3,"Accounting_FY","FY2025")*C28</f>
        <v>1766.0130000000001</v>
      </c>
      <c r="G28" s="7" t="s">
        <v>5</v>
      </c>
      <c r="H28" s="8">
        <v>0.1</v>
      </c>
      <c r="I28" s="9">
        <f t="shared" si="1"/>
        <v>3844.2000000000003</v>
      </c>
    </row>
    <row r="29" spans="2:9" x14ac:dyDescent="0.35">
      <c r="B29" s="7" t="s">
        <v>19</v>
      </c>
      <c r="C29" s="8">
        <v>0.5</v>
      </c>
      <c r="D29" s="9">
        <f t="shared" si="2"/>
        <v>5886.7100000000009</v>
      </c>
      <c r="G29" s="7" t="s">
        <v>6</v>
      </c>
      <c r="H29" s="8">
        <v>0.05</v>
      </c>
      <c r="I29" s="9">
        <f t="shared" si="1"/>
        <v>1922.1000000000001</v>
      </c>
    </row>
    <row r="30" spans="2:9" x14ac:dyDescent="0.35">
      <c r="B30" s="7" t="s">
        <v>0</v>
      </c>
      <c r="C30" s="8">
        <v>0.15</v>
      </c>
      <c r="D30" s="9">
        <f t="shared" si="2"/>
        <v>1766.0130000000001</v>
      </c>
      <c r="G30" s="7"/>
      <c r="H30" s="7"/>
      <c r="I30" s="6">
        <f>SUM(I24:I29)</f>
        <v>38442</v>
      </c>
    </row>
    <row r="31" spans="2:9" x14ac:dyDescent="0.35">
      <c r="B31" s="7" t="s">
        <v>5</v>
      </c>
      <c r="C31" s="8">
        <v>0.1</v>
      </c>
      <c r="D31" s="9">
        <f t="shared" si="2"/>
        <v>1177.3420000000003</v>
      </c>
    </row>
    <row r="32" spans="2:9" x14ac:dyDescent="0.35">
      <c r="B32" s="7" t="s">
        <v>6</v>
      </c>
      <c r="C32" s="8">
        <v>0.05</v>
      </c>
      <c r="D32" s="9">
        <f t="shared" si="2"/>
        <v>588.67100000000016</v>
      </c>
    </row>
    <row r="33" spans="2:9" x14ac:dyDescent="0.35">
      <c r="B33" s="7"/>
      <c r="C33" s="7"/>
      <c r="D33" s="6">
        <f>SUM(D27:D32)</f>
        <v>11773.420000000002</v>
      </c>
      <c r="G33" s="1" t="s">
        <v>155</v>
      </c>
    </row>
    <row r="34" spans="2:9" x14ac:dyDescent="0.35">
      <c r="G34" s="4" t="s">
        <v>4</v>
      </c>
      <c r="H34" s="5" t="s">
        <v>1</v>
      </c>
      <c r="I34" s="6" t="s">
        <v>157</v>
      </c>
    </row>
    <row r="35" spans="2:9" x14ac:dyDescent="0.35">
      <c r="B35" s="13" t="s">
        <v>158</v>
      </c>
      <c r="G35" s="7" t="s">
        <v>3</v>
      </c>
      <c r="H35" s="8">
        <v>0.05</v>
      </c>
      <c r="I35" s="9">
        <f>38442*H35</f>
        <v>1922.1000000000001</v>
      </c>
    </row>
    <row r="36" spans="2:9" x14ac:dyDescent="0.35">
      <c r="B36" s="4" t="s">
        <v>4</v>
      </c>
      <c r="C36" s="5" t="s">
        <v>1</v>
      </c>
      <c r="D36" s="4" t="s">
        <v>157</v>
      </c>
      <c r="G36" s="7" t="s">
        <v>2</v>
      </c>
      <c r="H36" s="8">
        <v>0.15</v>
      </c>
      <c r="I36" s="9">
        <f t="shared" ref="I36:I40" si="3">38442*H36</f>
        <v>5766.3</v>
      </c>
    </row>
    <row r="37" spans="2:9" x14ac:dyDescent="0.35">
      <c r="B37" s="7" t="s">
        <v>3</v>
      </c>
      <c r="C37" s="8">
        <v>0.05</v>
      </c>
      <c r="D37" s="9">
        <f>(94096.27-(94096.27/1.445))*C37</f>
        <v>1448.8872024221455</v>
      </c>
      <c r="G37" s="7" t="s">
        <v>19</v>
      </c>
      <c r="H37" s="8">
        <v>0.5</v>
      </c>
      <c r="I37" s="9">
        <f t="shared" si="3"/>
        <v>19221</v>
      </c>
    </row>
    <row r="38" spans="2:9" x14ac:dyDescent="0.35">
      <c r="B38" s="7" t="s">
        <v>2</v>
      </c>
      <c r="C38" s="8">
        <v>0.15</v>
      </c>
      <c r="D38" s="9">
        <f>(94096.27-(94096.27/1.445))*C38</f>
        <v>4346.6616072664365</v>
      </c>
      <c r="G38" s="7" t="s">
        <v>0</v>
      </c>
      <c r="H38" s="8">
        <v>0.15</v>
      </c>
      <c r="I38" s="9">
        <f t="shared" si="3"/>
        <v>5766.3</v>
      </c>
    </row>
    <row r="39" spans="2:9" x14ac:dyDescent="0.35">
      <c r="B39" s="7" t="s">
        <v>19</v>
      </c>
      <c r="C39" s="8">
        <v>0.5</v>
      </c>
      <c r="D39" s="9">
        <f t="shared" ref="D39:D42" si="4">(94096.27-(94096.27/1.445))*C39</f>
        <v>14488.872024221455</v>
      </c>
      <c r="G39" s="7" t="s">
        <v>5</v>
      </c>
      <c r="H39" s="8">
        <v>0.1</v>
      </c>
      <c r="I39" s="9">
        <f t="shared" si="3"/>
        <v>3844.2000000000003</v>
      </c>
    </row>
    <row r="40" spans="2:9" x14ac:dyDescent="0.35">
      <c r="B40" s="7" t="s">
        <v>0</v>
      </c>
      <c r="C40" s="8">
        <v>0.15</v>
      </c>
      <c r="D40" s="9">
        <f t="shared" si="4"/>
        <v>4346.6616072664365</v>
      </c>
      <c r="G40" s="7" t="s">
        <v>6</v>
      </c>
      <c r="H40" s="8">
        <v>0.05</v>
      </c>
      <c r="I40" s="9">
        <f t="shared" si="3"/>
        <v>1922.1000000000001</v>
      </c>
    </row>
    <row r="41" spans="2:9" x14ac:dyDescent="0.35">
      <c r="B41" s="7" t="s">
        <v>5</v>
      </c>
      <c r="C41" s="8">
        <v>0.1</v>
      </c>
      <c r="D41" s="9">
        <f t="shared" si="4"/>
        <v>2897.774404844291</v>
      </c>
      <c r="G41" s="7"/>
      <c r="H41" s="7"/>
      <c r="I41" s="6">
        <f>SUM(I35:I40)</f>
        <v>38442</v>
      </c>
    </row>
    <row r="42" spans="2:9" x14ac:dyDescent="0.35">
      <c r="B42" s="7" t="s">
        <v>6</v>
      </c>
      <c r="C42" s="8">
        <v>0.05</v>
      </c>
      <c r="D42" s="9">
        <f t="shared" si="4"/>
        <v>1448.8872024221455</v>
      </c>
    </row>
    <row r="43" spans="2:9" x14ac:dyDescent="0.35">
      <c r="B43" s="7"/>
      <c r="C43" s="7"/>
      <c r="D43" s="6">
        <f>SUM(D37:D42)-3132.4</f>
        <v>25845.344048442908</v>
      </c>
    </row>
    <row r="44" spans="2:9" x14ac:dyDescent="0.35">
      <c r="G44" s="1" t="s">
        <v>156</v>
      </c>
    </row>
    <row r="45" spans="2:9" x14ac:dyDescent="0.35">
      <c r="G45" s="4" t="s">
        <v>4</v>
      </c>
      <c r="H45" s="5" t="s">
        <v>1</v>
      </c>
      <c r="I45" s="6" t="s">
        <v>157</v>
      </c>
    </row>
    <row r="46" spans="2:9" x14ac:dyDescent="0.35">
      <c r="G46" s="7" t="s">
        <v>3</v>
      </c>
      <c r="H46" s="8">
        <v>0.05</v>
      </c>
      <c r="I46" s="9">
        <f>38442*H46</f>
        <v>1922.1000000000001</v>
      </c>
    </row>
    <row r="47" spans="2:9" x14ac:dyDescent="0.35">
      <c r="E47" s="3"/>
      <c r="G47" s="7" t="s">
        <v>2</v>
      </c>
      <c r="H47" s="8">
        <v>0.15</v>
      </c>
      <c r="I47" s="9">
        <f t="shared" ref="I47:I51" si="5">38442*H47</f>
        <v>5766.3</v>
      </c>
    </row>
    <row r="48" spans="2:9" x14ac:dyDescent="0.35">
      <c r="C48" s="3"/>
      <c r="G48" s="7" t="s">
        <v>19</v>
      </c>
      <c r="H48" s="8">
        <v>0.5</v>
      </c>
      <c r="I48" s="9">
        <f t="shared" si="5"/>
        <v>19221</v>
      </c>
    </row>
    <row r="49" spans="4:9" x14ac:dyDescent="0.35">
      <c r="D49" s="3"/>
      <c r="G49" s="7" t="s">
        <v>0</v>
      </c>
      <c r="H49" s="8">
        <v>0.15</v>
      </c>
      <c r="I49" s="9">
        <f t="shared" si="5"/>
        <v>5766.3</v>
      </c>
    </row>
    <row r="50" spans="4:9" x14ac:dyDescent="0.35">
      <c r="D50" s="3"/>
      <c r="G50" s="7" t="s">
        <v>5</v>
      </c>
      <c r="H50" s="8">
        <v>0.1</v>
      </c>
      <c r="I50" s="9">
        <f t="shared" si="5"/>
        <v>3844.2000000000003</v>
      </c>
    </row>
    <row r="51" spans="4:9" x14ac:dyDescent="0.35">
      <c r="D51" s="3"/>
      <c r="E51" s="3"/>
      <c r="G51" s="7" t="s">
        <v>6</v>
      </c>
      <c r="H51" s="8">
        <v>0.05</v>
      </c>
      <c r="I51" s="9">
        <f t="shared" si="5"/>
        <v>1922.1000000000001</v>
      </c>
    </row>
    <row r="52" spans="4:9" x14ac:dyDescent="0.35">
      <c r="G52" s="7"/>
      <c r="H52" s="7"/>
      <c r="I52" s="6">
        <f>SUM(I46:I51)</f>
        <v>38442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4495-67A4-4055-8C56-D4373E893500}">
  <dimension ref="A1:U131"/>
  <sheetViews>
    <sheetView workbookViewId="0">
      <selection activeCell="A2" sqref="A2"/>
    </sheetView>
  </sheetViews>
  <sheetFormatPr defaultRowHeight="14.5" x14ac:dyDescent="0.35"/>
  <sheetData>
    <row r="1" spans="1:21" x14ac:dyDescent="0.35">
      <c r="A1" t="s">
        <v>21</v>
      </c>
      <c r="B1" t="s">
        <v>73</v>
      </c>
      <c r="C1" t="s">
        <v>74</v>
      </c>
      <c r="D1" t="s">
        <v>75</v>
      </c>
      <c r="E1" t="s">
        <v>76</v>
      </c>
      <c r="F1" t="s">
        <v>20</v>
      </c>
      <c r="G1" t="s">
        <v>24</v>
      </c>
      <c r="H1" t="s">
        <v>23</v>
      </c>
      <c r="I1" t="s">
        <v>22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25</v>
      </c>
      <c r="R1" t="s">
        <v>84</v>
      </c>
      <c r="S1" t="s">
        <v>85</v>
      </c>
      <c r="T1" t="s">
        <v>86</v>
      </c>
      <c r="U1" t="s">
        <v>87</v>
      </c>
    </row>
    <row r="2" spans="1:21" x14ac:dyDescent="0.35">
      <c r="A2">
        <v>1005829</v>
      </c>
      <c r="B2" t="s">
        <v>7</v>
      </c>
      <c r="C2" t="s">
        <v>2</v>
      </c>
      <c r="D2" s="2">
        <v>45138</v>
      </c>
      <c r="E2" s="2">
        <v>45138</v>
      </c>
      <c r="F2">
        <v>5361101</v>
      </c>
      <c r="G2" t="s">
        <v>2</v>
      </c>
      <c r="H2" t="s">
        <v>27</v>
      </c>
      <c r="I2" t="s">
        <v>26</v>
      </c>
      <c r="J2" t="s">
        <v>88</v>
      </c>
      <c r="K2" t="s">
        <v>29</v>
      </c>
      <c r="R2">
        <v>3935.58</v>
      </c>
      <c r="S2" s="2">
        <v>45814</v>
      </c>
      <c r="T2" t="s">
        <v>89</v>
      </c>
      <c r="U2" t="s">
        <v>90</v>
      </c>
    </row>
    <row r="3" spans="1:21" x14ac:dyDescent="0.35">
      <c r="A3">
        <v>1005829</v>
      </c>
      <c r="B3" t="s">
        <v>7</v>
      </c>
      <c r="C3" t="s">
        <v>2</v>
      </c>
      <c r="D3" s="2">
        <v>45138</v>
      </c>
      <c r="E3" s="2">
        <v>45138</v>
      </c>
      <c r="F3">
        <v>5361100</v>
      </c>
      <c r="G3" t="s">
        <v>39</v>
      </c>
      <c r="H3" t="s">
        <v>27</v>
      </c>
      <c r="I3" t="s">
        <v>26</v>
      </c>
      <c r="J3" t="s">
        <v>88</v>
      </c>
      <c r="K3" t="s">
        <v>29</v>
      </c>
      <c r="R3">
        <v>1609.65</v>
      </c>
      <c r="S3" s="2">
        <v>45814</v>
      </c>
      <c r="T3" t="s">
        <v>89</v>
      </c>
      <c r="U3" t="s">
        <v>90</v>
      </c>
    </row>
    <row r="4" spans="1:21" x14ac:dyDescent="0.35">
      <c r="A4">
        <v>1005829</v>
      </c>
      <c r="B4" t="s">
        <v>7</v>
      </c>
      <c r="C4" t="s">
        <v>2</v>
      </c>
      <c r="D4" s="2">
        <v>45138</v>
      </c>
      <c r="E4" s="2">
        <v>45138</v>
      </c>
      <c r="F4">
        <v>5353161</v>
      </c>
      <c r="G4" t="s">
        <v>39</v>
      </c>
      <c r="H4" t="s">
        <v>37</v>
      </c>
      <c r="I4" t="s">
        <v>35</v>
      </c>
      <c r="J4" t="s">
        <v>91</v>
      </c>
      <c r="K4" t="s">
        <v>92</v>
      </c>
      <c r="N4" t="s">
        <v>40</v>
      </c>
      <c r="R4">
        <v>3617.2</v>
      </c>
      <c r="S4" s="2">
        <v>45814</v>
      </c>
      <c r="T4" t="s">
        <v>89</v>
      </c>
      <c r="U4" t="s">
        <v>90</v>
      </c>
    </row>
    <row r="5" spans="1:21" x14ac:dyDescent="0.35">
      <c r="A5">
        <v>1005829</v>
      </c>
      <c r="B5" t="s">
        <v>7</v>
      </c>
      <c r="C5" t="s">
        <v>2</v>
      </c>
      <c r="D5" s="2">
        <v>45138</v>
      </c>
      <c r="E5" s="2">
        <v>45138</v>
      </c>
      <c r="F5">
        <v>5341098</v>
      </c>
      <c r="G5" t="s">
        <v>2</v>
      </c>
      <c r="H5" t="s">
        <v>37</v>
      </c>
      <c r="I5" t="s">
        <v>42</v>
      </c>
      <c r="J5" t="s">
        <v>93</v>
      </c>
      <c r="K5" t="s">
        <v>92</v>
      </c>
      <c r="N5" t="s">
        <v>40</v>
      </c>
      <c r="R5">
        <v>8844</v>
      </c>
      <c r="S5" s="2">
        <v>45814</v>
      </c>
      <c r="T5" t="s">
        <v>89</v>
      </c>
      <c r="U5" t="s">
        <v>90</v>
      </c>
    </row>
    <row r="6" spans="1:21" x14ac:dyDescent="0.35">
      <c r="A6">
        <v>1005829</v>
      </c>
      <c r="B6" t="s">
        <v>7</v>
      </c>
      <c r="C6" t="s">
        <v>2</v>
      </c>
      <c r="D6" s="2">
        <v>45139</v>
      </c>
      <c r="E6" s="2">
        <v>45138</v>
      </c>
      <c r="F6">
        <v>5492781</v>
      </c>
      <c r="G6" t="s">
        <v>39</v>
      </c>
      <c r="H6" t="s">
        <v>27</v>
      </c>
      <c r="I6" t="s">
        <v>26</v>
      </c>
      <c r="J6" t="s">
        <v>94</v>
      </c>
      <c r="K6" t="s">
        <v>29</v>
      </c>
      <c r="R6">
        <v>1158.19</v>
      </c>
      <c r="S6" s="2">
        <v>45814</v>
      </c>
      <c r="T6" t="s">
        <v>89</v>
      </c>
      <c r="U6" t="s">
        <v>90</v>
      </c>
    </row>
    <row r="7" spans="1:21" x14ac:dyDescent="0.35">
      <c r="A7">
        <v>1005829</v>
      </c>
      <c r="B7" t="s">
        <v>7</v>
      </c>
      <c r="C7" t="s">
        <v>2</v>
      </c>
      <c r="D7" s="2">
        <v>45139</v>
      </c>
      <c r="E7" s="2">
        <v>45138</v>
      </c>
      <c r="F7">
        <v>5492785</v>
      </c>
      <c r="G7" t="s">
        <v>2</v>
      </c>
      <c r="H7" t="s">
        <v>27</v>
      </c>
      <c r="I7" t="s">
        <v>26</v>
      </c>
      <c r="J7" t="s">
        <v>94</v>
      </c>
      <c r="K7" t="s">
        <v>29</v>
      </c>
      <c r="R7">
        <v>2831.76</v>
      </c>
      <c r="S7" s="2">
        <v>45814</v>
      </c>
      <c r="T7" t="s">
        <v>89</v>
      </c>
      <c r="U7" t="s">
        <v>90</v>
      </c>
    </row>
    <row r="8" spans="1:21" x14ac:dyDescent="0.35">
      <c r="A8">
        <v>1005829</v>
      </c>
      <c r="B8" t="s">
        <v>7</v>
      </c>
      <c r="C8" t="s">
        <v>2</v>
      </c>
      <c r="D8" s="2">
        <v>45139</v>
      </c>
      <c r="E8" s="2">
        <v>45138</v>
      </c>
      <c r="F8">
        <v>5486654</v>
      </c>
      <c r="G8" t="s">
        <v>39</v>
      </c>
      <c r="H8" t="s">
        <v>37</v>
      </c>
      <c r="I8" t="s">
        <v>35</v>
      </c>
      <c r="J8" t="s">
        <v>95</v>
      </c>
      <c r="K8" t="s">
        <v>92</v>
      </c>
      <c r="N8" t="s">
        <v>69</v>
      </c>
      <c r="R8">
        <v>2602.67</v>
      </c>
      <c r="S8" s="2">
        <v>45814</v>
      </c>
      <c r="T8" t="s">
        <v>89</v>
      </c>
      <c r="U8" t="s">
        <v>90</v>
      </c>
    </row>
    <row r="9" spans="1:21" x14ac:dyDescent="0.35">
      <c r="A9">
        <v>1005829</v>
      </c>
      <c r="B9" t="s">
        <v>7</v>
      </c>
      <c r="C9" t="s">
        <v>2</v>
      </c>
      <c r="D9" s="2">
        <v>45139</v>
      </c>
      <c r="E9" s="2">
        <v>45138</v>
      </c>
      <c r="F9">
        <v>5479124</v>
      </c>
      <c r="G9" t="s">
        <v>2</v>
      </c>
      <c r="H9" t="s">
        <v>37</v>
      </c>
      <c r="I9" t="s">
        <v>42</v>
      </c>
      <c r="J9" t="s">
        <v>96</v>
      </c>
      <c r="K9" t="s">
        <v>92</v>
      </c>
      <c r="N9" t="s">
        <v>69</v>
      </c>
      <c r="R9">
        <v>6363.5</v>
      </c>
      <c r="S9" s="2">
        <v>45814</v>
      </c>
      <c r="T9" t="s">
        <v>89</v>
      </c>
      <c r="U9" t="s">
        <v>90</v>
      </c>
    </row>
    <row r="10" spans="1:21" x14ac:dyDescent="0.35">
      <c r="A10">
        <v>1005829</v>
      </c>
      <c r="B10" t="s">
        <v>7</v>
      </c>
      <c r="C10" t="s">
        <v>2</v>
      </c>
      <c r="D10" s="2">
        <v>45169</v>
      </c>
      <c r="E10" s="2">
        <v>45169</v>
      </c>
      <c r="F10">
        <v>5492782</v>
      </c>
      <c r="G10" t="s">
        <v>39</v>
      </c>
      <c r="H10" t="s">
        <v>27</v>
      </c>
      <c r="I10" t="s">
        <v>26</v>
      </c>
      <c r="J10" t="s">
        <v>94</v>
      </c>
      <c r="K10" t="s">
        <v>29</v>
      </c>
      <c r="R10">
        <v>804.83</v>
      </c>
      <c r="S10" s="2">
        <v>45814</v>
      </c>
      <c r="T10" t="s">
        <v>89</v>
      </c>
      <c r="U10" t="s">
        <v>90</v>
      </c>
    </row>
    <row r="11" spans="1:21" x14ac:dyDescent="0.35">
      <c r="A11">
        <v>1005829</v>
      </c>
      <c r="B11" t="s">
        <v>7</v>
      </c>
      <c r="C11" t="s">
        <v>2</v>
      </c>
      <c r="D11" s="2">
        <v>45169</v>
      </c>
      <c r="E11" s="2">
        <v>45169</v>
      </c>
      <c r="F11">
        <v>5492787</v>
      </c>
      <c r="G11" t="s">
        <v>33</v>
      </c>
      <c r="H11" t="s">
        <v>27</v>
      </c>
      <c r="I11" t="s">
        <v>26</v>
      </c>
      <c r="J11" t="s">
        <v>94</v>
      </c>
      <c r="K11" t="s">
        <v>29</v>
      </c>
      <c r="R11">
        <v>377.58</v>
      </c>
      <c r="S11" s="2">
        <v>45814</v>
      </c>
      <c r="T11" t="s">
        <v>89</v>
      </c>
      <c r="U11" t="s">
        <v>90</v>
      </c>
    </row>
    <row r="12" spans="1:21" x14ac:dyDescent="0.35">
      <c r="A12">
        <v>1005829</v>
      </c>
      <c r="B12" t="s">
        <v>7</v>
      </c>
      <c r="C12" t="s">
        <v>2</v>
      </c>
      <c r="D12" s="2">
        <v>45169</v>
      </c>
      <c r="E12" s="2">
        <v>45169</v>
      </c>
      <c r="F12">
        <v>5492788</v>
      </c>
      <c r="G12" t="s">
        <v>34</v>
      </c>
      <c r="H12" t="s">
        <v>27</v>
      </c>
      <c r="I12" t="s">
        <v>26</v>
      </c>
      <c r="J12" t="s">
        <v>94</v>
      </c>
      <c r="K12" t="s">
        <v>29</v>
      </c>
      <c r="R12">
        <v>377.47</v>
      </c>
      <c r="S12" s="2">
        <v>45814</v>
      </c>
      <c r="T12" t="s">
        <v>89</v>
      </c>
      <c r="U12" t="s">
        <v>90</v>
      </c>
    </row>
    <row r="13" spans="1:21" x14ac:dyDescent="0.35">
      <c r="A13">
        <v>1005829</v>
      </c>
      <c r="B13" t="s">
        <v>7</v>
      </c>
      <c r="C13" t="s">
        <v>2</v>
      </c>
      <c r="D13" s="2">
        <v>45169</v>
      </c>
      <c r="E13" s="2">
        <v>45169</v>
      </c>
      <c r="F13">
        <v>5492783</v>
      </c>
      <c r="G13" t="s">
        <v>2</v>
      </c>
      <c r="H13" t="s">
        <v>27</v>
      </c>
      <c r="I13" t="s">
        <v>26</v>
      </c>
      <c r="J13" t="s">
        <v>94</v>
      </c>
      <c r="K13" t="s">
        <v>29</v>
      </c>
      <c r="R13">
        <v>2225</v>
      </c>
      <c r="S13" s="2">
        <v>45814</v>
      </c>
      <c r="T13" t="s">
        <v>89</v>
      </c>
      <c r="U13" t="s">
        <v>90</v>
      </c>
    </row>
    <row r="14" spans="1:21" x14ac:dyDescent="0.35">
      <c r="A14">
        <v>1005829</v>
      </c>
      <c r="B14" t="s">
        <v>7</v>
      </c>
      <c r="C14" t="s">
        <v>2</v>
      </c>
      <c r="D14" s="2">
        <v>45169</v>
      </c>
      <c r="E14" s="2">
        <v>45169</v>
      </c>
      <c r="F14">
        <v>5492786</v>
      </c>
      <c r="G14" t="s">
        <v>28</v>
      </c>
      <c r="H14" t="s">
        <v>27</v>
      </c>
      <c r="I14" t="s">
        <v>26</v>
      </c>
      <c r="J14" t="s">
        <v>94</v>
      </c>
      <c r="K14" t="s">
        <v>29</v>
      </c>
      <c r="R14">
        <v>377.47</v>
      </c>
      <c r="S14" s="2">
        <v>45814</v>
      </c>
      <c r="T14" t="s">
        <v>89</v>
      </c>
      <c r="U14" t="s">
        <v>90</v>
      </c>
    </row>
    <row r="15" spans="1:21" x14ac:dyDescent="0.35">
      <c r="A15">
        <v>1005829</v>
      </c>
      <c r="B15" t="s">
        <v>7</v>
      </c>
      <c r="C15" t="s">
        <v>2</v>
      </c>
      <c r="D15" s="2">
        <v>45169</v>
      </c>
      <c r="E15" s="2">
        <v>45169</v>
      </c>
      <c r="F15">
        <v>5492784</v>
      </c>
      <c r="G15" t="s">
        <v>2</v>
      </c>
      <c r="H15" t="s">
        <v>27</v>
      </c>
      <c r="I15" t="s">
        <v>26</v>
      </c>
      <c r="J15" t="s">
        <v>94</v>
      </c>
      <c r="K15" t="s">
        <v>29</v>
      </c>
      <c r="R15">
        <v>1967.79</v>
      </c>
      <c r="S15" s="2">
        <v>45814</v>
      </c>
      <c r="T15" t="s">
        <v>89</v>
      </c>
      <c r="U15" t="s">
        <v>90</v>
      </c>
    </row>
    <row r="16" spans="1:21" x14ac:dyDescent="0.35">
      <c r="A16">
        <v>1005829</v>
      </c>
      <c r="B16" t="s">
        <v>7</v>
      </c>
      <c r="C16" t="s">
        <v>2</v>
      </c>
      <c r="D16" s="2">
        <v>45169</v>
      </c>
      <c r="E16" s="2">
        <v>45169</v>
      </c>
      <c r="F16">
        <v>5486590</v>
      </c>
      <c r="G16" t="s">
        <v>39</v>
      </c>
      <c r="H16" t="s">
        <v>37</v>
      </c>
      <c r="I16" t="s">
        <v>35</v>
      </c>
      <c r="J16" t="s">
        <v>95</v>
      </c>
      <c r="K16" t="s">
        <v>92</v>
      </c>
      <c r="N16" t="s">
        <v>40</v>
      </c>
      <c r="R16">
        <v>1808.6</v>
      </c>
      <c r="S16" s="2">
        <v>45814</v>
      </c>
      <c r="T16" t="s">
        <v>89</v>
      </c>
      <c r="U16" t="s">
        <v>90</v>
      </c>
    </row>
    <row r="17" spans="1:21" x14ac:dyDescent="0.35">
      <c r="A17">
        <v>1005829</v>
      </c>
      <c r="B17" t="s">
        <v>7</v>
      </c>
      <c r="C17" t="s">
        <v>2</v>
      </c>
      <c r="D17" s="2">
        <v>45169</v>
      </c>
      <c r="E17" s="2">
        <v>45169</v>
      </c>
      <c r="F17">
        <v>5487081</v>
      </c>
      <c r="G17" t="s">
        <v>34</v>
      </c>
      <c r="H17" t="s">
        <v>37</v>
      </c>
      <c r="I17" t="s">
        <v>35</v>
      </c>
      <c r="J17" t="s">
        <v>95</v>
      </c>
      <c r="K17" t="s">
        <v>92</v>
      </c>
      <c r="N17" t="s">
        <v>36</v>
      </c>
      <c r="R17">
        <v>848.25</v>
      </c>
      <c r="S17" s="2">
        <v>45814</v>
      </c>
      <c r="T17" t="s">
        <v>89</v>
      </c>
      <c r="U17" t="s">
        <v>90</v>
      </c>
    </row>
    <row r="18" spans="1:21" x14ac:dyDescent="0.35">
      <c r="A18">
        <v>1005829</v>
      </c>
      <c r="B18" t="s">
        <v>7</v>
      </c>
      <c r="C18" t="s">
        <v>2</v>
      </c>
      <c r="D18" s="2">
        <v>45169</v>
      </c>
      <c r="E18" s="2">
        <v>45169</v>
      </c>
      <c r="F18">
        <v>5487453</v>
      </c>
      <c r="G18" t="s">
        <v>28</v>
      </c>
      <c r="H18" t="s">
        <v>37</v>
      </c>
      <c r="I18" t="s">
        <v>35</v>
      </c>
      <c r="J18" t="s">
        <v>95</v>
      </c>
      <c r="K18" t="s">
        <v>92</v>
      </c>
      <c r="N18" t="s">
        <v>36</v>
      </c>
      <c r="R18">
        <v>848.25</v>
      </c>
      <c r="S18" s="2">
        <v>45814</v>
      </c>
      <c r="T18" t="s">
        <v>89</v>
      </c>
      <c r="U18" t="s">
        <v>90</v>
      </c>
    </row>
    <row r="19" spans="1:21" x14ac:dyDescent="0.35">
      <c r="A19">
        <v>1005829</v>
      </c>
      <c r="B19" t="s">
        <v>7</v>
      </c>
      <c r="C19" t="s">
        <v>2</v>
      </c>
      <c r="D19" s="2">
        <v>45169</v>
      </c>
      <c r="E19" s="2">
        <v>45169</v>
      </c>
      <c r="F19">
        <v>5486548</v>
      </c>
      <c r="G19" t="s">
        <v>33</v>
      </c>
      <c r="H19" t="s">
        <v>37</v>
      </c>
      <c r="I19" t="s">
        <v>35</v>
      </c>
      <c r="J19" t="s">
        <v>95</v>
      </c>
      <c r="K19" t="s">
        <v>92</v>
      </c>
      <c r="N19" t="s">
        <v>36</v>
      </c>
      <c r="R19">
        <v>848.5</v>
      </c>
      <c r="S19" s="2">
        <v>45814</v>
      </c>
      <c r="T19" t="s">
        <v>89</v>
      </c>
      <c r="U19" t="s">
        <v>90</v>
      </c>
    </row>
    <row r="20" spans="1:21" x14ac:dyDescent="0.35">
      <c r="A20">
        <v>1005829</v>
      </c>
      <c r="B20" t="s">
        <v>7</v>
      </c>
      <c r="C20" t="s">
        <v>2</v>
      </c>
      <c r="D20" s="2">
        <v>45169</v>
      </c>
      <c r="E20" s="2">
        <v>45169</v>
      </c>
      <c r="F20">
        <v>5478246</v>
      </c>
      <c r="G20" t="s">
        <v>2</v>
      </c>
      <c r="H20" t="s">
        <v>37</v>
      </c>
      <c r="I20" t="s">
        <v>41</v>
      </c>
      <c r="J20" t="s">
        <v>96</v>
      </c>
      <c r="K20" t="s">
        <v>92</v>
      </c>
      <c r="N20" t="s">
        <v>36</v>
      </c>
      <c r="R20">
        <v>5000</v>
      </c>
      <c r="S20" s="2">
        <v>45814</v>
      </c>
      <c r="T20" t="s">
        <v>89</v>
      </c>
      <c r="U20" t="s">
        <v>90</v>
      </c>
    </row>
    <row r="21" spans="1:21" x14ac:dyDescent="0.35">
      <c r="A21">
        <v>1005829</v>
      </c>
      <c r="B21" t="s">
        <v>7</v>
      </c>
      <c r="C21" t="s">
        <v>2</v>
      </c>
      <c r="D21" s="2">
        <v>45169</v>
      </c>
      <c r="E21" s="2">
        <v>45169</v>
      </c>
      <c r="F21">
        <v>5478547</v>
      </c>
      <c r="G21" t="s">
        <v>2</v>
      </c>
      <c r="H21" t="s">
        <v>37</v>
      </c>
      <c r="I21" t="s">
        <v>42</v>
      </c>
      <c r="J21" t="s">
        <v>96</v>
      </c>
      <c r="K21" t="s">
        <v>92</v>
      </c>
      <c r="N21" t="s">
        <v>40</v>
      </c>
      <c r="R21">
        <v>4422</v>
      </c>
      <c r="S21" s="2">
        <v>45814</v>
      </c>
      <c r="T21" t="s">
        <v>89</v>
      </c>
      <c r="U21" t="s">
        <v>90</v>
      </c>
    </row>
    <row r="22" spans="1:21" x14ac:dyDescent="0.35">
      <c r="A22">
        <v>1005829</v>
      </c>
      <c r="B22" t="s">
        <v>7</v>
      </c>
      <c r="C22" t="s">
        <v>2</v>
      </c>
      <c r="D22" s="2">
        <v>45170</v>
      </c>
      <c r="E22" s="2">
        <v>45138</v>
      </c>
      <c r="F22">
        <v>5497120</v>
      </c>
      <c r="G22" t="s">
        <v>2</v>
      </c>
      <c r="H22" t="s">
        <v>27</v>
      </c>
      <c r="I22" t="s">
        <v>26</v>
      </c>
      <c r="J22" t="s">
        <v>97</v>
      </c>
      <c r="K22" t="s">
        <v>29</v>
      </c>
      <c r="R22">
        <v>2831.76</v>
      </c>
      <c r="S22" s="2">
        <v>45814</v>
      </c>
      <c r="T22" t="s">
        <v>89</v>
      </c>
      <c r="U22" t="s">
        <v>90</v>
      </c>
    </row>
    <row r="23" spans="1:21" x14ac:dyDescent="0.35">
      <c r="A23">
        <v>1005829</v>
      </c>
      <c r="B23" t="s">
        <v>7</v>
      </c>
      <c r="C23" t="s">
        <v>2</v>
      </c>
      <c r="D23" s="2">
        <v>45170</v>
      </c>
      <c r="E23" s="2">
        <v>45138</v>
      </c>
      <c r="F23">
        <v>5497119</v>
      </c>
      <c r="G23" t="s">
        <v>39</v>
      </c>
      <c r="H23" t="s">
        <v>27</v>
      </c>
      <c r="I23" t="s">
        <v>26</v>
      </c>
      <c r="J23" t="s">
        <v>97</v>
      </c>
      <c r="K23" t="s">
        <v>29</v>
      </c>
      <c r="R23">
        <v>1158.19</v>
      </c>
      <c r="S23" s="2">
        <v>45814</v>
      </c>
      <c r="T23" t="s">
        <v>89</v>
      </c>
      <c r="U23" t="s">
        <v>90</v>
      </c>
    </row>
    <row r="24" spans="1:21" x14ac:dyDescent="0.35">
      <c r="A24">
        <v>1005829</v>
      </c>
      <c r="B24" t="s">
        <v>7</v>
      </c>
      <c r="C24" t="s">
        <v>2</v>
      </c>
      <c r="D24" s="2">
        <v>45170</v>
      </c>
      <c r="E24" s="2">
        <v>45138</v>
      </c>
      <c r="F24">
        <v>5537097</v>
      </c>
      <c r="G24" t="s">
        <v>39</v>
      </c>
      <c r="H24" t="s">
        <v>27</v>
      </c>
      <c r="I24" t="s">
        <v>26</v>
      </c>
      <c r="J24" t="s">
        <v>98</v>
      </c>
      <c r="K24" t="s">
        <v>29</v>
      </c>
      <c r="R24">
        <v>1158.19</v>
      </c>
      <c r="S24" s="2">
        <v>45814</v>
      </c>
      <c r="T24" t="s">
        <v>89</v>
      </c>
      <c r="U24" t="s">
        <v>90</v>
      </c>
    </row>
    <row r="25" spans="1:21" x14ac:dyDescent="0.35">
      <c r="A25">
        <v>1005829</v>
      </c>
      <c r="B25" t="s">
        <v>7</v>
      </c>
      <c r="C25" t="s">
        <v>2</v>
      </c>
      <c r="D25" s="2">
        <v>45170</v>
      </c>
      <c r="E25" s="2">
        <v>45138</v>
      </c>
      <c r="F25">
        <v>5537095</v>
      </c>
      <c r="G25" t="s">
        <v>39</v>
      </c>
      <c r="H25" t="s">
        <v>27</v>
      </c>
      <c r="I25" t="s">
        <v>26</v>
      </c>
      <c r="J25" t="s">
        <v>98</v>
      </c>
      <c r="K25" t="s">
        <v>29</v>
      </c>
      <c r="R25">
        <v>-1158.19</v>
      </c>
      <c r="S25" s="2">
        <v>45814</v>
      </c>
      <c r="T25" t="s">
        <v>89</v>
      </c>
      <c r="U25" t="s">
        <v>90</v>
      </c>
    </row>
    <row r="26" spans="1:21" x14ac:dyDescent="0.35">
      <c r="A26">
        <v>1005829</v>
      </c>
      <c r="B26" t="s">
        <v>7</v>
      </c>
      <c r="C26" t="s">
        <v>2</v>
      </c>
      <c r="D26" s="2">
        <v>45170</v>
      </c>
      <c r="E26" s="2">
        <v>45138</v>
      </c>
      <c r="F26">
        <v>5537096</v>
      </c>
      <c r="G26" t="s">
        <v>2</v>
      </c>
      <c r="H26" t="s">
        <v>27</v>
      </c>
      <c r="I26" t="s">
        <v>26</v>
      </c>
      <c r="J26" t="s">
        <v>98</v>
      </c>
      <c r="K26" t="s">
        <v>29</v>
      </c>
      <c r="R26">
        <v>-2831.76</v>
      </c>
      <c r="S26" s="2">
        <v>45814</v>
      </c>
      <c r="T26" t="s">
        <v>89</v>
      </c>
      <c r="U26" t="s">
        <v>90</v>
      </c>
    </row>
    <row r="27" spans="1:21" x14ac:dyDescent="0.35">
      <c r="A27">
        <v>1005829</v>
      </c>
      <c r="B27" t="s">
        <v>7</v>
      </c>
      <c r="C27" t="s">
        <v>2</v>
      </c>
      <c r="D27" s="2">
        <v>45170</v>
      </c>
      <c r="E27" s="2">
        <v>45138</v>
      </c>
      <c r="F27">
        <v>5497122</v>
      </c>
      <c r="G27" t="s">
        <v>2</v>
      </c>
      <c r="H27" t="s">
        <v>27</v>
      </c>
      <c r="I27" t="s">
        <v>26</v>
      </c>
      <c r="J27" t="s">
        <v>97</v>
      </c>
      <c r="K27" t="s">
        <v>29</v>
      </c>
      <c r="R27">
        <v>-2831.76</v>
      </c>
      <c r="S27" s="2">
        <v>45814</v>
      </c>
      <c r="T27" t="s">
        <v>89</v>
      </c>
      <c r="U27" t="s">
        <v>90</v>
      </c>
    </row>
    <row r="28" spans="1:21" x14ac:dyDescent="0.35">
      <c r="A28">
        <v>1005829</v>
      </c>
      <c r="B28" t="s">
        <v>7</v>
      </c>
      <c r="C28" t="s">
        <v>2</v>
      </c>
      <c r="D28" s="2">
        <v>45170</v>
      </c>
      <c r="E28" s="2">
        <v>45138</v>
      </c>
      <c r="F28">
        <v>5537098</v>
      </c>
      <c r="G28" t="s">
        <v>2</v>
      </c>
      <c r="H28" t="s">
        <v>27</v>
      </c>
      <c r="I28" t="s">
        <v>26</v>
      </c>
      <c r="J28" t="s">
        <v>98</v>
      </c>
      <c r="K28" t="s">
        <v>29</v>
      </c>
      <c r="R28">
        <v>2831.76</v>
      </c>
      <c r="S28" s="2">
        <v>45814</v>
      </c>
      <c r="T28" t="s">
        <v>89</v>
      </c>
      <c r="U28" t="s">
        <v>90</v>
      </c>
    </row>
    <row r="29" spans="1:21" x14ac:dyDescent="0.35">
      <c r="A29">
        <v>1005829</v>
      </c>
      <c r="B29" t="s">
        <v>7</v>
      </c>
      <c r="C29" t="s">
        <v>2</v>
      </c>
      <c r="D29" s="2">
        <v>45170</v>
      </c>
      <c r="E29" s="2">
        <v>45138</v>
      </c>
      <c r="F29">
        <v>5497121</v>
      </c>
      <c r="G29" t="s">
        <v>39</v>
      </c>
      <c r="H29" t="s">
        <v>27</v>
      </c>
      <c r="I29" t="s">
        <v>26</v>
      </c>
      <c r="J29" t="s">
        <v>97</v>
      </c>
      <c r="K29" t="s">
        <v>29</v>
      </c>
      <c r="R29">
        <v>-1158.19</v>
      </c>
      <c r="S29" s="2">
        <v>45814</v>
      </c>
      <c r="T29" t="s">
        <v>89</v>
      </c>
      <c r="U29" t="s">
        <v>90</v>
      </c>
    </row>
    <row r="30" spans="1:21" x14ac:dyDescent="0.35">
      <c r="A30">
        <v>1005829</v>
      </c>
      <c r="B30" t="s">
        <v>7</v>
      </c>
      <c r="C30" t="s">
        <v>2</v>
      </c>
      <c r="D30" s="2">
        <v>45195</v>
      </c>
      <c r="E30" s="2">
        <v>45183</v>
      </c>
      <c r="F30">
        <v>5561203</v>
      </c>
      <c r="G30" t="s">
        <v>39</v>
      </c>
      <c r="H30" t="s">
        <v>44</v>
      </c>
      <c r="I30" t="s">
        <v>43</v>
      </c>
      <c r="J30" t="s">
        <v>99</v>
      </c>
      <c r="K30" t="s">
        <v>45</v>
      </c>
      <c r="M30" t="s">
        <v>100</v>
      </c>
      <c r="N30" t="s">
        <v>65</v>
      </c>
      <c r="O30" t="s">
        <v>101</v>
      </c>
      <c r="Q30" t="s">
        <v>66</v>
      </c>
      <c r="R30">
        <v>126</v>
      </c>
      <c r="S30" s="2">
        <v>45814</v>
      </c>
      <c r="T30" t="s">
        <v>89</v>
      </c>
      <c r="U30" t="s">
        <v>90</v>
      </c>
    </row>
    <row r="31" spans="1:21" x14ac:dyDescent="0.35">
      <c r="A31">
        <v>1005829</v>
      </c>
      <c r="B31" t="s">
        <v>7</v>
      </c>
      <c r="C31" t="s">
        <v>2</v>
      </c>
      <c r="D31" s="2">
        <v>45195</v>
      </c>
      <c r="E31" s="2">
        <v>45183</v>
      </c>
      <c r="F31">
        <v>5561217</v>
      </c>
      <c r="G31" t="s">
        <v>39</v>
      </c>
      <c r="H31" t="s">
        <v>44</v>
      </c>
      <c r="I31" t="s">
        <v>43</v>
      </c>
      <c r="J31" t="s">
        <v>99</v>
      </c>
      <c r="K31" t="s">
        <v>45</v>
      </c>
      <c r="M31" t="s">
        <v>100</v>
      </c>
      <c r="N31" t="s">
        <v>65</v>
      </c>
      <c r="O31" t="s">
        <v>101</v>
      </c>
      <c r="Q31" t="s">
        <v>67</v>
      </c>
      <c r="R31">
        <v>87.96</v>
      </c>
      <c r="S31" s="2">
        <v>45814</v>
      </c>
      <c r="T31" t="s">
        <v>89</v>
      </c>
      <c r="U31" t="s">
        <v>90</v>
      </c>
    </row>
    <row r="32" spans="1:21" x14ac:dyDescent="0.35">
      <c r="A32">
        <v>1005829</v>
      </c>
      <c r="B32" t="s">
        <v>7</v>
      </c>
      <c r="C32" t="s">
        <v>2</v>
      </c>
      <c r="D32" s="2">
        <v>45195</v>
      </c>
      <c r="E32" s="2">
        <v>45183</v>
      </c>
      <c r="F32">
        <v>5561204</v>
      </c>
      <c r="G32" t="s">
        <v>39</v>
      </c>
      <c r="H32" t="s">
        <v>44</v>
      </c>
      <c r="I32" t="s">
        <v>43</v>
      </c>
      <c r="J32" t="s">
        <v>99</v>
      </c>
      <c r="K32" t="s">
        <v>45</v>
      </c>
      <c r="M32" t="s">
        <v>100</v>
      </c>
      <c r="N32" t="s">
        <v>65</v>
      </c>
      <c r="O32" t="s">
        <v>102</v>
      </c>
      <c r="Q32" t="s">
        <v>68</v>
      </c>
      <c r="R32">
        <v>286.42</v>
      </c>
      <c r="S32" s="2">
        <v>45814</v>
      </c>
      <c r="T32" t="s">
        <v>89</v>
      </c>
      <c r="U32" t="s">
        <v>90</v>
      </c>
    </row>
    <row r="33" spans="1:21" x14ac:dyDescent="0.35">
      <c r="A33">
        <v>1005829</v>
      </c>
      <c r="B33" t="s">
        <v>7</v>
      </c>
      <c r="C33" t="s">
        <v>2</v>
      </c>
      <c r="D33" s="2">
        <v>45195</v>
      </c>
      <c r="E33" s="2">
        <v>45183</v>
      </c>
      <c r="F33">
        <v>5559107</v>
      </c>
      <c r="G33" t="s">
        <v>39</v>
      </c>
      <c r="H33" t="s">
        <v>27</v>
      </c>
      <c r="I33" t="s">
        <v>26</v>
      </c>
      <c r="J33" t="s">
        <v>103</v>
      </c>
      <c r="K33" t="s">
        <v>29</v>
      </c>
      <c r="R33">
        <v>56.07</v>
      </c>
      <c r="S33" s="2">
        <v>45814</v>
      </c>
      <c r="T33" t="s">
        <v>89</v>
      </c>
      <c r="U33" t="s">
        <v>90</v>
      </c>
    </row>
    <row r="34" spans="1:21" x14ac:dyDescent="0.35">
      <c r="A34">
        <v>1005829</v>
      </c>
      <c r="B34" t="s">
        <v>7</v>
      </c>
      <c r="C34" t="s">
        <v>2</v>
      </c>
      <c r="D34" s="2">
        <v>45195</v>
      </c>
      <c r="E34" s="2">
        <v>45183</v>
      </c>
      <c r="F34">
        <v>5559109</v>
      </c>
      <c r="G34" t="s">
        <v>39</v>
      </c>
      <c r="H34" t="s">
        <v>27</v>
      </c>
      <c r="I34" t="s">
        <v>26</v>
      </c>
      <c r="J34" t="s">
        <v>103</v>
      </c>
      <c r="K34" t="s">
        <v>29</v>
      </c>
      <c r="R34">
        <v>39.14</v>
      </c>
      <c r="S34" s="2">
        <v>45814</v>
      </c>
      <c r="T34" t="s">
        <v>89</v>
      </c>
      <c r="U34" t="s">
        <v>90</v>
      </c>
    </row>
    <row r="35" spans="1:21" x14ac:dyDescent="0.35">
      <c r="A35">
        <v>1005829</v>
      </c>
      <c r="B35" t="s">
        <v>7</v>
      </c>
      <c r="C35" t="s">
        <v>2</v>
      </c>
      <c r="D35" s="2">
        <v>45195</v>
      </c>
      <c r="E35" s="2">
        <v>45183</v>
      </c>
      <c r="F35">
        <v>5559108</v>
      </c>
      <c r="G35" t="s">
        <v>39</v>
      </c>
      <c r="H35" t="s">
        <v>27</v>
      </c>
      <c r="I35" t="s">
        <v>26</v>
      </c>
      <c r="J35" t="s">
        <v>103</v>
      </c>
      <c r="K35" t="s">
        <v>29</v>
      </c>
      <c r="R35">
        <v>127.46</v>
      </c>
      <c r="S35" s="2">
        <v>45814</v>
      </c>
      <c r="T35" t="s">
        <v>89</v>
      </c>
      <c r="U35" t="s">
        <v>90</v>
      </c>
    </row>
    <row r="36" spans="1:21" x14ac:dyDescent="0.35">
      <c r="A36">
        <v>1005829</v>
      </c>
      <c r="B36" t="s">
        <v>7</v>
      </c>
      <c r="C36" t="s">
        <v>2</v>
      </c>
      <c r="D36" s="2">
        <v>45209</v>
      </c>
      <c r="E36" s="2">
        <v>45202</v>
      </c>
      <c r="F36">
        <v>5641114</v>
      </c>
      <c r="G36" t="s">
        <v>2</v>
      </c>
      <c r="H36" t="s">
        <v>44</v>
      </c>
      <c r="I36" t="s">
        <v>43</v>
      </c>
      <c r="J36" t="s">
        <v>104</v>
      </c>
      <c r="K36" t="s">
        <v>45</v>
      </c>
      <c r="M36" t="s">
        <v>105</v>
      </c>
      <c r="N36" t="s">
        <v>40</v>
      </c>
      <c r="Q36" t="s">
        <v>60</v>
      </c>
      <c r="R36">
        <v>32</v>
      </c>
      <c r="S36" s="2">
        <v>45814</v>
      </c>
      <c r="T36" t="s">
        <v>89</v>
      </c>
      <c r="U36" t="s">
        <v>90</v>
      </c>
    </row>
    <row r="37" spans="1:21" x14ac:dyDescent="0.35">
      <c r="A37">
        <v>1005829</v>
      </c>
      <c r="B37" t="s">
        <v>7</v>
      </c>
      <c r="C37" t="s">
        <v>2</v>
      </c>
      <c r="D37" s="2">
        <v>45209</v>
      </c>
      <c r="E37" s="2">
        <v>45202</v>
      </c>
      <c r="F37">
        <v>5641118</v>
      </c>
      <c r="G37" t="s">
        <v>2</v>
      </c>
      <c r="H37" t="s">
        <v>44</v>
      </c>
      <c r="I37" t="s">
        <v>43</v>
      </c>
      <c r="J37" t="s">
        <v>104</v>
      </c>
      <c r="K37" t="s">
        <v>45</v>
      </c>
      <c r="M37" t="s">
        <v>105</v>
      </c>
      <c r="N37" t="s">
        <v>40</v>
      </c>
      <c r="Q37" t="s">
        <v>59</v>
      </c>
      <c r="R37">
        <v>33.04</v>
      </c>
      <c r="S37" s="2">
        <v>45814</v>
      </c>
      <c r="T37" t="s">
        <v>89</v>
      </c>
      <c r="U37" t="s">
        <v>90</v>
      </c>
    </row>
    <row r="38" spans="1:21" x14ac:dyDescent="0.35">
      <c r="A38">
        <v>1005829</v>
      </c>
      <c r="B38" t="s">
        <v>7</v>
      </c>
      <c r="C38" t="s">
        <v>2</v>
      </c>
      <c r="D38" s="2">
        <v>45209</v>
      </c>
      <c r="E38" s="2">
        <v>45202</v>
      </c>
      <c r="F38">
        <v>5641113</v>
      </c>
      <c r="G38" t="s">
        <v>2</v>
      </c>
      <c r="H38" t="s">
        <v>44</v>
      </c>
      <c r="I38" t="s">
        <v>43</v>
      </c>
      <c r="J38" t="s">
        <v>104</v>
      </c>
      <c r="K38" t="s">
        <v>45</v>
      </c>
      <c r="M38" t="s">
        <v>105</v>
      </c>
      <c r="N38" t="s">
        <v>40</v>
      </c>
      <c r="Q38" t="s">
        <v>63</v>
      </c>
      <c r="R38">
        <v>179.47</v>
      </c>
      <c r="S38" s="2">
        <v>45814</v>
      </c>
      <c r="T38" t="s">
        <v>89</v>
      </c>
      <c r="U38" t="s">
        <v>90</v>
      </c>
    </row>
    <row r="39" spans="1:21" x14ac:dyDescent="0.35">
      <c r="A39">
        <v>1005829</v>
      </c>
      <c r="B39" t="s">
        <v>7</v>
      </c>
      <c r="C39" t="s">
        <v>2</v>
      </c>
      <c r="D39" s="2">
        <v>45209</v>
      </c>
      <c r="E39" s="2">
        <v>45202</v>
      </c>
      <c r="F39">
        <v>5641117</v>
      </c>
      <c r="G39" t="s">
        <v>2</v>
      </c>
      <c r="H39" t="s">
        <v>44</v>
      </c>
      <c r="I39" t="s">
        <v>43</v>
      </c>
      <c r="J39" t="s">
        <v>104</v>
      </c>
      <c r="K39" t="s">
        <v>45</v>
      </c>
      <c r="M39" t="s">
        <v>105</v>
      </c>
      <c r="N39" t="s">
        <v>40</v>
      </c>
      <c r="Q39" t="s">
        <v>62</v>
      </c>
      <c r="R39">
        <v>79.17</v>
      </c>
      <c r="S39" s="2">
        <v>45814</v>
      </c>
      <c r="T39" t="s">
        <v>89</v>
      </c>
      <c r="U39" t="s">
        <v>90</v>
      </c>
    </row>
    <row r="40" spans="1:21" x14ac:dyDescent="0.35">
      <c r="A40">
        <v>1005829</v>
      </c>
      <c r="B40" t="s">
        <v>7</v>
      </c>
      <c r="C40" t="s">
        <v>2</v>
      </c>
      <c r="D40" s="2">
        <v>45209</v>
      </c>
      <c r="E40" s="2">
        <v>45202</v>
      </c>
      <c r="F40">
        <v>5641112</v>
      </c>
      <c r="G40" t="s">
        <v>2</v>
      </c>
      <c r="H40" t="s">
        <v>44</v>
      </c>
      <c r="I40" t="s">
        <v>43</v>
      </c>
      <c r="J40" t="s">
        <v>104</v>
      </c>
      <c r="K40" t="s">
        <v>45</v>
      </c>
      <c r="M40" t="s">
        <v>105</v>
      </c>
      <c r="N40" t="s">
        <v>40</v>
      </c>
      <c r="Q40" t="s">
        <v>61</v>
      </c>
      <c r="R40">
        <v>152.5</v>
      </c>
      <c r="S40" s="2">
        <v>45814</v>
      </c>
      <c r="T40" t="s">
        <v>89</v>
      </c>
      <c r="U40" t="s">
        <v>90</v>
      </c>
    </row>
    <row r="41" spans="1:21" x14ac:dyDescent="0.35">
      <c r="A41">
        <v>1005829</v>
      </c>
      <c r="B41" t="s">
        <v>7</v>
      </c>
      <c r="C41" t="s">
        <v>2</v>
      </c>
      <c r="D41" s="2">
        <v>45209</v>
      </c>
      <c r="E41" s="2">
        <v>45202</v>
      </c>
      <c r="F41">
        <v>5641116</v>
      </c>
      <c r="G41" t="s">
        <v>2</v>
      </c>
      <c r="H41" t="s">
        <v>44</v>
      </c>
      <c r="I41" t="s">
        <v>43</v>
      </c>
      <c r="J41" t="s">
        <v>104</v>
      </c>
      <c r="K41" t="s">
        <v>45</v>
      </c>
      <c r="M41" t="s">
        <v>105</v>
      </c>
      <c r="N41" t="s">
        <v>40</v>
      </c>
      <c r="Q41" t="s">
        <v>64</v>
      </c>
      <c r="R41">
        <v>113.93</v>
      </c>
      <c r="S41" s="2">
        <v>45814</v>
      </c>
      <c r="T41" t="s">
        <v>89</v>
      </c>
      <c r="U41" t="s">
        <v>90</v>
      </c>
    </row>
    <row r="42" spans="1:21" x14ac:dyDescent="0.35">
      <c r="A42">
        <v>1005829</v>
      </c>
      <c r="B42" t="s">
        <v>7</v>
      </c>
      <c r="C42" t="s">
        <v>2</v>
      </c>
      <c r="D42" s="2">
        <v>45209</v>
      </c>
      <c r="E42" s="2">
        <v>45202</v>
      </c>
      <c r="F42">
        <v>5642102</v>
      </c>
      <c r="G42" t="s">
        <v>2</v>
      </c>
      <c r="H42" t="s">
        <v>27</v>
      </c>
      <c r="I42" t="s">
        <v>26</v>
      </c>
      <c r="J42" t="s">
        <v>106</v>
      </c>
      <c r="K42" t="s">
        <v>29</v>
      </c>
      <c r="R42">
        <v>79.86</v>
      </c>
      <c r="S42" s="2">
        <v>45814</v>
      </c>
      <c r="T42" t="s">
        <v>89</v>
      </c>
      <c r="U42" t="s">
        <v>90</v>
      </c>
    </row>
    <row r="43" spans="1:21" x14ac:dyDescent="0.35">
      <c r="A43">
        <v>1005829</v>
      </c>
      <c r="B43" t="s">
        <v>7</v>
      </c>
      <c r="C43" t="s">
        <v>2</v>
      </c>
      <c r="D43" s="2">
        <v>45209</v>
      </c>
      <c r="E43" s="2">
        <v>45202</v>
      </c>
      <c r="F43">
        <v>5642101</v>
      </c>
      <c r="G43" t="s">
        <v>2</v>
      </c>
      <c r="H43" t="s">
        <v>27</v>
      </c>
      <c r="I43" t="s">
        <v>26</v>
      </c>
      <c r="J43" t="s">
        <v>106</v>
      </c>
      <c r="K43" t="s">
        <v>29</v>
      </c>
      <c r="R43">
        <v>67.86</v>
      </c>
      <c r="S43" s="2">
        <v>45814</v>
      </c>
      <c r="T43" t="s">
        <v>89</v>
      </c>
      <c r="U43" t="s">
        <v>90</v>
      </c>
    </row>
    <row r="44" spans="1:21" x14ac:dyDescent="0.35">
      <c r="A44">
        <v>1005829</v>
      </c>
      <c r="B44" t="s">
        <v>7</v>
      </c>
      <c r="C44" t="s">
        <v>2</v>
      </c>
      <c r="D44" s="2">
        <v>45209</v>
      </c>
      <c r="E44" s="2">
        <v>45202</v>
      </c>
      <c r="F44">
        <v>5642106</v>
      </c>
      <c r="G44" t="s">
        <v>2</v>
      </c>
      <c r="H44" t="s">
        <v>27</v>
      </c>
      <c r="I44" t="s">
        <v>26</v>
      </c>
      <c r="J44" t="s">
        <v>106</v>
      </c>
      <c r="K44" t="s">
        <v>29</v>
      </c>
      <c r="R44">
        <v>14.7</v>
      </c>
      <c r="S44" s="2">
        <v>45814</v>
      </c>
      <c r="T44" t="s">
        <v>89</v>
      </c>
      <c r="U44" t="s">
        <v>90</v>
      </c>
    </row>
    <row r="45" spans="1:21" x14ac:dyDescent="0.35">
      <c r="A45">
        <v>1005829</v>
      </c>
      <c r="B45" t="s">
        <v>7</v>
      </c>
      <c r="C45" t="s">
        <v>2</v>
      </c>
      <c r="D45" s="2">
        <v>45209</v>
      </c>
      <c r="E45" s="2">
        <v>45202</v>
      </c>
      <c r="F45">
        <v>5642103</v>
      </c>
      <c r="G45" t="s">
        <v>2</v>
      </c>
      <c r="H45" t="s">
        <v>27</v>
      </c>
      <c r="I45" t="s">
        <v>26</v>
      </c>
      <c r="J45" t="s">
        <v>106</v>
      </c>
      <c r="K45" t="s">
        <v>29</v>
      </c>
      <c r="R45">
        <v>14.24</v>
      </c>
      <c r="S45" s="2">
        <v>45814</v>
      </c>
      <c r="T45" t="s">
        <v>89</v>
      </c>
      <c r="U45" t="s">
        <v>90</v>
      </c>
    </row>
    <row r="46" spans="1:21" x14ac:dyDescent="0.35">
      <c r="A46">
        <v>1005829</v>
      </c>
      <c r="B46" t="s">
        <v>7</v>
      </c>
      <c r="C46" t="s">
        <v>2</v>
      </c>
      <c r="D46" s="2">
        <v>45209</v>
      </c>
      <c r="E46" s="2">
        <v>45202</v>
      </c>
      <c r="F46">
        <v>5642105</v>
      </c>
      <c r="G46" t="s">
        <v>2</v>
      </c>
      <c r="H46" t="s">
        <v>27</v>
      </c>
      <c r="I46" t="s">
        <v>26</v>
      </c>
      <c r="J46" t="s">
        <v>106</v>
      </c>
      <c r="K46" t="s">
        <v>29</v>
      </c>
      <c r="R46">
        <v>35.229999999999997</v>
      </c>
      <c r="S46" s="2">
        <v>45814</v>
      </c>
      <c r="T46" t="s">
        <v>89</v>
      </c>
      <c r="U46" t="s">
        <v>90</v>
      </c>
    </row>
    <row r="47" spans="1:21" x14ac:dyDescent="0.35">
      <c r="A47">
        <v>1005829</v>
      </c>
      <c r="B47" t="s">
        <v>7</v>
      </c>
      <c r="C47" t="s">
        <v>2</v>
      </c>
      <c r="D47" s="2">
        <v>45209</v>
      </c>
      <c r="E47" s="2">
        <v>45202</v>
      </c>
      <c r="F47">
        <v>5642104</v>
      </c>
      <c r="G47" t="s">
        <v>2</v>
      </c>
      <c r="H47" t="s">
        <v>27</v>
      </c>
      <c r="I47" t="s">
        <v>26</v>
      </c>
      <c r="J47" t="s">
        <v>106</v>
      </c>
      <c r="K47" t="s">
        <v>29</v>
      </c>
      <c r="R47">
        <v>50.7</v>
      </c>
      <c r="S47" s="2">
        <v>45814</v>
      </c>
      <c r="T47" t="s">
        <v>89</v>
      </c>
      <c r="U47" t="s">
        <v>90</v>
      </c>
    </row>
    <row r="48" spans="1:21" x14ac:dyDescent="0.35">
      <c r="A48">
        <v>1005829</v>
      </c>
      <c r="B48" t="s">
        <v>7</v>
      </c>
      <c r="C48" t="s">
        <v>2</v>
      </c>
      <c r="D48" s="2">
        <v>45231</v>
      </c>
      <c r="E48" s="2">
        <v>45200</v>
      </c>
      <c r="F48">
        <v>5715527</v>
      </c>
      <c r="G48" t="s">
        <v>28</v>
      </c>
      <c r="H48" t="s">
        <v>44</v>
      </c>
      <c r="I48" t="s">
        <v>43</v>
      </c>
      <c r="J48" t="s">
        <v>107</v>
      </c>
      <c r="K48" t="s">
        <v>45</v>
      </c>
      <c r="M48" t="s">
        <v>108</v>
      </c>
      <c r="N48" t="s">
        <v>36</v>
      </c>
      <c r="Q48" t="s">
        <v>57</v>
      </c>
      <c r="R48">
        <v>606.1</v>
      </c>
      <c r="S48" s="2">
        <v>45814</v>
      </c>
      <c r="T48" t="s">
        <v>89</v>
      </c>
      <c r="U48" t="s">
        <v>90</v>
      </c>
    </row>
    <row r="49" spans="1:21" x14ac:dyDescent="0.35">
      <c r="A49">
        <v>1005829</v>
      </c>
      <c r="B49" t="s">
        <v>7</v>
      </c>
      <c r="C49" t="s">
        <v>2</v>
      </c>
      <c r="D49" s="2">
        <v>45231</v>
      </c>
      <c r="E49" s="2">
        <v>45200</v>
      </c>
      <c r="F49">
        <v>5715528</v>
      </c>
      <c r="G49" t="s">
        <v>28</v>
      </c>
      <c r="H49" t="s">
        <v>44</v>
      </c>
      <c r="I49" t="s">
        <v>43</v>
      </c>
      <c r="J49" t="s">
        <v>107</v>
      </c>
      <c r="K49" t="s">
        <v>45</v>
      </c>
      <c r="M49" t="s">
        <v>108</v>
      </c>
      <c r="N49" t="s">
        <v>36</v>
      </c>
      <c r="Q49" t="s">
        <v>109</v>
      </c>
      <c r="R49">
        <v>218.79</v>
      </c>
      <c r="S49" s="2">
        <v>45814</v>
      </c>
      <c r="T49" t="s">
        <v>89</v>
      </c>
      <c r="U49" t="s">
        <v>90</v>
      </c>
    </row>
    <row r="50" spans="1:21" x14ac:dyDescent="0.35">
      <c r="A50">
        <v>1005829</v>
      </c>
      <c r="B50" t="s">
        <v>7</v>
      </c>
      <c r="C50" t="s">
        <v>2</v>
      </c>
      <c r="D50" s="2">
        <v>45231</v>
      </c>
      <c r="E50" s="2">
        <v>45200</v>
      </c>
      <c r="F50">
        <v>5715526</v>
      </c>
      <c r="G50" t="s">
        <v>28</v>
      </c>
      <c r="H50" t="s">
        <v>44</v>
      </c>
      <c r="I50" t="s">
        <v>43</v>
      </c>
      <c r="J50" t="s">
        <v>107</v>
      </c>
      <c r="K50" t="s">
        <v>45</v>
      </c>
      <c r="M50" t="s">
        <v>108</v>
      </c>
      <c r="N50" t="s">
        <v>36</v>
      </c>
      <c r="Q50" t="s">
        <v>58</v>
      </c>
      <c r="R50">
        <v>260.62</v>
      </c>
      <c r="S50" s="2">
        <v>45814</v>
      </c>
      <c r="T50" t="s">
        <v>89</v>
      </c>
      <c r="U50" t="s">
        <v>90</v>
      </c>
    </row>
    <row r="51" spans="1:21" x14ac:dyDescent="0.35">
      <c r="A51">
        <v>1005829</v>
      </c>
      <c r="B51" t="s">
        <v>7</v>
      </c>
      <c r="C51" t="s">
        <v>2</v>
      </c>
      <c r="D51" s="2">
        <v>45231</v>
      </c>
      <c r="E51" s="2">
        <v>45200</v>
      </c>
      <c r="F51">
        <v>5716483</v>
      </c>
      <c r="G51" t="s">
        <v>28</v>
      </c>
      <c r="H51" t="s">
        <v>27</v>
      </c>
      <c r="I51" t="s">
        <v>26</v>
      </c>
      <c r="J51" t="s">
        <v>110</v>
      </c>
      <c r="K51" t="s">
        <v>29</v>
      </c>
      <c r="R51">
        <v>115.98</v>
      </c>
      <c r="S51" s="2">
        <v>45814</v>
      </c>
      <c r="T51" t="s">
        <v>89</v>
      </c>
      <c r="U51" t="s">
        <v>90</v>
      </c>
    </row>
    <row r="52" spans="1:21" x14ac:dyDescent="0.35">
      <c r="A52">
        <v>1005829</v>
      </c>
      <c r="B52" t="s">
        <v>7</v>
      </c>
      <c r="C52" t="s">
        <v>2</v>
      </c>
      <c r="D52" s="2">
        <v>45231</v>
      </c>
      <c r="E52" s="2">
        <v>45200</v>
      </c>
      <c r="F52">
        <v>5716485</v>
      </c>
      <c r="G52" t="s">
        <v>28</v>
      </c>
      <c r="H52" t="s">
        <v>27</v>
      </c>
      <c r="I52" t="s">
        <v>26</v>
      </c>
      <c r="J52" t="s">
        <v>110</v>
      </c>
      <c r="K52" t="s">
        <v>29</v>
      </c>
      <c r="R52">
        <v>97.36</v>
      </c>
      <c r="S52" s="2">
        <v>45814</v>
      </c>
      <c r="T52" t="s">
        <v>89</v>
      </c>
      <c r="U52" t="s">
        <v>90</v>
      </c>
    </row>
    <row r="53" spans="1:21" x14ac:dyDescent="0.35">
      <c r="A53">
        <v>1005829</v>
      </c>
      <c r="B53" t="s">
        <v>7</v>
      </c>
      <c r="C53" t="s">
        <v>2</v>
      </c>
      <c r="D53" s="2">
        <v>45231</v>
      </c>
      <c r="E53" s="2">
        <v>45200</v>
      </c>
      <c r="F53">
        <v>5716484</v>
      </c>
      <c r="G53" t="s">
        <v>28</v>
      </c>
      <c r="H53" t="s">
        <v>27</v>
      </c>
      <c r="I53" t="s">
        <v>26</v>
      </c>
      <c r="J53" t="s">
        <v>110</v>
      </c>
      <c r="K53" t="s">
        <v>29</v>
      </c>
      <c r="R53">
        <v>269.70999999999998</v>
      </c>
      <c r="S53" s="2">
        <v>45814</v>
      </c>
      <c r="T53" t="s">
        <v>89</v>
      </c>
      <c r="U53" t="s">
        <v>90</v>
      </c>
    </row>
    <row r="54" spans="1:21" x14ac:dyDescent="0.35">
      <c r="A54">
        <v>1005829</v>
      </c>
      <c r="B54" t="s">
        <v>7</v>
      </c>
      <c r="C54" t="s">
        <v>2</v>
      </c>
      <c r="D54" s="2">
        <v>45291</v>
      </c>
      <c r="E54" s="2">
        <v>45291</v>
      </c>
      <c r="F54">
        <v>5911199</v>
      </c>
      <c r="G54" t="s">
        <v>34</v>
      </c>
      <c r="H54" t="s">
        <v>27</v>
      </c>
      <c r="I54" t="s">
        <v>26</v>
      </c>
      <c r="J54" t="s">
        <v>111</v>
      </c>
      <c r="K54" t="s">
        <v>29</v>
      </c>
      <c r="R54">
        <v>603.95000000000005</v>
      </c>
      <c r="S54" s="2">
        <v>45814</v>
      </c>
      <c r="T54" t="s">
        <v>89</v>
      </c>
      <c r="U54" t="s">
        <v>90</v>
      </c>
    </row>
    <row r="55" spans="1:21" x14ac:dyDescent="0.35">
      <c r="A55">
        <v>1005829</v>
      </c>
      <c r="B55" t="s">
        <v>7</v>
      </c>
      <c r="C55" t="s">
        <v>2</v>
      </c>
      <c r="D55" s="2">
        <v>45291</v>
      </c>
      <c r="E55" s="2">
        <v>45291</v>
      </c>
      <c r="F55">
        <v>5902677</v>
      </c>
      <c r="G55" t="s">
        <v>2</v>
      </c>
      <c r="H55" t="s">
        <v>27</v>
      </c>
      <c r="I55" t="s">
        <v>26</v>
      </c>
      <c r="J55" t="s">
        <v>112</v>
      </c>
      <c r="K55" t="s">
        <v>29</v>
      </c>
      <c r="R55">
        <v>3560</v>
      </c>
      <c r="S55" s="2">
        <v>45814</v>
      </c>
      <c r="T55" t="s">
        <v>89</v>
      </c>
      <c r="U55" t="s">
        <v>90</v>
      </c>
    </row>
    <row r="56" spans="1:21" x14ac:dyDescent="0.35">
      <c r="A56">
        <v>1005829</v>
      </c>
      <c r="B56" t="s">
        <v>7</v>
      </c>
      <c r="C56" t="s">
        <v>2</v>
      </c>
      <c r="D56" s="2">
        <v>45291</v>
      </c>
      <c r="E56" s="2">
        <v>45291</v>
      </c>
      <c r="F56">
        <v>5911197</v>
      </c>
      <c r="G56" t="s">
        <v>28</v>
      </c>
      <c r="H56" t="s">
        <v>27</v>
      </c>
      <c r="I56" t="s">
        <v>26</v>
      </c>
      <c r="J56" t="s">
        <v>111</v>
      </c>
      <c r="K56" t="s">
        <v>29</v>
      </c>
      <c r="R56">
        <v>603.95000000000005</v>
      </c>
      <c r="S56" s="2">
        <v>45814</v>
      </c>
      <c r="T56" t="s">
        <v>89</v>
      </c>
      <c r="U56" t="s">
        <v>90</v>
      </c>
    </row>
    <row r="57" spans="1:21" x14ac:dyDescent="0.35">
      <c r="A57">
        <v>1005829</v>
      </c>
      <c r="B57" t="s">
        <v>7</v>
      </c>
      <c r="C57" t="s">
        <v>2</v>
      </c>
      <c r="D57" s="2">
        <v>45291</v>
      </c>
      <c r="E57" s="2">
        <v>45291</v>
      </c>
      <c r="F57">
        <v>5911198</v>
      </c>
      <c r="G57" t="s">
        <v>33</v>
      </c>
      <c r="H57" t="s">
        <v>27</v>
      </c>
      <c r="I57" t="s">
        <v>26</v>
      </c>
      <c r="J57" t="s">
        <v>111</v>
      </c>
      <c r="K57" t="s">
        <v>29</v>
      </c>
      <c r="R57">
        <v>604.13</v>
      </c>
      <c r="S57" s="2">
        <v>45814</v>
      </c>
      <c r="T57" t="s">
        <v>89</v>
      </c>
      <c r="U57" t="s">
        <v>90</v>
      </c>
    </row>
    <row r="58" spans="1:21" x14ac:dyDescent="0.35">
      <c r="A58">
        <v>1005829</v>
      </c>
      <c r="B58" t="s">
        <v>7</v>
      </c>
      <c r="C58" t="s">
        <v>2</v>
      </c>
      <c r="D58" s="2">
        <v>45291</v>
      </c>
      <c r="E58" s="2">
        <v>45291</v>
      </c>
      <c r="F58">
        <v>5904946</v>
      </c>
      <c r="G58" t="s">
        <v>28</v>
      </c>
      <c r="H58" t="s">
        <v>37</v>
      </c>
      <c r="I58" t="s">
        <v>35</v>
      </c>
      <c r="J58" t="s">
        <v>113</v>
      </c>
      <c r="K58" t="s">
        <v>92</v>
      </c>
      <c r="N58" t="s">
        <v>36</v>
      </c>
      <c r="R58">
        <v>1357.2</v>
      </c>
      <c r="S58" s="2">
        <v>45814</v>
      </c>
      <c r="T58" t="s">
        <v>89</v>
      </c>
      <c r="U58" t="s">
        <v>90</v>
      </c>
    </row>
    <row r="59" spans="1:21" x14ac:dyDescent="0.35">
      <c r="A59">
        <v>1005829</v>
      </c>
      <c r="B59" t="s">
        <v>7</v>
      </c>
      <c r="C59" t="s">
        <v>2</v>
      </c>
      <c r="D59" s="2">
        <v>45291</v>
      </c>
      <c r="E59" s="2">
        <v>45291</v>
      </c>
      <c r="F59">
        <v>5905074</v>
      </c>
      <c r="G59" t="s">
        <v>34</v>
      </c>
      <c r="H59" t="s">
        <v>37</v>
      </c>
      <c r="I59" t="s">
        <v>35</v>
      </c>
      <c r="J59" t="s">
        <v>113</v>
      </c>
      <c r="K59" t="s">
        <v>92</v>
      </c>
      <c r="N59" t="s">
        <v>36</v>
      </c>
      <c r="R59">
        <v>1357.2</v>
      </c>
      <c r="S59" s="2">
        <v>45814</v>
      </c>
      <c r="T59" t="s">
        <v>89</v>
      </c>
      <c r="U59" t="s">
        <v>90</v>
      </c>
    </row>
    <row r="60" spans="1:21" x14ac:dyDescent="0.35">
      <c r="A60">
        <v>1005829</v>
      </c>
      <c r="B60" t="s">
        <v>7</v>
      </c>
      <c r="C60" t="s">
        <v>2</v>
      </c>
      <c r="D60" s="2">
        <v>45291</v>
      </c>
      <c r="E60" s="2">
        <v>45291</v>
      </c>
      <c r="F60">
        <v>5907162</v>
      </c>
      <c r="G60" t="s">
        <v>33</v>
      </c>
      <c r="H60" t="s">
        <v>37</v>
      </c>
      <c r="I60" t="s">
        <v>35</v>
      </c>
      <c r="J60" t="s">
        <v>113</v>
      </c>
      <c r="K60" t="s">
        <v>92</v>
      </c>
      <c r="N60" t="s">
        <v>36</v>
      </c>
      <c r="R60">
        <v>1357.6</v>
      </c>
      <c r="S60" s="2">
        <v>45814</v>
      </c>
      <c r="T60" t="s">
        <v>89</v>
      </c>
      <c r="U60" t="s">
        <v>90</v>
      </c>
    </row>
    <row r="61" spans="1:21" x14ac:dyDescent="0.35">
      <c r="A61">
        <v>1005829</v>
      </c>
      <c r="B61" t="s">
        <v>7</v>
      </c>
      <c r="C61" t="s">
        <v>2</v>
      </c>
      <c r="D61" s="2">
        <v>45291</v>
      </c>
      <c r="E61" s="2">
        <v>45291</v>
      </c>
      <c r="F61">
        <v>5900352</v>
      </c>
      <c r="G61" t="s">
        <v>2</v>
      </c>
      <c r="H61" t="s">
        <v>37</v>
      </c>
      <c r="I61" t="s">
        <v>41</v>
      </c>
      <c r="J61" t="s">
        <v>114</v>
      </c>
      <c r="K61" t="s">
        <v>92</v>
      </c>
      <c r="N61" t="s">
        <v>36</v>
      </c>
      <c r="R61">
        <v>8000</v>
      </c>
      <c r="S61" s="2">
        <v>45814</v>
      </c>
      <c r="T61" t="s">
        <v>89</v>
      </c>
      <c r="U61" t="s">
        <v>90</v>
      </c>
    </row>
    <row r="62" spans="1:21" x14ac:dyDescent="0.35">
      <c r="A62">
        <v>1005829</v>
      </c>
      <c r="B62" t="s">
        <v>7</v>
      </c>
      <c r="C62" t="s">
        <v>2</v>
      </c>
      <c r="D62" s="2">
        <v>45470</v>
      </c>
      <c r="E62" s="2">
        <v>45470</v>
      </c>
      <c r="F62">
        <v>6524035</v>
      </c>
      <c r="G62" t="s">
        <v>2</v>
      </c>
      <c r="H62" t="s">
        <v>44</v>
      </c>
      <c r="I62" t="s">
        <v>43</v>
      </c>
      <c r="J62" t="s">
        <v>115</v>
      </c>
      <c r="K62" t="s">
        <v>54</v>
      </c>
      <c r="M62" t="s">
        <v>116</v>
      </c>
      <c r="P62" t="s">
        <v>55</v>
      </c>
      <c r="Q62" t="s">
        <v>56</v>
      </c>
      <c r="R62">
        <v>53.18</v>
      </c>
      <c r="S62" s="2">
        <v>45814</v>
      </c>
      <c r="T62" t="s">
        <v>89</v>
      </c>
      <c r="U62" t="s">
        <v>90</v>
      </c>
    </row>
    <row r="63" spans="1:21" x14ac:dyDescent="0.35">
      <c r="A63">
        <v>1005829</v>
      </c>
      <c r="B63" t="s">
        <v>7</v>
      </c>
      <c r="C63" t="s">
        <v>2</v>
      </c>
      <c r="D63" s="2">
        <v>45470</v>
      </c>
      <c r="E63" s="2">
        <v>45470</v>
      </c>
      <c r="F63">
        <v>6524036</v>
      </c>
      <c r="G63" t="s">
        <v>2</v>
      </c>
      <c r="H63" t="s">
        <v>44</v>
      </c>
      <c r="I63" t="s">
        <v>43</v>
      </c>
      <c r="J63" t="s">
        <v>115</v>
      </c>
      <c r="K63" t="s">
        <v>54</v>
      </c>
      <c r="M63" t="s">
        <v>116</v>
      </c>
      <c r="P63" t="s">
        <v>55</v>
      </c>
      <c r="Q63" t="s">
        <v>56</v>
      </c>
      <c r="R63">
        <v>735</v>
      </c>
      <c r="S63" s="2">
        <v>45814</v>
      </c>
      <c r="T63" t="s">
        <v>89</v>
      </c>
      <c r="U63" t="s">
        <v>90</v>
      </c>
    </row>
    <row r="64" spans="1:21" x14ac:dyDescent="0.35">
      <c r="A64">
        <v>1005829</v>
      </c>
      <c r="B64" t="s">
        <v>7</v>
      </c>
      <c r="C64" t="s">
        <v>2</v>
      </c>
      <c r="D64" s="2">
        <v>45470</v>
      </c>
      <c r="E64" s="2">
        <v>45470</v>
      </c>
      <c r="F64">
        <v>6524022</v>
      </c>
      <c r="G64" t="s">
        <v>2</v>
      </c>
      <c r="H64" t="s">
        <v>44</v>
      </c>
      <c r="I64" t="s">
        <v>43</v>
      </c>
      <c r="J64" t="s">
        <v>115</v>
      </c>
      <c r="K64" t="s">
        <v>54</v>
      </c>
      <c r="M64" t="s">
        <v>116</v>
      </c>
      <c r="P64" t="s">
        <v>55</v>
      </c>
      <c r="Q64" t="s">
        <v>56</v>
      </c>
      <c r="R64">
        <v>943.16</v>
      </c>
      <c r="S64" s="2">
        <v>45814</v>
      </c>
      <c r="T64" t="s">
        <v>89</v>
      </c>
      <c r="U64" t="s">
        <v>90</v>
      </c>
    </row>
    <row r="65" spans="1:21" x14ac:dyDescent="0.35">
      <c r="A65">
        <v>1005829</v>
      </c>
      <c r="B65" t="s">
        <v>7</v>
      </c>
      <c r="C65" t="s">
        <v>2</v>
      </c>
      <c r="D65" s="2">
        <v>45470</v>
      </c>
      <c r="E65" s="2">
        <v>45470</v>
      </c>
      <c r="F65">
        <v>6524023</v>
      </c>
      <c r="G65" t="s">
        <v>2</v>
      </c>
      <c r="H65" t="s">
        <v>44</v>
      </c>
      <c r="I65" t="s">
        <v>43</v>
      </c>
      <c r="J65" t="s">
        <v>115</v>
      </c>
      <c r="K65" t="s">
        <v>54</v>
      </c>
      <c r="M65" t="s">
        <v>116</v>
      </c>
      <c r="P65" t="s">
        <v>55</v>
      </c>
      <c r="Q65" t="s">
        <v>56</v>
      </c>
      <c r="R65">
        <v>884.28</v>
      </c>
      <c r="S65" s="2">
        <v>45814</v>
      </c>
      <c r="T65" t="s">
        <v>89</v>
      </c>
      <c r="U65" t="s">
        <v>90</v>
      </c>
    </row>
    <row r="66" spans="1:21" x14ac:dyDescent="0.35">
      <c r="A66">
        <v>1005829</v>
      </c>
      <c r="B66" t="s">
        <v>7</v>
      </c>
      <c r="C66" t="s">
        <v>2</v>
      </c>
      <c r="D66" s="2">
        <v>45470</v>
      </c>
      <c r="E66" s="2">
        <v>45470</v>
      </c>
      <c r="F66">
        <v>6524151</v>
      </c>
      <c r="G66" t="s">
        <v>2</v>
      </c>
      <c r="H66" t="s">
        <v>27</v>
      </c>
      <c r="I66" t="s">
        <v>26</v>
      </c>
      <c r="J66" t="s">
        <v>117</v>
      </c>
      <c r="K66" t="s">
        <v>29</v>
      </c>
      <c r="R66">
        <v>419.71</v>
      </c>
      <c r="S66" s="2">
        <v>45814</v>
      </c>
      <c r="T66" t="s">
        <v>89</v>
      </c>
      <c r="U66" t="s">
        <v>90</v>
      </c>
    </row>
    <row r="67" spans="1:21" x14ac:dyDescent="0.35">
      <c r="A67">
        <v>1005829</v>
      </c>
      <c r="B67" t="s">
        <v>7</v>
      </c>
      <c r="C67" t="s">
        <v>2</v>
      </c>
      <c r="D67" s="2">
        <v>45470</v>
      </c>
      <c r="E67" s="2">
        <v>45470</v>
      </c>
      <c r="F67">
        <v>6524153</v>
      </c>
      <c r="G67" t="s">
        <v>2</v>
      </c>
      <c r="H67" t="s">
        <v>27</v>
      </c>
      <c r="I67" t="s">
        <v>26</v>
      </c>
      <c r="J67" t="s">
        <v>117</v>
      </c>
      <c r="K67" t="s">
        <v>29</v>
      </c>
      <c r="R67">
        <v>23.67</v>
      </c>
      <c r="S67" s="2">
        <v>45814</v>
      </c>
      <c r="T67" t="s">
        <v>89</v>
      </c>
      <c r="U67" t="s">
        <v>90</v>
      </c>
    </row>
    <row r="68" spans="1:21" x14ac:dyDescent="0.35">
      <c r="A68">
        <v>1005829</v>
      </c>
      <c r="B68" t="s">
        <v>7</v>
      </c>
      <c r="C68" t="s">
        <v>2</v>
      </c>
      <c r="D68" s="2">
        <v>45470</v>
      </c>
      <c r="E68" s="2">
        <v>45470</v>
      </c>
      <c r="F68">
        <v>6524154</v>
      </c>
      <c r="G68" t="s">
        <v>2</v>
      </c>
      <c r="H68" t="s">
        <v>27</v>
      </c>
      <c r="I68" t="s">
        <v>26</v>
      </c>
      <c r="J68" t="s">
        <v>117</v>
      </c>
      <c r="K68" t="s">
        <v>29</v>
      </c>
      <c r="R68">
        <v>327.08</v>
      </c>
      <c r="S68" s="2">
        <v>45814</v>
      </c>
      <c r="T68" t="s">
        <v>89</v>
      </c>
      <c r="U68" t="s">
        <v>90</v>
      </c>
    </row>
    <row r="69" spans="1:21" x14ac:dyDescent="0.35">
      <c r="A69">
        <v>1005829</v>
      </c>
      <c r="B69" t="s">
        <v>7</v>
      </c>
      <c r="C69" t="s">
        <v>2</v>
      </c>
      <c r="D69" s="2">
        <v>45470</v>
      </c>
      <c r="E69" s="2">
        <v>45470</v>
      </c>
      <c r="F69">
        <v>6524152</v>
      </c>
      <c r="G69" t="s">
        <v>2</v>
      </c>
      <c r="H69" t="s">
        <v>27</v>
      </c>
      <c r="I69" t="s">
        <v>26</v>
      </c>
      <c r="J69" t="s">
        <v>117</v>
      </c>
      <c r="K69" t="s">
        <v>29</v>
      </c>
      <c r="R69">
        <v>393.5</v>
      </c>
      <c r="S69" s="2">
        <v>45814</v>
      </c>
      <c r="T69" t="s">
        <v>89</v>
      </c>
      <c r="U69" t="s">
        <v>90</v>
      </c>
    </row>
    <row r="70" spans="1:21" x14ac:dyDescent="0.35">
      <c r="A70">
        <v>1005829</v>
      </c>
      <c r="B70" t="s">
        <v>7</v>
      </c>
      <c r="C70" t="s">
        <v>2</v>
      </c>
      <c r="D70" s="2">
        <v>45473</v>
      </c>
      <c r="E70" s="2">
        <v>45473</v>
      </c>
      <c r="F70">
        <v>6531161</v>
      </c>
      <c r="G70" t="s">
        <v>2</v>
      </c>
      <c r="H70" t="s">
        <v>27</v>
      </c>
      <c r="I70" t="s">
        <v>26</v>
      </c>
      <c r="J70" t="s">
        <v>118</v>
      </c>
      <c r="K70" t="s">
        <v>29</v>
      </c>
      <c r="R70">
        <v>4103.3500000000004</v>
      </c>
      <c r="S70" s="2">
        <v>45814</v>
      </c>
      <c r="T70" t="s">
        <v>89</v>
      </c>
      <c r="U70" t="s">
        <v>90</v>
      </c>
    </row>
    <row r="71" spans="1:21" x14ac:dyDescent="0.35">
      <c r="A71">
        <v>1005829</v>
      </c>
      <c r="B71" t="s">
        <v>7</v>
      </c>
      <c r="C71" t="s">
        <v>2</v>
      </c>
      <c r="D71" s="2">
        <v>45473</v>
      </c>
      <c r="E71" s="2">
        <v>45473</v>
      </c>
      <c r="F71">
        <v>6537773</v>
      </c>
      <c r="G71" t="s">
        <v>39</v>
      </c>
      <c r="H71" t="s">
        <v>27</v>
      </c>
      <c r="I71" t="s">
        <v>26</v>
      </c>
      <c r="J71" t="s">
        <v>119</v>
      </c>
      <c r="K71" t="s">
        <v>29</v>
      </c>
      <c r="R71">
        <v>1678.27</v>
      </c>
      <c r="S71" s="2">
        <v>45814</v>
      </c>
      <c r="T71" t="s">
        <v>89</v>
      </c>
      <c r="U71" t="s">
        <v>90</v>
      </c>
    </row>
    <row r="72" spans="1:21" x14ac:dyDescent="0.35">
      <c r="A72">
        <v>1005829</v>
      </c>
      <c r="B72" t="s">
        <v>7</v>
      </c>
      <c r="C72" t="s">
        <v>2</v>
      </c>
      <c r="D72" s="2">
        <v>45473</v>
      </c>
      <c r="E72" s="2">
        <v>45473</v>
      </c>
      <c r="F72">
        <v>6536374</v>
      </c>
      <c r="G72" t="s">
        <v>39</v>
      </c>
      <c r="H72" t="s">
        <v>37</v>
      </c>
      <c r="I72" t="s">
        <v>35</v>
      </c>
      <c r="J72" t="s">
        <v>120</v>
      </c>
      <c r="K72" t="s">
        <v>92</v>
      </c>
      <c r="N72" t="s">
        <v>40</v>
      </c>
      <c r="R72">
        <v>3771.39</v>
      </c>
      <c r="S72" s="2">
        <v>45814</v>
      </c>
      <c r="T72" t="s">
        <v>89</v>
      </c>
      <c r="U72" t="s">
        <v>90</v>
      </c>
    </row>
    <row r="73" spans="1:21" x14ac:dyDescent="0.35">
      <c r="A73">
        <v>1005829</v>
      </c>
      <c r="B73" t="s">
        <v>7</v>
      </c>
      <c r="C73" t="s">
        <v>2</v>
      </c>
      <c r="D73" s="2">
        <v>45473</v>
      </c>
      <c r="E73" s="2">
        <v>45473</v>
      </c>
      <c r="F73">
        <v>6528882</v>
      </c>
      <c r="G73" t="s">
        <v>2</v>
      </c>
      <c r="H73" t="s">
        <v>37</v>
      </c>
      <c r="I73" t="s">
        <v>42</v>
      </c>
      <c r="J73" t="s">
        <v>121</v>
      </c>
      <c r="K73" t="s">
        <v>92</v>
      </c>
      <c r="N73" t="s">
        <v>40</v>
      </c>
      <c r="R73">
        <v>9221</v>
      </c>
      <c r="S73" s="2">
        <v>45814</v>
      </c>
      <c r="T73" t="s">
        <v>89</v>
      </c>
      <c r="U73" t="s">
        <v>90</v>
      </c>
    </row>
    <row r="74" spans="1:21" x14ac:dyDescent="0.35">
      <c r="A74">
        <v>1005829</v>
      </c>
      <c r="B74" t="s">
        <v>7</v>
      </c>
      <c r="C74" t="s">
        <v>2</v>
      </c>
      <c r="D74" s="2">
        <v>45504</v>
      </c>
      <c r="E74" s="2">
        <v>45504</v>
      </c>
      <c r="F74">
        <v>6624689</v>
      </c>
      <c r="G74" t="s">
        <v>39</v>
      </c>
      <c r="H74" t="s">
        <v>27</v>
      </c>
      <c r="I74" t="s">
        <v>26</v>
      </c>
      <c r="J74" t="s">
        <v>122</v>
      </c>
      <c r="K74" t="s">
        <v>29</v>
      </c>
      <c r="R74">
        <v>794</v>
      </c>
      <c r="S74" s="2">
        <v>45814</v>
      </c>
      <c r="T74" t="s">
        <v>89</v>
      </c>
      <c r="U74" t="s">
        <v>123</v>
      </c>
    </row>
    <row r="75" spans="1:21" x14ac:dyDescent="0.35">
      <c r="A75">
        <v>1005829</v>
      </c>
      <c r="B75" t="s">
        <v>7</v>
      </c>
      <c r="C75" t="s">
        <v>2</v>
      </c>
      <c r="D75" s="2">
        <v>45504</v>
      </c>
      <c r="E75" s="2">
        <v>45504</v>
      </c>
      <c r="F75">
        <v>6618846</v>
      </c>
      <c r="G75" t="s">
        <v>2</v>
      </c>
      <c r="H75" t="s">
        <v>27</v>
      </c>
      <c r="I75" t="s">
        <v>26</v>
      </c>
      <c r="J75" t="s">
        <v>124</v>
      </c>
      <c r="K75" t="s">
        <v>29</v>
      </c>
      <c r="R75">
        <v>2051.67</v>
      </c>
      <c r="S75" s="2">
        <v>45814</v>
      </c>
      <c r="T75" t="s">
        <v>89</v>
      </c>
      <c r="U75" t="s">
        <v>123</v>
      </c>
    </row>
    <row r="76" spans="1:21" x14ac:dyDescent="0.35">
      <c r="A76">
        <v>1005829</v>
      </c>
      <c r="B76" t="s">
        <v>7</v>
      </c>
      <c r="C76" t="s">
        <v>2</v>
      </c>
      <c r="D76" s="2">
        <v>45504</v>
      </c>
      <c r="E76" s="2">
        <v>45504</v>
      </c>
      <c r="F76">
        <v>6619889</v>
      </c>
      <c r="G76" t="s">
        <v>39</v>
      </c>
      <c r="H76" t="s">
        <v>37</v>
      </c>
      <c r="I76" t="s">
        <v>35</v>
      </c>
      <c r="J76" t="s">
        <v>125</v>
      </c>
      <c r="K76" t="s">
        <v>92</v>
      </c>
      <c r="N76" t="s">
        <v>40</v>
      </c>
      <c r="R76">
        <v>1784.26</v>
      </c>
      <c r="S76" s="2">
        <v>45814</v>
      </c>
      <c r="T76" t="s">
        <v>89</v>
      </c>
      <c r="U76" t="s">
        <v>123</v>
      </c>
    </row>
    <row r="77" spans="1:21" x14ac:dyDescent="0.35">
      <c r="A77">
        <v>1005829</v>
      </c>
      <c r="B77" t="s">
        <v>7</v>
      </c>
      <c r="C77" t="s">
        <v>2</v>
      </c>
      <c r="D77" s="2">
        <v>45504</v>
      </c>
      <c r="E77" s="2">
        <v>45504</v>
      </c>
      <c r="F77">
        <v>6616341</v>
      </c>
      <c r="G77" t="s">
        <v>2</v>
      </c>
      <c r="H77" t="s">
        <v>37</v>
      </c>
      <c r="I77" t="s">
        <v>42</v>
      </c>
      <c r="J77" t="s">
        <v>126</v>
      </c>
      <c r="K77" t="s">
        <v>92</v>
      </c>
      <c r="N77" t="s">
        <v>40</v>
      </c>
      <c r="R77">
        <v>4610.5</v>
      </c>
      <c r="S77" s="2">
        <v>45814</v>
      </c>
      <c r="T77" t="s">
        <v>89</v>
      </c>
      <c r="U77" t="s">
        <v>123</v>
      </c>
    </row>
    <row r="78" spans="1:21" x14ac:dyDescent="0.35">
      <c r="A78">
        <v>1005829</v>
      </c>
      <c r="B78" t="s">
        <v>7</v>
      </c>
      <c r="C78" t="s">
        <v>2</v>
      </c>
      <c r="D78" s="2">
        <v>45505</v>
      </c>
      <c r="E78" s="2">
        <v>45470</v>
      </c>
      <c r="F78">
        <v>6689539</v>
      </c>
      <c r="G78" t="s">
        <v>2</v>
      </c>
      <c r="H78" t="s">
        <v>44</v>
      </c>
      <c r="I78" t="s">
        <v>43</v>
      </c>
      <c r="J78" t="s">
        <v>127</v>
      </c>
      <c r="K78" t="s">
        <v>54</v>
      </c>
      <c r="M78" t="s">
        <v>116</v>
      </c>
      <c r="P78" t="s">
        <v>55</v>
      </c>
      <c r="Q78" t="s">
        <v>56</v>
      </c>
      <c r="R78">
        <v>-943.16</v>
      </c>
      <c r="S78" s="2">
        <v>45814</v>
      </c>
      <c r="T78" t="s">
        <v>89</v>
      </c>
      <c r="U78" t="s">
        <v>123</v>
      </c>
    </row>
    <row r="79" spans="1:21" x14ac:dyDescent="0.35">
      <c r="A79">
        <v>1005829</v>
      </c>
      <c r="B79" t="s">
        <v>7</v>
      </c>
      <c r="C79" t="s">
        <v>2</v>
      </c>
      <c r="D79" s="2">
        <v>45505</v>
      </c>
      <c r="E79" s="2">
        <v>45470</v>
      </c>
      <c r="F79">
        <v>6689557</v>
      </c>
      <c r="G79" t="s">
        <v>2</v>
      </c>
      <c r="H79" t="s">
        <v>44</v>
      </c>
      <c r="I79" t="s">
        <v>43</v>
      </c>
      <c r="J79" t="s">
        <v>127</v>
      </c>
      <c r="K79" t="s">
        <v>54</v>
      </c>
      <c r="M79" t="s">
        <v>116</v>
      </c>
      <c r="P79" t="s">
        <v>55</v>
      </c>
      <c r="Q79" t="s">
        <v>56</v>
      </c>
      <c r="R79">
        <v>-735</v>
      </c>
      <c r="S79" s="2">
        <v>45814</v>
      </c>
      <c r="T79" t="s">
        <v>89</v>
      </c>
      <c r="U79" t="s">
        <v>123</v>
      </c>
    </row>
    <row r="80" spans="1:21" x14ac:dyDescent="0.35">
      <c r="A80">
        <v>1005829</v>
      </c>
      <c r="B80" t="s">
        <v>7</v>
      </c>
      <c r="C80" t="s">
        <v>2</v>
      </c>
      <c r="D80" s="2">
        <v>45505</v>
      </c>
      <c r="E80" s="2">
        <v>45470</v>
      </c>
      <c r="F80">
        <v>6689555</v>
      </c>
      <c r="G80" t="s">
        <v>2</v>
      </c>
      <c r="H80" t="s">
        <v>44</v>
      </c>
      <c r="I80" t="s">
        <v>43</v>
      </c>
      <c r="J80" t="s">
        <v>127</v>
      </c>
      <c r="K80" t="s">
        <v>54</v>
      </c>
      <c r="M80" t="s">
        <v>116</v>
      </c>
      <c r="P80" t="s">
        <v>55</v>
      </c>
      <c r="Q80" t="s">
        <v>56</v>
      </c>
      <c r="R80">
        <v>-53.18</v>
      </c>
      <c r="S80" s="2">
        <v>45814</v>
      </c>
      <c r="T80" t="s">
        <v>89</v>
      </c>
      <c r="U80" t="s">
        <v>123</v>
      </c>
    </row>
    <row r="81" spans="1:21" x14ac:dyDescent="0.35">
      <c r="A81">
        <v>1005829</v>
      </c>
      <c r="B81" t="s">
        <v>7</v>
      </c>
      <c r="C81" t="s">
        <v>2</v>
      </c>
      <c r="D81" s="2">
        <v>45505</v>
      </c>
      <c r="E81" s="2">
        <v>45470</v>
      </c>
      <c r="F81">
        <v>6689541</v>
      </c>
      <c r="G81" t="s">
        <v>2</v>
      </c>
      <c r="H81" t="s">
        <v>44</v>
      </c>
      <c r="I81" t="s">
        <v>43</v>
      </c>
      <c r="J81" t="s">
        <v>127</v>
      </c>
      <c r="K81" t="s">
        <v>54</v>
      </c>
      <c r="M81" t="s">
        <v>116</v>
      </c>
      <c r="P81" t="s">
        <v>55</v>
      </c>
      <c r="Q81" t="s">
        <v>56</v>
      </c>
      <c r="R81">
        <v>-884.28</v>
      </c>
      <c r="S81" s="2">
        <v>45814</v>
      </c>
      <c r="T81" t="s">
        <v>89</v>
      </c>
      <c r="U81" t="s">
        <v>123</v>
      </c>
    </row>
    <row r="82" spans="1:21" x14ac:dyDescent="0.35">
      <c r="A82">
        <v>1005829</v>
      </c>
      <c r="B82" t="s">
        <v>7</v>
      </c>
      <c r="C82" t="s">
        <v>2</v>
      </c>
      <c r="D82" s="2">
        <v>45505</v>
      </c>
      <c r="E82" s="2">
        <v>45470</v>
      </c>
      <c r="F82">
        <v>6690412</v>
      </c>
      <c r="G82" t="s">
        <v>2</v>
      </c>
      <c r="H82" t="s">
        <v>27</v>
      </c>
      <c r="I82" t="s">
        <v>26</v>
      </c>
      <c r="J82" t="s">
        <v>128</v>
      </c>
      <c r="K82" t="s">
        <v>29</v>
      </c>
      <c r="R82">
        <v>-393.5</v>
      </c>
      <c r="S82" s="2">
        <v>45814</v>
      </c>
      <c r="T82" t="s">
        <v>89</v>
      </c>
      <c r="U82" t="s">
        <v>123</v>
      </c>
    </row>
    <row r="83" spans="1:21" x14ac:dyDescent="0.35">
      <c r="A83">
        <v>1005829</v>
      </c>
      <c r="B83" t="s">
        <v>7</v>
      </c>
      <c r="C83" t="s">
        <v>2</v>
      </c>
      <c r="D83" s="2">
        <v>45505</v>
      </c>
      <c r="E83" s="2">
        <v>45470</v>
      </c>
      <c r="F83">
        <v>6690413</v>
      </c>
      <c r="G83" t="s">
        <v>2</v>
      </c>
      <c r="H83" t="s">
        <v>27</v>
      </c>
      <c r="I83" t="s">
        <v>26</v>
      </c>
      <c r="J83" t="s">
        <v>128</v>
      </c>
      <c r="K83" t="s">
        <v>29</v>
      </c>
      <c r="R83">
        <v>-23.67</v>
      </c>
      <c r="S83" s="2">
        <v>45814</v>
      </c>
      <c r="T83" t="s">
        <v>89</v>
      </c>
      <c r="U83" t="s">
        <v>123</v>
      </c>
    </row>
    <row r="84" spans="1:21" x14ac:dyDescent="0.35">
      <c r="A84">
        <v>1005829</v>
      </c>
      <c r="B84" t="s">
        <v>7</v>
      </c>
      <c r="C84" t="s">
        <v>2</v>
      </c>
      <c r="D84" s="2">
        <v>45505</v>
      </c>
      <c r="E84" s="2">
        <v>45470</v>
      </c>
      <c r="F84">
        <v>6690411</v>
      </c>
      <c r="G84" t="s">
        <v>2</v>
      </c>
      <c r="H84" t="s">
        <v>27</v>
      </c>
      <c r="I84" t="s">
        <v>26</v>
      </c>
      <c r="J84" t="s">
        <v>128</v>
      </c>
      <c r="K84" t="s">
        <v>29</v>
      </c>
      <c r="R84">
        <v>-419.71</v>
      </c>
      <c r="S84" s="2">
        <v>45814</v>
      </c>
      <c r="T84" t="s">
        <v>89</v>
      </c>
      <c r="U84" t="s">
        <v>123</v>
      </c>
    </row>
    <row r="85" spans="1:21" x14ac:dyDescent="0.35">
      <c r="A85">
        <v>1005829</v>
      </c>
      <c r="B85" t="s">
        <v>7</v>
      </c>
      <c r="C85" t="s">
        <v>2</v>
      </c>
      <c r="D85" s="2">
        <v>45505</v>
      </c>
      <c r="E85" s="2">
        <v>45470</v>
      </c>
      <c r="F85">
        <v>6690414</v>
      </c>
      <c r="G85" t="s">
        <v>2</v>
      </c>
      <c r="H85" t="s">
        <v>27</v>
      </c>
      <c r="I85" t="s">
        <v>26</v>
      </c>
      <c r="J85" t="s">
        <v>128</v>
      </c>
      <c r="K85" t="s">
        <v>29</v>
      </c>
      <c r="R85">
        <v>-327.08</v>
      </c>
      <c r="S85" s="2">
        <v>45814</v>
      </c>
      <c r="T85" t="s">
        <v>89</v>
      </c>
      <c r="U85" t="s">
        <v>123</v>
      </c>
    </row>
    <row r="86" spans="1:21" x14ac:dyDescent="0.35">
      <c r="A86">
        <v>1005829</v>
      </c>
      <c r="B86" t="s">
        <v>7</v>
      </c>
      <c r="C86" t="s">
        <v>2</v>
      </c>
      <c r="D86" s="2">
        <v>45627</v>
      </c>
      <c r="E86" s="2">
        <v>45450</v>
      </c>
      <c r="F86">
        <v>6987399</v>
      </c>
      <c r="G86" t="s">
        <v>28</v>
      </c>
      <c r="H86" t="s">
        <v>44</v>
      </c>
      <c r="I86" t="s">
        <v>43</v>
      </c>
      <c r="J86" t="s">
        <v>129</v>
      </c>
      <c r="K86" t="s">
        <v>45</v>
      </c>
      <c r="M86" t="s">
        <v>130</v>
      </c>
      <c r="N86" t="s">
        <v>36</v>
      </c>
      <c r="Q86" t="s">
        <v>53</v>
      </c>
      <c r="R86">
        <v>837</v>
      </c>
      <c r="S86" s="2">
        <v>45814</v>
      </c>
      <c r="T86" t="s">
        <v>89</v>
      </c>
      <c r="U86" t="s">
        <v>123</v>
      </c>
    </row>
    <row r="87" spans="1:21" x14ac:dyDescent="0.35">
      <c r="A87">
        <v>1005829</v>
      </c>
      <c r="B87" t="s">
        <v>7</v>
      </c>
      <c r="C87" t="s">
        <v>2</v>
      </c>
      <c r="D87" s="2">
        <v>45627</v>
      </c>
      <c r="E87" s="2">
        <v>45450</v>
      </c>
      <c r="F87">
        <v>6985417</v>
      </c>
      <c r="G87" t="s">
        <v>28</v>
      </c>
      <c r="H87" t="s">
        <v>27</v>
      </c>
      <c r="I87" t="s">
        <v>26</v>
      </c>
      <c r="J87" t="s">
        <v>131</v>
      </c>
      <c r="K87" t="s">
        <v>29</v>
      </c>
      <c r="R87">
        <v>372.47</v>
      </c>
      <c r="S87" s="2">
        <v>45814</v>
      </c>
      <c r="T87" t="s">
        <v>89</v>
      </c>
      <c r="U87" t="s">
        <v>123</v>
      </c>
    </row>
    <row r="88" spans="1:21" x14ac:dyDescent="0.35">
      <c r="A88">
        <v>1005829</v>
      </c>
      <c r="B88" t="s">
        <v>7</v>
      </c>
      <c r="C88" t="s">
        <v>2</v>
      </c>
      <c r="D88" s="2">
        <v>45627</v>
      </c>
      <c r="E88" s="2">
        <v>45453</v>
      </c>
      <c r="F88">
        <v>6987400</v>
      </c>
      <c r="G88" t="s">
        <v>28</v>
      </c>
      <c r="H88" t="s">
        <v>44</v>
      </c>
      <c r="I88" t="s">
        <v>43</v>
      </c>
      <c r="J88" t="s">
        <v>129</v>
      </c>
      <c r="K88" t="s">
        <v>45</v>
      </c>
      <c r="M88" t="s">
        <v>130</v>
      </c>
      <c r="N88" t="s">
        <v>36</v>
      </c>
      <c r="Q88" t="s">
        <v>49</v>
      </c>
      <c r="R88">
        <v>1474.98</v>
      </c>
      <c r="S88" s="2">
        <v>45814</v>
      </c>
      <c r="T88" t="s">
        <v>89</v>
      </c>
      <c r="U88" t="s">
        <v>123</v>
      </c>
    </row>
    <row r="89" spans="1:21" x14ac:dyDescent="0.35">
      <c r="A89">
        <v>1005829</v>
      </c>
      <c r="B89" t="s">
        <v>7</v>
      </c>
      <c r="C89" t="s">
        <v>2</v>
      </c>
      <c r="D89" s="2">
        <v>45627</v>
      </c>
      <c r="E89" s="2">
        <v>45453</v>
      </c>
      <c r="F89">
        <v>6985418</v>
      </c>
      <c r="G89" t="s">
        <v>28</v>
      </c>
      <c r="H89" t="s">
        <v>27</v>
      </c>
      <c r="I89" t="s">
        <v>26</v>
      </c>
      <c r="J89" t="s">
        <v>131</v>
      </c>
      <c r="K89" t="s">
        <v>29</v>
      </c>
      <c r="R89">
        <v>656.37</v>
      </c>
      <c r="S89" s="2">
        <v>45814</v>
      </c>
      <c r="T89" t="s">
        <v>89</v>
      </c>
      <c r="U89" t="s">
        <v>123</v>
      </c>
    </row>
    <row r="90" spans="1:21" x14ac:dyDescent="0.35">
      <c r="A90">
        <v>1005829</v>
      </c>
      <c r="B90" t="s">
        <v>7</v>
      </c>
      <c r="C90" t="s">
        <v>2</v>
      </c>
      <c r="D90" s="2">
        <v>45627</v>
      </c>
      <c r="E90" s="2">
        <v>45553</v>
      </c>
      <c r="F90">
        <v>6987395</v>
      </c>
      <c r="G90" t="s">
        <v>28</v>
      </c>
      <c r="H90" t="s">
        <v>44</v>
      </c>
      <c r="I90" t="s">
        <v>43</v>
      </c>
      <c r="J90" t="s">
        <v>129</v>
      </c>
      <c r="K90" t="s">
        <v>45</v>
      </c>
      <c r="M90" t="s">
        <v>132</v>
      </c>
      <c r="N90" t="s">
        <v>36</v>
      </c>
      <c r="Q90" t="s">
        <v>47</v>
      </c>
      <c r="R90">
        <v>351.4</v>
      </c>
      <c r="S90" s="2">
        <v>45814</v>
      </c>
      <c r="T90" t="s">
        <v>89</v>
      </c>
      <c r="U90" t="s">
        <v>123</v>
      </c>
    </row>
    <row r="91" spans="1:21" x14ac:dyDescent="0.35">
      <c r="A91">
        <v>1005829</v>
      </c>
      <c r="B91" t="s">
        <v>7</v>
      </c>
      <c r="C91" t="s">
        <v>2</v>
      </c>
      <c r="D91" s="2">
        <v>45627</v>
      </c>
      <c r="E91" s="2">
        <v>45553</v>
      </c>
      <c r="F91">
        <v>6987393</v>
      </c>
      <c r="G91" t="s">
        <v>28</v>
      </c>
      <c r="H91" t="s">
        <v>44</v>
      </c>
      <c r="I91" t="s">
        <v>43</v>
      </c>
      <c r="J91" t="s">
        <v>129</v>
      </c>
      <c r="K91" t="s">
        <v>45</v>
      </c>
      <c r="M91" t="s">
        <v>132</v>
      </c>
      <c r="N91" t="s">
        <v>36</v>
      </c>
      <c r="Q91" t="s">
        <v>52</v>
      </c>
      <c r="R91">
        <v>790.96</v>
      </c>
      <c r="S91" s="2">
        <v>45814</v>
      </c>
      <c r="T91" t="s">
        <v>89</v>
      </c>
      <c r="U91" t="s">
        <v>123</v>
      </c>
    </row>
    <row r="92" spans="1:21" x14ac:dyDescent="0.35">
      <c r="A92">
        <v>1005829</v>
      </c>
      <c r="B92" t="s">
        <v>7</v>
      </c>
      <c r="C92" t="s">
        <v>2</v>
      </c>
      <c r="D92" s="2">
        <v>45627</v>
      </c>
      <c r="E92" s="2">
        <v>45553</v>
      </c>
      <c r="F92">
        <v>6987394</v>
      </c>
      <c r="G92" t="s">
        <v>28</v>
      </c>
      <c r="H92" t="s">
        <v>44</v>
      </c>
      <c r="I92" t="s">
        <v>43</v>
      </c>
      <c r="J92" t="s">
        <v>129</v>
      </c>
      <c r="K92" t="s">
        <v>45</v>
      </c>
      <c r="M92" t="s">
        <v>132</v>
      </c>
      <c r="N92" t="s">
        <v>36</v>
      </c>
      <c r="Q92" t="s">
        <v>46</v>
      </c>
      <c r="R92">
        <v>341.83</v>
      </c>
      <c r="S92" s="2">
        <v>45814</v>
      </c>
      <c r="T92" t="s">
        <v>89</v>
      </c>
      <c r="U92" t="s">
        <v>123</v>
      </c>
    </row>
    <row r="93" spans="1:21" x14ac:dyDescent="0.35">
      <c r="A93">
        <v>1005829</v>
      </c>
      <c r="B93" t="s">
        <v>7</v>
      </c>
      <c r="C93" t="s">
        <v>2</v>
      </c>
      <c r="D93" s="2">
        <v>45627</v>
      </c>
      <c r="E93" s="2">
        <v>45553</v>
      </c>
      <c r="F93">
        <v>6985413</v>
      </c>
      <c r="G93" t="s">
        <v>28</v>
      </c>
      <c r="H93" t="s">
        <v>27</v>
      </c>
      <c r="I93" t="s">
        <v>26</v>
      </c>
      <c r="J93" t="s">
        <v>131</v>
      </c>
      <c r="K93" t="s">
        <v>29</v>
      </c>
      <c r="R93">
        <v>156.37</v>
      </c>
      <c r="S93" s="2">
        <v>45814</v>
      </c>
      <c r="T93" t="s">
        <v>89</v>
      </c>
      <c r="U93" t="s">
        <v>123</v>
      </c>
    </row>
    <row r="94" spans="1:21" x14ac:dyDescent="0.35">
      <c r="A94">
        <v>1005829</v>
      </c>
      <c r="B94" t="s">
        <v>7</v>
      </c>
      <c r="C94" t="s">
        <v>2</v>
      </c>
      <c r="D94" s="2">
        <v>45627</v>
      </c>
      <c r="E94" s="2">
        <v>45553</v>
      </c>
      <c r="F94">
        <v>6985411</v>
      </c>
      <c r="G94" t="s">
        <v>28</v>
      </c>
      <c r="H94" t="s">
        <v>27</v>
      </c>
      <c r="I94" t="s">
        <v>26</v>
      </c>
      <c r="J94" t="s">
        <v>131</v>
      </c>
      <c r="K94" t="s">
        <v>29</v>
      </c>
      <c r="R94">
        <v>351.98</v>
      </c>
      <c r="S94" s="2">
        <v>45814</v>
      </c>
      <c r="T94" t="s">
        <v>89</v>
      </c>
      <c r="U94" t="s">
        <v>123</v>
      </c>
    </row>
    <row r="95" spans="1:21" x14ac:dyDescent="0.35">
      <c r="A95">
        <v>1005829</v>
      </c>
      <c r="B95" t="s">
        <v>7</v>
      </c>
      <c r="C95" t="s">
        <v>2</v>
      </c>
      <c r="D95" s="2">
        <v>45627</v>
      </c>
      <c r="E95" s="2">
        <v>45553</v>
      </c>
      <c r="F95">
        <v>6985412</v>
      </c>
      <c r="G95" t="s">
        <v>28</v>
      </c>
      <c r="H95" t="s">
        <v>27</v>
      </c>
      <c r="I95" t="s">
        <v>26</v>
      </c>
      <c r="J95" t="s">
        <v>131</v>
      </c>
      <c r="K95" t="s">
        <v>29</v>
      </c>
      <c r="R95">
        <v>152.11000000000001</v>
      </c>
      <c r="S95" s="2">
        <v>45814</v>
      </c>
      <c r="T95" t="s">
        <v>89</v>
      </c>
      <c r="U95" t="s">
        <v>123</v>
      </c>
    </row>
    <row r="96" spans="1:21" x14ac:dyDescent="0.35">
      <c r="A96">
        <v>1005829</v>
      </c>
      <c r="B96" t="s">
        <v>7</v>
      </c>
      <c r="C96" t="s">
        <v>2</v>
      </c>
      <c r="D96" s="2">
        <v>45627</v>
      </c>
      <c r="E96" s="2">
        <v>45578</v>
      </c>
      <c r="F96">
        <v>6991312</v>
      </c>
      <c r="G96" t="s">
        <v>28</v>
      </c>
      <c r="H96" t="s">
        <v>44</v>
      </c>
      <c r="I96" t="s">
        <v>43</v>
      </c>
      <c r="J96" t="s">
        <v>133</v>
      </c>
      <c r="K96" t="s">
        <v>45</v>
      </c>
      <c r="M96" t="s">
        <v>134</v>
      </c>
      <c r="N96" t="s">
        <v>36</v>
      </c>
      <c r="Q96" t="s">
        <v>135</v>
      </c>
      <c r="R96">
        <v>161.36000000000001</v>
      </c>
      <c r="S96" s="2">
        <v>45814</v>
      </c>
      <c r="T96" t="s">
        <v>89</v>
      </c>
      <c r="U96" t="s">
        <v>123</v>
      </c>
    </row>
    <row r="97" spans="1:21" x14ac:dyDescent="0.35">
      <c r="A97">
        <v>1005829</v>
      </c>
      <c r="B97" t="s">
        <v>7</v>
      </c>
      <c r="C97" t="s">
        <v>2</v>
      </c>
      <c r="D97" s="2">
        <v>45627</v>
      </c>
      <c r="E97" s="2">
        <v>45578</v>
      </c>
      <c r="F97">
        <v>6991313</v>
      </c>
      <c r="G97" t="s">
        <v>28</v>
      </c>
      <c r="H97" t="s">
        <v>44</v>
      </c>
      <c r="I97" t="s">
        <v>43</v>
      </c>
      <c r="J97" t="s">
        <v>133</v>
      </c>
      <c r="K97" t="s">
        <v>45</v>
      </c>
      <c r="M97" t="s">
        <v>134</v>
      </c>
      <c r="N97" t="s">
        <v>36</v>
      </c>
      <c r="Q97" t="s">
        <v>136</v>
      </c>
      <c r="R97">
        <v>739.98</v>
      </c>
      <c r="S97" s="2">
        <v>45814</v>
      </c>
      <c r="T97" t="s">
        <v>89</v>
      </c>
      <c r="U97" t="s">
        <v>123</v>
      </c>
    </row>
    <row r="98" spans="1:21" x14ac:dyDescent="0.35">
      <c r="A98">
        <v>1005829</v>
      </c>
      <c r="B98" t="s">
        <v>7</v>
      </c>
      <c r="C98" t="s">
        <v>2</v>
      </c>
      <c r="D98" s="2">
        <v>45627</v>
      </c>
      <c r="E98" s="2">
        <v>45578</v>
      </c>
      <c r="F98">
        <v>6991315</v>
      </c>
      <c r="G98" t="s">
        <v>28</v>
      </c>
      <c r="H98" t="s">
        <v>44</v>
      </c>
      <c r="I98" t="s">
        <v>43</v>
      </c>
      <c r="J98" t="s">
        <v>133</v>
      </c>
      <c r="K98" t="s">
        <v>45</v>
      </c>
      <c r="M98" t="s">
        <v>134</v>
      </c>
      <c r="N98" t="s">
        <v>36</v>
      </c>
      <c r="Q98" t="s">
        <v>137</v>
      </c>
      <c r="R98">
        <v>415.7</v>
      </c>
      <c r="S98" s="2">
        <v>45814</v>
      </c>
      <c r="T98" t="s">
        <v>89</v>
      </c>
      <c r="U98" t="s">
        <v>123</v>
      </c>
    </row>
    <row r="99" spans="1:21" x14ac:dyDescent="0.35">
      <c r="A99">
        <v>1005829</v>
      </c>
      <c r="B99" t="s">
        <v>7</v>
      </c>
      <c r="C99" t="s">
        <v>2</v>
      </c>
      <c r="D99" s="2">
        <v>45627</v>
      </c>
      <c r="E99" s="2">
        <v>45578</v>
      </c>
      <c r="F99">
        <v>6992346</v>
      </c>
      <c r="G99" t="s">
        <v>28</v>
      </c>
      <c r="H99" t="s">
        <v>27</v>
      </c>
      <c r="I99" t="s">
        <v>26</v>
      </c>
      <c r="J99" t="s">
        <v>138</v>
      </c>
      <c r="K99" t="s">
        <v>29</v>
      </c>
      <c r="R99">
        <v>184.99</v>
      </c>
      <c r="S99" s="2">
        <v>45814</v>
      </c>
      <c r="T99" t="s">
        <v>89</v>
      </c>
      <c r="U99" t="s">
        <v>123</v>
      </c>
    </row>
    <row r="100" spans="1:21" x14ac:dyDescent="0.35">
      <c r="A100">
        <v>1005829</v>
      </c>
      <c r="B100" t="s">
        <v>7</v>
      </c>
      <c r="C100" t="s">
        <v>2</v>
      </c>
      <c r="D100" s="2">
        <v>45627</v>
      </c>
      <c r="E100" s="2">
        <v>45578</v>
      </c>
      <c r="F100">
        <v>6992344</v>
      </c>
      <c r="G100" t="s">
        <v>28</v>
      </c>
      <c r="H100" t="s">
        <v>27</v>
      </c>
      <c r="I100" t="s">
        <v>26</v>
      </c>
      <c r="J100" t="s">
        <v>138</v>
      </c>
      <c r="K100" t="s">
        <v>29</v>
      </c>
      <c r="R100">
        <v>71.81</v>
      </c>
      <c r="S100" s="2">
        <v>45814</v>
      </c>
      <c r="T100" t="s">
        <v>89</v>
      </c>
      <c r="U100" t="s">
        <v>123</v>
      </c>
    </row>
    <row r="101" spans="1:21" x14ac:dyDescent="0.35">
      <c r="A101">
        <v>1005829</v>
      </c>
      <c r="B101" t="s">
        <v>7</v>
      </c>
      <c r="C101" t="s">
        <v>2</v>
      </c>
      <c r="D101" s="2">
        <v>45627</v>
      </c>
      <c r="E101" s="2">
        <v>45578</v>
      </c>
      <c r="F101">
        <v>6992345</v>
      </c>
      <c r="G101" t="s">
        <v>28</v>
      </c>
      <c r="H101" t="s">
        <v>27</v>
      </c>
      <c r="I101" t="s">
        <v>26</v>
      </c>
      <c r="J101" t="s">
        <v>138</v>
      </c>
      <c r="K101" t="s">
        <v>29</v>
      </c>
      <c r="R101">
        <v>329.29</v>
      </c>
      <c r="S101" s="2">
        <v>45814</v>
      </c>
      <c r="T101" t="s">
        <v>89</v>
      </c>
      <c r="U101" t="s">
        <v>123</v>
      </c>
    </row>
    <row r="102" spans="1:21" x14ac:dyDescent="0.35">
      <c r="A102">
        <v>1005829</v>
      </c>
      <c r="B102" t="s">
        <v>7</v>
      </c>
      <c r="C102" t="s">
        <v>2</v>
      </c>
      <c r="D102" s="2">
        <v>45627</v>
      </c>
      <c r="E102" s="2">
        <v>45588</v>
      </c>
      <c r="F102">
        <v>6987398</v>
      </c>
      <c r="G102" t="s">
        <v>28</v>
      </c>
      <c r="H102" t="s">
        <v>44</v>
      </c>
      <c r="I102" t="s">
        <v>43</v>
      </c>
      <c r="J102" t="s">
        <v>129</v>
      </c>
      <c r="K102" t="s">
        <v>45</v>
      </c>
      <c r="M102" t="s">
        <v>139</v>
      </c>
      <c r="N102" t="s">
        <v>36</v>
      </c>
      <c r="Q102" t="s">
        <v>48</v>
      </c>
      <c r="R102">
        <v>768.97</v>
      </c>
      <c r="S102" s="2">
        <v>45814</v>
      </c>
      <c r="T102" t="s">
        <v>89</v>
      </c>
      <c r="U102" t="s">
        <v>123</v>
      </c>
    </row>
    <row r="103" spans="1:21" x14ac:dyDescent="0.35">
      <c r="A103">
        <v>1005829</v>
      </c>
      <c r="B103" t="s">
        <v>7</v>
      </c>
      <c r="C103" t="s">
        <v>2</v>
      </c>
      <c r="D103" s="2">
        <v>45627</v>
      </c>
      <c r="E103" s="2">
        <v>45588</v>
      </c>
      <c r="F103">
        <v>6987397</v>
      </c>
      <c r="G103" t="s">
        <v>28</v>
      </c>
      <c r="H103" t="s">
        <v>44</v>
      </c>
      <c r="I103" t="s">
        <v>43</v>
      </c>
      <c r="J103" t="s">
        <v>129</v>
      </c>
      <c r="K103" t="s">
        <v>45</v>
      </c>
      <c r="M103" t="s">
        <v>139</v>
      </c>
      <c r="N103" t="s">
        <v>36</v>
      </c>
      <c r="Q103" t="s">
        <v>50</v>
      </c>
      <c r="R103">
        <v>611.20000000000005</v>
      </c>
      <c r="S103" s="2">
        <v>45814</v>
      </c>
      <c r="T103" t="s">
        <v>89</v>
      </c>
      <c r="U103" t="s">
        <v>123</v>
      </c>
    </row>
    <row r="104" spans="1:21" x14ac:dyDescent="0.35">
      <c r="A104">
        <v>1005829</v>
      </c>
      <c r="B104" t="s">
        <v>7</v>
      </c>
      <c r="C104" t="s">
        <v>2</v>
      </c>
      <c r="D104" s="2">
        <v>45627</v>
      </c>
      <c r="E104" s="2">
        <v>45588</v>
      </c>
      <c r="F104">
        <v>6987396</v>
      </c>
      <c r="G104" t="s">
        <v>28</v>
      </c>
      <c r="H104" t="s">
        <v>44</v>
      </c>
      <c r="I104" t="s">
        <v>43</v>
      </c>
      <c r="J104" t="s">
        <v>129</v>
      </c>
      <c r="K104" t="s">
        <v>45</v>
      </c>
      <c r="M104" t="s">
        <v>139</v>
      </c>
      <c r="N104" t="s">
        <v>36</v>
      </c>
      <c r="Q104" t="s">
        <v>51</v>
      </c>
      <c r="R104">
        <v>352.07</v>
      </c>
      <c r="S104" s="2">
        <v>45814</v>
      </c>
      <c r="T104" t="s">
        <v>89</v>
      </c>
      <c r="U104" t="s">
        <v>123</v>
      </c>
    </row>
    <row r="105" spans="1:21" x14ac:dyDescent="0.35">
      <c r="A105">
        <v>1005829</v>
      </c>
      <c r="B105" t="s">
        <v>7</v>
      </c>
      <c r="C105" t="s">
        <v>2</v>
      </c>
      <c r="D105" s="2">
        <v>45627</v>
      </c>
      <c r="E105" s="2">
        <v>45588</v>
      </c>
      <c r="F105">
        <v>6985416</v>
      </c>
      <c r="G105" t="s">
        <v>28</v>
      </c>
      <c r="H105" t="s">
        <v>27</v>
      </c>
      <c r="I105" t="s">
        <v>26</v>
      </c>
      <c r="J105" t="s">
        <v>131</v>
      </c>
      <c r="K105" t="s">
        <v>29</v>
      </c>
      <c r="R105">
        <v>342.19</v>
      </c>
      <c r="S105" s="2">
        <v>45814</v>
      </c>
      <c r="T105" t="s">
        <v>89</v>
      </c>
      <c r="U105" t="s">
        <v>123</v>
      </c>
    </row>
    <row r="106" spans="1:21" x14ac:dyDescent="0.35">
      <c r="A106">
        <v>1005829</v>
      </c>
      <c r="B106" t="s">
        <v>7</v>
      </c>
      <c r="C106" t="s">
        <v>2</v>
      </c>
      <c r="D106" s="2">
        <v>45627</v>
      </c>
      <c r="E106" s="2">
        <v>45588</v>
      </c>
      <c r="F106">
        <v>6985415</v>
      </c>
      <c r="G106" t="s">
        <v>28</v>
      </c>
      <c r="H106" t="s">
        <v>27</v>
      </c>
      <c r="I106" t="s">
        <v>26</v>
      </c>
      <c r="J106" t="s">
        <v>131</v>
      </c>
      <c r="K106" t="s">
        <v>29</v>
      </c>
      <c r="R106">
        <v>271.98</v>
      </c>
      <c r="S106" s="2">
        <v>45814</v>
      </c>
      <c r="T106" t="s">
        <v>89</v>
      </c>
      <c r="U106" t="s">
        <v>123</v>
      </c>
    </row>
    <row r="107" spans="1:21" x14ac:dyDescent="0.35">
      <c r="A107">
        <v>1005829</v>
      </c>
      <c r="B107" t="s">
        <v>7</v>
      </c>
      <c r="C107" t="s">
        <v>2</v>
      </c>
      <c r="D107" s="2">
        <v>45627</v>
      </c>
      <c r="E107" s="2">
        <v>45588</v>
      </c>
      <c r="F107">
        <v>6985414</v>
      </c>
      <c r="G107" t="s">
        <v>28</v>
      </c>
      <c r="H107" t="s">
        <v>27</v>
      </c>
      <c r="I107" t="s">
        <v>26</v>
      </c>
      <c r="J107" t="s">
        <v>131</v>
      </c>
      <c r="K107" t="s">
        <v>29</v>
      </c>
      <c r="R107">
        <v>156.66999999999999</v>
      </c>
      <c r="S107" s="2">
        <v>45814</v>
      </c>
      <c r="T107" t="s">
        <v>89</v>
      </c>
      <c r="U107" t="s">
        <v>123</v>
      </c>
    </row>
    <row r="108" spans="1:21" x14ac:dyDescent="0.35">
      <c r="A108">
        <v>1005829</v>
      </c>
      <c r="B108" t="s">
        <v>7</v>
      </c>
      <c r="C108" t="s">
        <v>2</v>
      </c>
      <c r="D108" s="2">
        <v>45688</v>
      </c>
      <c r="E108" s="2">
        <v>45688</v>
      </c>
      <c r="F108">
        <v>7088446</v>
      </c>
      <c r="G108" t="s">
        <v>39</v>
      </c>
      <c r="H108" t="s">
        <v>27</v>
      </c>
      <c r="I108" t="s">
        <v>26</v>
      </c>
      <c r="J108" t="s">
        <v>140</v>
      </c>
      <c r="K108" t="s">
        <v>29</v>
      </c>
      <c r="R108">
        <v>172.22</v>
      </c>
      <c r="S108" s="2">
        <v>45814</v>
      </c>
      <c r="T108" t="s">
        <v>89</v>
      </c>
      <c r="U108" t="s">
        <v>123</v>
      </c>
    </row>
    <row r="109" spans="1:21" x14ac:dyDescent="0.35">
      <c r="A109">
        <v>1005829</v>
      </c>
      <c r="B109" t="s">
        <v>7</v>
      </c>
      <c r="C109" t="s">
        <v>2</v>
      </c>
      <c r="D109" s="2">
        <v>45688</v>
      </c>
      <c r="E109" s="2">
        <v>45688</v>
      </c>
      <c r="F109">
        <v>7093002</v>
      </c>
      <c r="G109" t="s">
        <v>2</v>
      </c>
      <c r="H109" t="s">
        <v>27</v>
      </c>
      <c r="I109" t="s">
        <v>26</v>
      </c>
      <c r="J109" t="s">
        <v>141</v>
      </c>
      <c r="K109" t="s">
        <v>29</v>
      </c>
      <c r="R109">
        <v>2225</v>
      </c>
      <c r="S109" s="2">
        <v>45814</v>
      </c>
      <c r="T109" t="s">
        <v>89</v>
      </c>
      <c r="U109" t="s">
        <v>123</v>
      </c>
    </row>
    <row r="110" spans="1:21" x14ac:dyDescent="0.35">
      <c r="A110">
        <v>1005829</v>
      </c>
      <c r="B110" t="s">
        <v>7</v>
      </c>
      <c r="C110" t="s">
        <v>2</v>
      </c>
      <c r="D110" s="2">
        <v>45688</v>
      </c>
      <c r="E110" s="2">
        <v>45688</v>
      </c>
      <c r="F110">
        <v>7093001</v>
      </c>
      <c r="G110" t="s">
        <v>2</v>
      </c>
      <c r="H110" t="s">
        <v>27</v>
      </c>
      <c r="I110" t="s">
        <v>26</v>
      </c>
      <c r="J110" t="s">
        <v>141</v>
      </c>
      <c r="K110" t="s">
        <v>29</v>
      </c>
      <c r="R110">
        <v>445</v>
      </c>
      <c r="S110" s="2">
        <v>45814</v>
      </c>
      <c r="T110" t="s">
        <v>89</v>
      </c>
      <c r="U110" t="s">
        <v>123</v>
      </c>
    </row>
    <row r="111" spans="1:21" x14ac:dyDescent="0.35">
      <c r="A111">
        <v>1005829</v>
      </c>
      <c r="B111" t="s">
        <v>7</v>
      </c>
      <c r="C111" t="s">
        <v>2</v>
      </c>
      <c r="D111" s="2">
        <v>45688</v>
      </c>
      <c r="E111" s="2">
        <v>45688</v>
      </c>
      <c r="F111">
        <v>7088447</v>
      </c>
      <c r="G111" t="s">
        <v>28</v>
      </c>
      <c r="H111" t="s">
        <v>27</v>
      </c>
      <c r="I111" t="s">
        <v>26</v>
      </c>
      <c r="J111" t="s">
        <v>140</v>
      </c>
      <c r="K111" t="s">
        <v>29</v>
      </c>
      <c r="R111">
        <v>324.08</v>
      </c>
      <c r="S111" s="2">
        <v>45814</v>
      </c>
      <c r="T111" t="s">
        <v>89</v>
      </c>
      <c r="U111" t="s">
        <v>123</v>
      </c>
    </row>
    <row r="112" spans="1:21" x14ac:dyDescent="0.35">
      <c r="A112">
        <v>1005829</v>
      </c>
      <c r="B112" t="s">
        <v>7</v>
      </c>
      <c r="C112" t="s">
        <v>2</v>
      </c>
      <c r="D112" s="2">
        <v>45688</v>
      </c>
      <c r="E112" s="2">
        <v>45688</v>
      </c>
      <c r="F112">
        <v>7088448</v>
      </c>
      <c r="G112" t="s">
        <v>33</v>
      </c>
      <c r="H112" t="s">
        <v>27</v>
      </c>
      <c r="I112" t="s">
        <v>26</v>
      </c>
      <c r="J112" t="s">
        <v>140</v>
      </c>
      <c r="K112" t="s">
        <v>29</v>
      </c>
      <c r="R112">
        <v>324.17</v>
      </c>
      <c r="S112" s="2">
        <v>45814</v>
      </c>
      <c r="T112" t="s">
        <v>89</v>
      </c>
      <c r="U112" t="s">
        <v>123</v>
      </c>
    </row>
    <row r="113" spans="1:21" x14ac:dyDescent="0.35">
      <c r="A113">
        <v>1005829</v>
      </c>
      <c r="B113" t="s">
        <v>7</v>
      </c>
      <c r="C113" t="s">
        <v>2</v>
      </c>
      <c r="D113" s="2">
        <v>45688</v>
      </c>
      <c r="E113" s="2">
        <v>45688</v>
      </c>
      <c r="F113">
        <v>7088482</v>
      </c>
      <c r="G113" t="s">
        <v>34</v>
      </c>
      <c r="H113" t="s">
        <v>27</v>
      </c>
      <c r="I113" t="s">
        <v>26</v>
      </c>
      <c r="J113" t="s">
        <v>140</v>
      </c>
      <c r="K113" t="s">
        <v>29</v>
      </c>
      <c r="R113">
        <v>324.08</v>
      </c>
      <c r="S113" s="2">
        <v>45814</v>
      </c>
      <c r="T113" t="s">
        <v>89</v>
      </c>
      <c r="U113" t="s">
        <v>123</v>
      </c>
    </row>
    <row r="114" spans="1:21" x14ac:dyDescent="0.35">
      <c r="A114">
        <v>1005829</v>
      </c>
      <c r="B114" t="s">
        <v>7</v>
      </c>
      <c r="C114" t="s">
        <v>2</v>
      </c>
      <c r="D114" s="2">
        <v>45688</v>
      </c>
      <c r="E114" s="2">
        <v>45688</v>
      </c>
      <c r="F114">
        <v>7086114</v>
      </c>
      <c r="G114" t="s">
        <v>33</v>
      </c>
      <c r="H114" t="s">
        <v>37</v>
      </c>
      <c r="I114" t="s">
        <v>35</v>
      </c>
      <c r="J114" t="s">
        <v>142</v>
      </c>
      <c r="K114" t="s">
        <v>92</v>
      </c>
      <c r="N114" t="s">
        <v>36</v>
      </c>
      <c r="R114">
        <v>728.48</v>
      </c>
      <c r="S114" s="2">
        <v>45814</v>
      </c>
      <c r="T114" t="s">
        <v>89</v>
      </c>
      <c r="U114" t="s">
        <v>123</v>
      </c>
    </row>
    <row r="115" spans="1:21" x14ac:dyDescent="0.35">
      <c r="A115">
        <v>1005829</v>
      </c>
      <c r="B115" t="s">
        <v>7</v>
      </c>
      <c r="C115" t="s">
        <v>2</v>
      </c>
      <c r="D115" s="2">
        <v>45688</v>
      </c>
      <c r="E115" s="2">
        <v>45688</v>
      </c>
      <c r="F115">
        <v>7086953</v>
      </c>
      <c r="G115" t="s">
        <v>39</v>
      </c>
      <c r="H115" t="s">
        <v>37</v>
      </c>
      <c r="I115" t="s">
        <v>35</v>
      </c>
      <c r="J115" t="s">
        <v>142</v>
      </c>
      <c r="K115" t="s">
        <v>92</v>
      </c>
      <c r="N115" t="s">
        <v>40</v>
      </c>
      <c r="R115">
        <v>387</v>
      </c>
      <c r="S115" s="2">
        <v>45814</v>
      </c>
      <c r="T115" t="s">
        <v>89</v>
      </c>
      <c r="U115" t="s">
        <v>123</v>
      </c>
    </row>
    <row r="116" spans="1:21" x14ac:dyDescent="0.35">
      <c r="A116">
        <v>1005829</v>
      </c>
      <c r="B116" t="s">
        <v>7</v>
      </c>
      <c r="C116" t="s">
        <v>2</v>
      </c>
      <c r="D116" s="2">
        <v>45688</v>
      </c>
      <c r="E116" s="2">
        <v>45688</v>
      </c>
      <c r="F116">
        <v>7087032</v>
      </c>
      <c r="G116" t="s">
        <v>28</v>
      </c>
      <c r="H116" t="s">
        <v>37</v>
      </c>
      <c r="I116" t="s">
        <v>35</v>
      </c>
      <c r="J116" t="s">
        <v>142</v>
      </c>
      <c r="K116" t="s">
        <v>92</v>
      </c>
      <c r="N116" t="s">
        <v>36</v>
      </c>
      <c r="R116">
        <v>728.26</v>
      </c>
      <c r="S116" s="2">
        <v>45814</v>
      </c>
      <c r="T116" t="s">
        <v>89</v>
      </c>
      <c r="U116" t="s">
        <v>123</v>
      </c>
    </row>
    <row r="117" spans="1:21" x14ac:dyDescent="0.35">
      <c r="A117">
        <v>1005829</v>
      </c>
      <c r="B117" t="s">
        <v>7</v>
      </c>
      <c r="C117" t="s">
        <v>2</v>
      </c>
      <c r="D117" s="2">
        <v>45688</v>
      </c>
      <c r="E117" s="2">
        <v>45688</v>
      </c>
      <c r="F117">
        <v>7085713</v>
      </c>
      <c r="G117" t="s">
        <v>34</v>
      </c>
      <c r="H117" t="s">
        <v>37</v>
      </c>
      <c r="I117" t="s">
        <v>35</v>
      </c>
      <c r="J117" t="s">
        <v>142</v>
      </c>
      <c r="K117" t="s">
        <v>92</v>
      </c>
      <c r="N117" t="s">
        <v>36</v>
      </c>
      <c r="R117">
        <v>728.26</v>
      </c>
      <c r="S117" s="2">
        <v>45814</v>
      </c>
      <c r="T117" t="s">
        <v>89</v>
      </c>
      <c r="U117" t="s">
        <v>123</v>
      </c>
    </row>
    <row r="118" spans="1:21" x14ac:dyDescent="0.35">
      <c r="A118">
        <v>1005829</v>
      </c>
      <c r="B118" t="s">
        <v>7</v>
      </c>
      <c r="C118" t="s">
        <v>2</v>
      </c>
      <c r="D118" s="2">
        <v>45688</v>
      </c>
      <c r="E118" s="2">
        <v>45688</v>
      </c>
      <c r="F118">
        <v>7084846</v>
      </c>
      <c r="G118" t="s">
        <v>2</v>
      </c>
      <c r="H118" t="s">
        <v>37</v>
      </c>
      <c r="I118" t="s">
        <v>41</v>
      </c>
      <c r="J118" t="s">
        <v>143</v>
      </c>
      <c r="K118" t="s">
        <v>92</v>
      </c>
      <c r="N118" t="s">
        <v>36</v>
      </c>
      <c r="R118">
        <v>5000</v>
      </c>
      <c r="S118" s="2">
        <v>45814</v>
      </c>
      <c r="T118" t="s">
        <v>89</v>
      </c>
      <c r="U118" t="s">
        <v>123</v>
      </c>
    </row>
    <row r="119" spans="1:21" x14ac:dyDescent="0.35">
      <c r="A119">
        <v>1005829</v>
      </c>
      <c r="B119" t="s">
        <v>7</v>
      </c>
      <c r="C119" t="s">
        <v>2</v>
      </c>
      <c r="D119" s="2">
        <v>45688</v>
      </c>
      <c r="E119" s="2">
        <v>45688</v>
      </c>
      <c r="F119">
        <v>7083839</v>
      </c>
      <c r="G119" t="s">
        <v>2</v>
      </c>
      <c r="H119" t="s">
        <v>37</v>
      </c>
      <c r="I119" t="s">
        <v>42</v>
      </c>
      <c r="J119" t="s">
        <v>143</v>
      </c>
      <c r="K119" t="s">
        <v>92</v>
      </c>
      <c r="N119" t="s">
        <v>40</v>
      </c>
      <c r="R119">
        <v>1000</v>
      </c>
      <c r="S119" s="2">
        <v>45814</v>
      </c>
      <c r="T119" t="s">
        <v>89</v>
      </c>
      <c r="U119" t="s">
        <v>123</v>
      </c>
    </row>
    <row r="120" spans="1:21" x14ac:dyDescent="0.35">
      <c r="A120">
        <v>1005829</v>
      </c>
      <c r="B120" t="s">
        <v>7</v>
      </c>
      <c r="C120" t="s">
        <v>2</v>
      </c>
      <c r="D120" s="2">
        <v>45747</v>
      </c>
      <c r="E120" s="2">
        <v>45747</v>
      </c>
      <c r="F120">
        <v>7180120</v>
      </c>
      <c r="G120" t="s">
        <v>2</v>
      </c>
      <c r="H120" t="s">
        <v>27</v>
      </c>
      <c r="I120" t="s">
        <v>26</v>
      </c>
      <c r="J120" t="s">
        <v>144</v>
      </c>
      <c r="K120" t="s">
        <v>29</v>
      </c>
      <c r="R120">
        <v>2225</v>
      </c>
      <c r="S120" s="2">
        <v>45814</v>
      </c>
      <c r="T120" t="s">
        <v>89</v>
      </c>
      <c r="U120" t="s">
        <v>123</v>
      </c>
    </row>
    <row r="121" spans="1:21" x14ac:dyDescent="0.35">
      <c r="A121">
        <v>1005829</v>
      </c>
      <c r="B121" t="s">
        <v>7</v>
      </c>
      <c r="C121" t="s">
        <v>2</v>
      </c>
      <c r="D121" s="2">
        <v>45747</v>
      </c>
      <c r="E121" s="2">
        <v>45747</v>
      </c>
      <c r="F121">
        <v>7192979</v>
      </c>
      <c r="G121" t="s">
        <v>34</v>
      </c>
      <c r="H121" t="s">
        <v>27</v>
      </c>
      <c r="I121" t="s">
        <v>26</v>
      </c>
      <c r="J121" t="s">
        <v>145</v>
      </c>
      <c r="K121" t="s">
        <v>29</v>
      </c>
      <c r="R121">
        <v>324.08</v>
      </c>
      <c r="S121" s="2">
        <v>45814</v>
      </c>
      <c r="T121" t="s">
        <v>89</v>
      </c>
      <c r="U121" t="s">
        <v>123</v>
      </c>
    </row>
    <row r="122" spans="1:21" x14ac:dyDescent="0.35">
      <c r="A122">
        <v>1005829</v>
      </c>
      <c r="B122" t="s">
        <v>7</v>
      </c>
      <c r="C122" t="s">
        <v>2</v>
      </c>
      <c r="D122" s="2">
        <v>45747</v>
      </c>
      <c r="E122" s="2">
        <v>45747</v>
      </c>
      <c r="F122">
        <v>7192978</v>
      </c>
      <c r="G122" t="s">
        <v>33</v>
      </c>
      <c r="H122" t="s">
        <v>27</v>
      </c>
      <c r="I122" t="s">
        <v>26</v>
      </c>
      <c r="J122" t="s">
        <v>145</v>
      </c>
      <c r="K122" t="s">
        <v>29</v>
      </c>
      <c r="R122">
        <v>324.17</v>
      </c>
      <c r="S122" s="2">
        <v>45814</v>
      </c>
      <c r="T122" t="s">
        <v>89</v>
      </c>
      <c r="U122" t="s">
        <v>123</v>
      </c>
    </row>
    <row r="123" spans="1:21" x14ac:dyDescent="0.35">
      <c r="A123">
        <v>1005829</v>
      </c>
      <c r="B123" t="s">
        <v>7</v>
      </c>
      <c r="C123" t="s">
        <v>2</v>
      </c>
      <c r="D123" s="2">
        <v>45747</v>
      </c>
      <c r="E123" s="2">
        <v>45747</v>
      </c>
      <c r="F123">
        <v>7192947</v>
      </c>
      <c r="G123" t="s">
        <v>28</v>
      </c>
      <c r="H123" t="s">
        <v>27</v>
      </c>
      <c r="I123" t="s">
        <v>26</v>
      </c>
      <c r="J123" t="s">
        <v>145</v>
      </c>
      <c r="K123" t="s">
        <v>29</v>
      </c>
      <c r="R123">
        <v>324.08</v>
      </c>
      <c r="S123" s="2">
        <v>45814</v>
      </c>
      <c r="T123" t="s">
        <v>89</v>
      </c>
      <c r="U123" t="s">
        <v>123</v>
      </c>
    </row>
    <row r="124" spans="1:21" x14ac:dyDescent="0.35">
      <c r="A124">
        <v>1005829</v>
      </c>
      <c r="B124" t="s">
        <v>7</v>
      </c>
      <c r="C124" t="s">
        <v>2</v>
      </c>
      <c r="D124" s="2">
        <v>45747</v>
      </c>
      <c r="E124" s="2">
        <v>45747</v>
      </c>
      <c r="F124">
        <v>7191536</v>
      </c>
      <c r="G124" t="s">
        <v>28</v>
      </c>
      <c r="H124" t="s">
        <v>37</v>
      </c>
      <c r="I124" t="s">
        <v>35</v>
      </c>
      <c r="J124" t="s">
        <v>146</v>
      </c>
      <c r="K124" t="s">
        <v>92</v>
      </c>
      <c r="N124" t="s">
        <v>36</v>
      </c>
      <c r="R124">
        <v>728.26</v>
      </c>
      <c r="S124" s="2">
        <v>45814</v>
      </c>
      <c r="T124" t="s">
        <v>89</v>
      </c>
      <c r="U124" t="s">
        <v>123</v>
      </c>
    </row>
    <row r="125" spans="1:21" x14ac:dyDescent="0.35">
      <c r="A125">
        <v>1005829</v>
      </c>
      <c r="B125" t="s">
        <v>7</v>
      </c>
      <c r="C125" t="s">
        <v>2</v>
      </c>
      <c r="D125" s="2">
        <v>45747</v>
      </c>
      <c r="E125" s="2">
        <v>45747</v>
      </c>
      <c r="F125">
        <v>7189961</v>
      </c>
      <c r="G125" t="s">
        <v>34</v>
      </c>
      <c r="H125" t="s">
        <v>37</v>
      </c>
      <c r="I125" t="s">
        <v>35</v>
      </c>
      <c r="J125" t="s">
        <v>146</v>
      </c>
      <c r="K125" t="s">
        <v>92</v>
      </c>
      <c r="N125" t="s">
        <v>36</v>
      </c>
      <c r="R125">
        <v>728.26</v>
      </c>
      <c r="S125" s="2">
        <v>45814</v>
      </c>
      <c r="T125" t="s">
        <v>89</v>
      </c>
      <c r="U125" t="s">
        <v>123</v>
      </c>
    </row>
    <row r="126" spans="1:21" x14ac:dyDescent="0.35">
      <c r="A126">
        <v>1005829</v>
      </c>
      <c r="B126" t="s">
        <v>7</v>
      </c>
      <c r="C126" t="s">
        <v>2</v>
      </c>
      <c r="D126" s="2">
        <v>45747</v>
      </c>
      <c r="E126" s="2">
        <v>45747</v>
      </c>
      <c r="F126">
        <v>7190932</v>
      </c>
      <c r="G126" t="s">
        <v>33</v>
      </c>
      <c r="H126" t="s">
        <v>37</v>
      </c>
      <c r="I126" t="s">
        <v>35</v>
      </c>
      <c r="J126" t="s">
        <v>146</v>
      </c>
      <c r="K126" t="s">
        <v>92</v>
      </c>
      <c r="N126" t="s">
        <v>36</v>
      </c>
      <c r="R126">
        <v>728.48</v>
      </c>
      <c r="S126" s="2">
        <v>45814</v>
      </c>
      <c r="T126" t="s">
        <v>89</v>
      </c>
      <c r="U126" t="s">
        <v>123</v>
      </c>
    </row>
    <row r="127" spans="1:21" x14ac:dyDescent="0.35">
      <c r="A127">
        <v>1005829</v>
      </c>
      <c r="B127" t="s">
        <v>7</v>
      </c>
      <c r="C127" t="s">
        <v>2</v>
      </c>
      <c r="D127" s="2">
        <v>45747</v>
      </c>
      <c r="E127" s="2">
        <v>45747</v>
      </c>
      <c r="F127">
        <v>7178744</v>
      </c>
      <c r="G127" t="s">
        <v>2</v>
      </c>
      <c r="H127" t="s">
        <v>37</v>
      </c>
      <c r="I127" t="s">
        <v>38</v>
      </c>
      <c r="J127" t="s">
        <v>147</v>
      </c>
      <c r="K127" t="s">
        <v>92</v>
      </c>
      <c r="N127" t="s">
        <v>36</v>
      </c>
      <c r="R127">
        <v>5000</v>
      </c>
      <c r="S127" s="2">
        <v>45814</v>
      </c>
      <c r="T127" t="s">
        <v>89</v>
      </c>
      <c r="U127" t="s">
        <v>123</v>
      </c>
    </row>
    <row r="128" spans="1:21" x14ac:dyDescent="0.35">
      <c r="A128">
        <v>1005829</v>
      </c>
      <c r="B128" t="s">
        <v>7</v>
      </c>
      <c r="C128" t="s">
        <v>2</v>
      </c>
      <c r="D128" s="2">
        <v>45809</v>
      </c>
      <c r="E128" s="2">
        <v>45790</v>
      </c>
      <c r="F128">
        <v>7305982</v>
      </c>
      <c r="G128" t="s">
        <v>28</v>
      </c>
      <c r="H128" t="s">
        <v>27</v>
      </c>
      <c r="I128" t="s">
        <v>26</v>
      </c>
      <c r="J128" t="s">
        <v>148</v>
      </c>
      <c r="K128" t="s">
        <v>29</v>
      </c>
      <c r="R128">
        <v>33.6</v>
      </c>
      <c r="S128" s="2">
        <v>45833</v>
      </c>
      <c r="T128" t="s">
        <v>89</v>
      </c>
      <c r="U128" t="s">
        <v>123</v>
      </c>
    </row>
    <row r="129" spans="1:21" x14ac:dyDescent="0.35">
      <c r="A129">
        <v>1005829</v>
      </c>
      <c r="B129" t="s">
        <v>7</v>
      </c>
      <c r="C129" t="s">
        <v>2</v>
      </c>
      <c r="D129" s="2">
        <v>45809</v>
      </c>
      <c r="E129" s="2">
        <v>45790</v>
      </c>
      <c r="F129">
        <v>7305975</v>
      </c>
      <c r="G129" t="s">
        <v>28</v>
      </c>
      <c r="H129" t="s">
        <v>31</v>
      </c>
      <c r="I129" t="s">
        <v>30</v>
      </c>
      <c r="J129" t="s">
        <v>149</v>
      </c>
      <c r="K129" t="s">
        <v>32</v>
      </c>
      <c r="Q129" t="s">
        <v>150</v>
      </c>
      <c r="R129">
        <v>75.5</v>
      </c>
      <c r="S129" s="2">
        <v>45833</v>
      </c>
      <c r="T129" t="s">
        <v>89</v>
      </c>
      <c r="U129" t="s">
        <v>123</v>
      </c>
    </row>
    <row r="130" spans="1:21" x14ac:dyDescent="0.35">
      <c r="A130">
        <v>1005829</v>
      </c>
      <c r="B130" t="s">
        <v>7</v>
      </c>
      <c r="C130" t="s">
        <v>2</v>
      </c>
      <c r="D130" s="2">
        <v>45838</v>
      </c>
      <c r="E130" s="2">
        <v>45838</v>
      </c>
      <c r="F130">
        <v>7311774</v>
      </c>
      <c r="G130" t="s">
        <v>2</v>
      </c>
      <c r="H130" t="s">
        <v>37</v>
      </c>
      <c r="I130" t="s">
        <v>38</v>
      </c>
      <c r="J130" t="s">
        <v>151</v>
      </c>
      <c r="K130" t="s">
        <v>92</v>
      </c>
      <c r="N130" t="s">
        <v>36</v>
      </c>
      <c r="R130">
        <v>5000</v>
      </c>
      <c r="S130" s="2">
        <v>45838</v>
      </c>
      <c r="T130" t="s">
        <v>152</v>
      </c>
      <c r="U130" t="s">
        <v>123</v>
      </c>
    </row>
    <row r="131" spans="1:21" x14ac:dyDescent="0.35">
      <c r="A131">
        <v>1005829</v>
      </c>
      <c r="B131" t="s">
        <v>7</v>
      </c>
      <c r="C131" t="s">
        <v>2</v>
      </c>
      <c r="D131" s="2">
        <v>45838</v>
      </c>
      <c r="E131" s="2">
        <v>45838</v>
      </c>
      <c r="F131">
        <v>7313656</v>
      </c>
      <c r="G131" t="s">
        <v>2</v>
      </c>
      <c r="H131" t="s">
        <v>37</v>
      </c>
      <c r="I131" t="s">
        <v>42</v>
      </c>
      <c r="J131" t="s">
        <v>151</v>
      </c>
      <c r="K131" t="s">
        <v>92</v>
      </c>
      <c r="N131" t="s">
        <v>40</v>
      </c>
      <c r="R131">
        <v>1000</v>
      </c>
      <c r="S131" s="2">
        <v>45838</v>
      </c>
      <c r="T131" t="s">
        <v>152</v>
      </c>
      <c r="U13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Expenditure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2025-06-30T16:03:32Z</dcterms:created>
  <dcterms:modified xsi:type="dcterms:W3CDTF">2025-07-07T21:25:11Z</dcterms:modified>
</cp:coreProperties>
</file>