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wy-my.sharepoint.com/personal/mhossa11_uwyo_edu/Documents/Projects/Proposal health Project by PI 01312025/Additional Works/"/>
    </mc:Choice>
  </mc:AlternateContent>
  <xr:revisionPtr revIDLastSave="38" documentId="13_ncr:1_{480801C1-62E5-4182-A8EB-B4C58FE5FF23}" xr6:coauthVersionLast="47" xr6:coauthVersionMax="47" xr10:uidLastSave="{F49ED075-D78B-401D-A100-4B0463E9DE62}"/>
  <bookViews>
    <workbookView xWindow="28680" yWindow="105" windowWidth="29040" windowHeight="15720" xr2:uid="{6AF0BDD9-7D64-48A2-9DB2-C9BFC4D4202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97" i="1" l="1"/>
  <c r="J97" i="1"/>
  <c r="K97" i="1"/>
  <c r="L97" i="1"/>
  <c r="M97" i="1"/>
  <c r="N97" i="1"/>
  <c r="O97" i="1"/>
  <c r="P97" i="1"/>
  <c r="Q97" i="1"/>
  <c r="F97" i="1"/>
  <c r="G97" i="1"/>
  <c r="H97" i="1"/>
  <c r="I97" i="1"/>
  <c r="E97" i="1"/>
  <c r="J96" i="1"/>
  <c r="K96" i="1" s="1"/>
  <c r="O45" i="1"/>
  <c r="O11" i="1"/>
  <c r="N11" i="1"/>
  <c r="E45" i="1"/>
  <c r="F11" i="1"/>
  <c r="E11" i="1"/>
  <c r="J11" i="1" l="1"/>
  <c r="J10" i="1"/>
  <c r="J12" i="1"/>
  <c r="J43" i="1"/>
  <c r="K43" i="1" s="1"/>
  <c r="J2" i="1"/>
  <c r="K2" i="1" s="1"/>
  <c r="J6" i="1"/>
  <c r="K6" i="1" s="1"/>
  <c r="J44" i="1"/>
  <c r="K44" i="1" s="1"/>
  <c r="J45" i="1"/>
  <c r="K45" i="1" s="1"/>
  <c r="J46" i="1"/>
  <c r="K46" i="1" s="1"/>
  <c r="J13" i="1"/>
  <c r="J3" i="1"/>
  <c r="J47" i="1"/>
  <c r="K47" i="1" s="1"/>
  <c r="J48" i="1"/>
  <c r="K48" i="1" s="1"/>
  <c r="J49" i="1"/>
  <c r="K49" i="1" s="1"/>
  <c r="J50" i="1"/>
  <c r="K50" i="1" s="1"/>
  <c r="J51" i="1"/>
  <c r="K51" i="1" s="1"/>
  <c r="J4" i="1"/>
  <c r="K4" i="1" s="1"/>
  <c r="J14" i="1"/>
  <c r="K14" i="1" s="1"/>
  <c r="J7" i="1"/>
  <c r="J15" i="1"/>
  <c r="J8" i="1"/>
  <c r="K8" i="1" s="1"/>
  <c r="J39" i="1"/>
  <c r="J16" i="1"/>
  <c r="K16" i="1" s="1"/>
  <c r="J52" i="1"/>
  <c r="K52" i="1" s="1"/>
  <c r="J53" i="1"/>
  <c r="J54" i="1"/>
  <c r="K54" i="1" s="1"/>
  <c r="J17" i="1"/>
  <c r="K17" i="1" s="1"/>
  <c r="J9" i="1"/>
  <c r="K9" i="1" s="1"/>
  <c r="J55" i="1"/>
  <c r="K55" i="1" s="1"/>
  <c r="J93" i="1"/>
  <c r="K93" i="1" s="1"/>
  <c r="J56" i="1"/>
  <c r="K56" i="1" s="1"/>
  <c r="J18" i="1"/>
  <c r="K18" i="1" s="1"/>
  <c r="J19" i="1"/>
  <c r="J57" i="1"/>
  <c r="J58" i="1"/>
  <c r="J59" i="1"/>
  <c r="K59" i="1" s="1"/>
  <c r="J60" i="1"/>
  <c r="J20" i="1"/>
  <c r="K20" i="1" s="1"/>
  <c r="J94" i="1"/>
  <c r="K94" i="1" s="1"/>
  <c r="J21" i="1"/>
  <c r="K21" i="1" s="1"/>
  <c r="J61" i="1"/>
  <c r="J62" i="1"/>
  <c r="J22" i="1"/>
  <c r="J63" i="1"/>
  <c r="K63" i="1" s="1"/>
  <c r="J64" i="1"/>
  <c r="K64" i="1" s="1"/>
  <c r="J23" i="1"/>
  <c r="J65" i="1"/>
  <c r="K65" i="1" s="1"/>
  <c r="J91" i="1"/>
  <c r="K91" i="1" s="1"/>
  <c r="J24" i="1"/>
  <c r="J66" i="1"/>
  <c r="J67" i="1"/>
  <c r="J68" i="1"/>
  <c r="J25" i="1"/>
  <c r="K25" i="1" s="1"/>
  <c r="J26" i="1"/>
  <c r="J69" i="1"/>
  <c r="K69" i="1" s="1"/>
  <c r="J27" i="1"/>
  <c r="K27" i="1" s="1"/>
  <c r="J70" i="1"/>
  <c r="J71" i="1"/>
  <c r="J28" i="1"/>
  <c r="J72" i="1"/>
  <c r="J5" i="1"/>
  <c r="J73" i="1"/>
  <c r="J38" i="1"/>
  <c r="K38" i="1" s="1"/>
  <c r="J29" i="1"/>
  <c r="K29" i="1" s="1"/>
  <c r="J30" i="1"/>
  <c r="J31" i="1"/>
  <c r="J32" i="1"/>
  <c r="J74" i="1"/>
  <c r="K74" i="1" s="1"/>
  <c r="J75" i="1"/>
  <c r="K75" i="1" s="1"/>
  <c r="J92" i="1"/>
  <c r="J76" i="1"/>
  <c r="K76" i="1" s="1"/>
  <c r="J33" i="1"/>
  <c r="K33" i="1" s="1"/>
  <c r="J77" i="1"/>
  <c r="J78" i="1"/>
  <c r="J79" i="1"/>
  <c r="J80" i="1"/>
  <c r="K80" i="1" s="1"/>
  <c r="J34" i="1"/>
  <c r="K34" i="1" s="1"/>
  <c r="J35" i="1"/>
  <c r="J36" i="1"/>
  <c r="K36" i="1" s="1"/>
  <c r="J81" i="1"/>
  <c r="K81" i="1" s="1"/>
  <c r="J82" i="1"/>
  <c r="J83" i="1"/>
  <c r="J37" i="1"/>
  <c r="J84" i="1"/>
  <c r="J85" i="1"/>
  <c r="J40" i="1"/>
  <c r="J86" i="1"/>
  <c r="K86" i="1" s="1"/>
  <c r="J41" i="1"/>
  <c r="K41" i="1" s="1"/>
  <c r="J87" i="1"/>
  <c r="J95" i="1"/>
  <c r="J88" i="1"/>
  <c r="J89" i="1"/>
  <c r="J90" i="1"/>
  <c r="K11" i="1"/>
  <c r="K10" i="1"/>
  <c r="K12" i="1"/>
  <c r="K13" i="1"/>
  <c r="K3" i="1"/>
  <c r="K7" i="1"/>
  <c r="K15" i="1"/>
  <c r="K39" i="1"/>
  <c r="K53" i="1"/>
  <c r="K19" i="1"/>
  <c r="K57" i="1"/>
  <c r="K58" i="1"/>
  <c r="K60" i="1"/>
  <c r="K61" i="1"/>
  <c r="K62" i="1"/>
  <c r="K22" i="1"/>
  <c r="K23" i="1"/>
  <c r="K24" i="1"/>
  <c r="K66" i="1"/>
  <c r="K67" i="1"/>
  <c r="K68" i="1"/>
  <c r="K26" i="1"/>
  <c r="K70" i="1"/>
  <c r="K71" i="1"/>
  <c r="K28" i="1"/>
  <c r="K72" i="1"/>
  <c r="K5" i="1"/>
  <c r="K73" i="1"/>
  <c r="K30" i="1"/>
  <c r="K31" i="1"/>
  <c r="K32" i="1"/>
  <c r="K92" i="1"/>
  <c r="K77" i="1"/>
  <c r="K78" i="1"/>
  <c r="K79" i="1"/>
  <c r="K35" i="1"/>
  <c r="K82" i="1"/>
  <c r="K83" i="1"/>
  <c r="K37" i="1"/>
  <c r="K84" i="1"/>
  <c r="K85" i="1"/>
  <c r="K40" i="1"/>
  <c r="K87" i="1"/>
  <c r="K95" i="1"/>
  <c r="K88" i="1"/>
  <c r="K89" i="1"/>
  <c r="K90" i="1"/>
  <c r="J42" i="1"/>
  <c r="K42" i="1" s="1"/>
</calcChain>
</file>

<file path=xl/sharedStrings.xml><?xml version="1.0" encoding="utf-8"?>
<sst xmlns="http://schemas.openxmlformats.org/spreadsheetml/2006/main" count="206" uniqueCount="122">
  <si>
    <t>Project Start Date</t>
  </si>
  <si>
    <t>2023-07-01</t>
  </si>
  <si>
    <t>2021-07-01</t>
  </si>
  <si>
    <t>2023-01-01</t>
  </si>
  <si>
    <t>2021-07-21</t>
  </si>
  <si>
    <t>2022-07-01</t>
  </si>
  <si>
    <t>2024-07-01</t>
  </si>
  <si>
    <t>2023-01-03</t>
  </si>
  <si>
    <t>2024-11-01</t>
  </si>
  <si>
    <t>2024-01-01</t>
  </si>
  <si>
    <t>2023-11-01</t>
  </si>
  <si>
    <t>2025-01-01</t>
  </si>
  <si>
    <t>Germain, Sara</t>
  </si>
  <si>
    <t>Bedford, Nicole</t>
  </si>
  <si>
    <t>Dittoe, Dana</t>
  </si>
  <si>
    <t>De Mello Tavares Lima, Paulo</t>
  </si>
  <si>
    <t>Beiermann, Clint</t>
  </si>
  <si>
    <t>Bisha, Bledar</t>
  </si>
  <si>
    <t>Moe, Maxwell</t>
  </si>
  <si>
    <t>Payne, Anna</t>
  </si>
  <si>
    <t>Perry, Anne</t>
  </si>
  <si>
    <t>Taylor, Dane</t>
  </si>
  <si>
    <t>Aikens, Ellen</t>
  </si>
  <si>
    <t>Eidin, Emil</t>
  </si>
  <si>
    <t>Harrington, Erin</t>
  </si>
  <si>
    <t>Phalen, Hannah</t>
  </si>
  <si>
    <t>Biasi, Joseph</t>
  </si>
  <si>
    <t>Gilbert, Lauren</t>
  </si>
  <si>
    <t>Hayes, Lauren</t>
  </si>
  <si>
    <t>Lewis, Madeline</t>
  </si>
  <si>
    <t>Saito, Masanori</t>
  </si>
  <si>
    <t>Bailey, Ryan</t>
  </si>
  <si>
    <t>Davis, Robert</t>
  </si>
  <si>
    <t>Maia Sabino, Roberta</t>
  </si>
  <si>
    <t>Field, Sean</t>
  </si>
  <si>
    <t>Rau, Daniel</t>
  </si>
  <si>
    <t>Macy, Marisa</t>
  </si>
  <si>
    <t>James, Alexander</t>
  </si>
  <si>
    <t>Imhof, Michael</t>
  </si>
  <si>
    <t>Matthews, Samuel</t>
  </si>
  <si>
    <t>Davidson, Curt</t>
  </si>
  <si>
    <t>Armstrong, Melanie</t>
  </si>
  <si>
    <t>Pinello, Jennifer</t>
  </si>
  <si>
    <t>Kane, Sarah</t>
  </si>
  <si>
    <t>Genoese, Francesca</t>
  </si>
  <si>
    <t>Koger, Benjamin</t>
  </si>
  <si>
    <t>Demir, Aysegul</t>
  </si>
  <si>
    <t>Petrovic, Alexander</t>
  </si>
  <si>
    <t>Shukla, Rammohan</t>
  </si>
  <si>
    <t>Sheshappanavar, Shivanand Venkanna</t>
  </si>
  <si>
    <t>Li, Xuesong</t>
  </si>
  <si>
    <t>Song, Yu</t>
  </si>
  <si>
    <t>Dyett, Jordan</t>
  </si>
  <si>
    <t>Brower, Alexandra</t>
  </si>
  <si>
    <t>Encinger, Amy</t>
  </si>
  <si>
    <t>Evans, Alecia</t>
  </si>
  <si>
    <t>Saxena, Ankit</t>
  </si>
  <si>
    <t>Shane-Nichols, Amy</t>
  </si>
  <si>
    <t>Tuft, Alexander</t>
  </si>
  <si>
    <t>Phillips, Brittney</t>
  </si>
  <si>
    <t>Borgholthaus, Cameron</t>
  </si>
  <si>
    <t>Gulick, Eleanor</t>
  </si>
  <si>
    <t>Tatum, Garrett</t>
  </si>
  <si>
    <t>Iqbal, Hasan</t>
  </si>
  <si>
    <t>Yang, Xuhao</t>
  </si>
  <si>
    <t>Holmes Fay, Irina</t>
  </si>
  <si>
    <t>Walker, Ian</t>
  </si>
  <si>
    <t>Ahn, Juhyeon</t>
  </si>
  <si>
    <t>Bell, Jennifer</t>
  </si>
  <si>
    <t>Bock, Jarrod</t>
  </si>
  <si>
    <t>Krause, Jennifer</t>
  </si>
  <si>
    <t>Kuper, Julie</t>
  </si>
  <si>
    <t>Groot, Koen</t>
  </si>
  <si>
    <t>McClure, Kenneth</t>
  </si>
  <si>
    <t>Zhang, Ling</t>
  </si>
  <si>
    <t>Burgess, Matthew</t>
  </si>
  <si>
    <t>Joyce, Meridith</t>
  </si>
  <si>
    <t>Schlomer, Matthew</t>
  </si>
  <si>
    <t>Wor, Magdalena</t>
  </si>
  <si>
    <t>Bernhardt, Natasha</t>
  </si>
  <si>
    <t>Taylor, Nicolina</t>
  </si>
  <si>
    <t>Burton, Peter</t>
  </si>
  <si>
    <t>Nowell, Stella</t>
  </si>
  <si>
    <t>Hunt, Tiffany</t>
  </si>
  <si>
    <t>Suyama, Takashi</t>
  </si>
  <si>
    <t>Tedmon-Jones, Tyler</t>
  </si>
  <si>
    <t>Majeed, Yaqoob</t>
  </si>
  <si>
    <t>Tsai, Yu-Tsung</t>
  </si>
  <si>
    <t>Pascual, David</t>
  </si>
  <si>
    <t>Ragan, Izabela</t>
  </si>
  <si>
    <t>Hawes, Jason</t>
  </si>
  <si>
    <t>Vanderstichel, Raphael</t>
  </si>
  <si>
    <t>Grover, Abhay</t>
  </si>
  <si>
    <t>Mann, Allison</t>
  </si>
  <si>
    <t>Leonard, Bryan</t>
  </si>
  <si>
    <t>Irisarri, Jorge</t>
  </si>
  <si>
    <t>Elokely, Khaled</t>
  </si>
  <si>
    <t>Grogan, Kelly</t>
  </si>
  <si>
    <t>Sanders, Miriam</t>
  </si>
  <si>
    <t>Bhattarai, Surendra</t>
  </si>
  <si>
    <t>French, Alexander</t>
  </si>
  <si>
    <t>Woodward, Richard</t>
  </si>
  <si>
    <t>Gansauer, Grete</t>
  </si>
  <si>
    <t>Forzan, Maria</t>
  </si>
  <si>
    <t>Barrile, Gabriel</t>
  </si>
  <si>
    <t>Srednik, Mariela</t>
  </si>
  <si>
    <t>Project Funding Amount</t>
  </si>
  <si>
    <t>Year 1</t>
  </si>
  <si>
    <t>Year 2</t>
  </si>
  <si>
    <t>Total</t>
  </si>
  <si>
    <t>Year 3</t>
  </si>
  <si>
    <t>Year 4</t>
  </si>
  <si>
    <t>FY22</t>
  </si>
  <si>
    <t>FY23</t>
  </si>
  <si>
    <t>FY24</t>
  </si>
  <si>
    <t>FY25</t>
  </si>
  <si>
    <t>FY26</t>
  </si>
  <si>
    <t>FY27</t>
  </si>
  <si>
    <t>FY28</t>
  </si>
  <si>
    <t>Vanderbourgh, Beth</t>
  </si>
  <si>
    <t>Year 5</t>
  </si>
  <si>
    <t>Principal Investigators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</si>
</sst>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&quot;$&quot;#,##0.00"/>
  </numFmts>
  <fonts count="6" x14ac:knownFonts="1">
    <font>
      <sz val="11"/>
      <color theme="1"/>
      <name val="Aptos Narrow"/>
      <family val="2"/>
      <scheme val="minor"/>
    </font>
    <font>
      <sz val="8"/>
      <color theme="1"/>
      <name val="Tahoma"/>
      <family val="2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8"/>
      <color theme="1"/>
      <name val="Tahoma"/>
      <family val="2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rgb="FF777777"/>
      </left>
      <right style="thin">
        <color rgb="FF777777"/>
      </right>
      <top style="thin">
        <color rgb="FF777777"/>
      </top>
      <bottom style="thin">
        <color rgb="FF777777"/>
      </bottom>
      <diagonal/>
    </border>
    <border>
      <left style="thin">
        <color rgb="FF777777"/>
      </left>
      <right style="thin">
        <color rgb="FF777777"/>
      </right>
      <top style="thin">
        <color rgb="FF777777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77777"/>
      </left>
      <right style="thin">
        <color rgb="FF777777"/>
      </right>
      <top/>
      <bottom style="thin">
        <color rgb="FF777777"/>
      </bottom>
      <diagonal/>
    </border>
    <border>
      <left style="thin">
        <color rgb="FF777777"/>
      </left>
      <right style="thin">
        <color rgb="FF777777"/>
      </right>
      <top/>
      <bottom/>
      <diagonal/>
    </border>
    <border>
      <left style="thin">
        <color rgb="FF777777"/>
      </left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26">
    <xf numFmtId="0" fontId="0" fillId="0" borderId="0" xfId="0"/>
    <xf numFmtId="0" fontId="1" fillId="0" borderId="1" xfId="0" applyFont="1" applyBorder="1" applyAlignment="1">
      <alignment horizontal="left" vertical="top"/>
    </xf>
    <xf numFmtId="4" fontId="1" fillId="0" borderId="0" xfId="0" applyNumberFormat="1" applyFont="1" applyAlignment="1">
      <alignment horizontal="right" vertical="top"/>
    </xf>
    <xf numFmtId="0" fontId="1" fillId="0" borderId="2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1" fillId="0" borderId="4" xfId="0" applyFont="1" applyBorder="1" applyAlignment="1">
      <alignment horizontal="left" vertical="top"/>
    </xf>
    <xf numFmtId="14" fontId="1" fillId="0" borderId="1" xfId="0" applyNumberFormat="1" applyFont="1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4" fillId="0" borderId="5" xfId="0" applyFont="1" applyBorder="1" applyAlignment="1">
      <alignment horizontal="left" vertical="top"/>
    </xf>
    <xf numFmtId="0" fontId="3" fillId="0" borderId="0" xfId="0" applyFont="1"/>
    <xf numFmtId="164" fontId="4" fillId="0" borderId="1" xfId="0" applyNumberFormat="1" applyFont="1" applyBorder="1" applyAlignment="1">
      <alignment horizontal="left" vertical="top"/>
    </xf>
    <xf numFmtId="164" fontId="1" fillId="0" borderId="1" xfId="0" applyNumberFormat="1" applyFont="1" applyBorder="1" applyAlignment="1">
      <alignment horizontal="right" vertical="top"/>
    </xf>
    <xf numFmtId="164" fontId="1" fillId="0" borderId="2" xfId="0" applyNumberFormat="1" applyFont="1" applyBorder="1" applyAlignment="1">
      <alignment horizontal="right" vertical="top"/>
    </xf>
    <xf numFmtId="164" fontId="1" fillId="0" borderId="3" xfId="0" applyNumberFormat="1" applyFont="1" applyBorder="1" applyAlignment="1">
      <alignment horizontal="right" vertical="top"/>
    </xf>
    <xf numFmtId="164" fontId="1" fillId="0" borderId="4" xfId="0" applyNumberFormat="1" applyFont="1" applyBorder="1" applyAlignment="1">
      <alignment horizontal="right" vertical="top"/>
    </xf>
    <xf numFmtId="164" fontId="0" fillId="0" borderId="0" xfId="0" applyNumberFormat="1"/>
    <xf numFmtId="164" fontId="4" fillId="0" borderId="5" xfId="1" applyNumberFormat="1" applyFont="1" applyFill="1" applyBorder="1" applyAlignment="1">
      <alignment horizontal="left" vertical="top"/>
    </xf>
    <xf numFmtId="164" fontId="4" fillId="0" borderId="6" xfId="1" applyNumberFormat="1" applyFont="1" applyFill="1" applyBorder="1" applyAlignment="1">
      <alignment horizontal="left" vertical="top"/>
    </xf>
    <xf numFmtId="164" fontId="3" fillId="0" borderId="0" xfId="1" applyNumberFormat="1" applyFont="1" applyFill="1"/>
    <xf numFmtId="164" fontId="4" fillId="0" borderId="0" xfId="1" applyNumberFormat="1" applyFont="1" applyFill="1" applyBorder="1" applyAlignment="1">
      <alignment horizontal="left" vertical="top"/>
    </xf>
    <xf numFmtId="164" fontId="0" fillId="0" borderId="0" xfId="1" applyNumberFormat="1" applyFont="1" applyFill="1"/>
    <xf numFmtId="164" fontId="4" fillId="2" borderId="6" xfId="1" applyNumberFormat="1" applyFont="1" applyFill="1" applyBorder="1" applyAlignment="1">
      <alignment horizontal="left" vertical="top"/>
    </xf>
    <xf numFmtId="0" fontId="4" fillId="2" borderId="1" xfId="0" applyFont="1" applyFill="1" applyBorder="1" applyAlignment="1">
      <alignment horizontal="left" vertical="top"/>
    </xf>
    <xf numFmtId="164" fontId="4" fillId="2" borderId="1" xfId="0" applyNumberFormat="1" applyFont="1" applyFill="1" applyBorder="1" applyAlignment="1">
      <alignment horizontal="right" vertical="top"/>
    </xf>
    <xf numFmtId="4" fontId="4" fillId="2" borderId="0" xfId="0" applyNumberFormat="1" applyFont="1" applyFill="1" applyAlignment="1">
      <alignment horizontal="right" vertical="top"/>
    </xf>
    <xf numFmtId="164" fontId="3" fillId="2" borderId="0" xfId="1" applyNumberFormat="1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89091-7428-4F9B-91A6-462C8B063641}">
  <dimension ref="A1:R103"/>
  <sheetViews>
    <sheetView tabSelected="1" workbookViewId="0">
      <pane ySplit="1" topLeftCell="A74" activePane="bottomLeft" state="frozen"/>
      <selection pane="bottomLeft" activeCell="O102" sqref="O102"/>
    </sheetView>
  </sheetViews>
  <sheetFormatPr defaultRowHeight="14.5" x14ac:dyDescent="0.35"/>
  <cols>
    <col min="1" max="1" width="21.26953125" customWidth="1"/>
    <col min="2" max="2" width="15.08984375" bestFit="1" customWidth="1"/>
    <col min="3" max="3" width="19.7265625" style="15" bestFit="1" customWidth="1"/>
    <col min="4" max="4" width="2" customWidth="1"/>
    <col min="5" max="6" width="13.81640625" style="20" bestFit="1" customWidth="1"/>
    <col min="7" max="8" width="12.6328125" style="20" bestFit="1" customWidth="1"/>
    <col min="9" max="9" width="12.54296875" style="20" customWidth="1"/>
    <col min="10" max="10" width="13.81640625" style="18" bestFit="1" customWidth="1"/>
    <col min="11" max="11" width="15.26953125" style="20" hidden="1" customWidth="1"/>
    <col min="12" max="13" width="10.90625" style="15" bestFit="1" customWidth="1"/>
    <col min="14" max="16" width="12.453125" style="15" bestFit="1" customWidth="1"/>
    <col min="17" max="17" width="10.90625" style="15" bestFit="1" customWidth="1"/>
    <col min="18" max="18" width="9.90625" style="15" bestFit="1" customWidth="1"/>
  </cols>
  <sheetData>
    <row r="1" spans="1:18" s="9" customFormat="1" x14ac:dyDescent="0.35">
      <c r="A1" s="7" t="s">
        <v>121</v>
      </c>
      <c r="B1" s="7" t="s">
        <v>0</v>
      </c>
      <c r="C1" s="10" t="s">
        <v>106</v>
      </c>
      <c r="D1" s="8"/>
      <c r="E1" s="16" t="s">
        <v>107</v>
      </c>
      <c r="F1" s="16" t="s">
        <v>108</v>
      </c>
      <c r="G1" s="16" t="s">
        <v>110</v>
      </c>
      <c r="H1" s="16" t="s">
        <v>111</v>
      </c>
      <c r="I1" s="17" t="s">
        <v>120</v>
      </c>
      <c r="J1" s="21" t="s">
        <v>109</v>
      </c>
      <c r="K1" s="18"/>
      <c r="L1" s="19" t="s">
        <v>112</v>
      </c>
      <c r="M1" s="19" t="s">
        <v>113</v>
      </c>
      <c r="N1" s="19" t="s">
        <v>114</v>
      </c>
      <c r="O1" s="19" t="s">
        <v>115</v>
      </c>
      <c r="P1" s="19" t="s">
        <v>116</v>
      </c>
      <c r="Q1" s="19" t="s">
        <v>117</v>
      </c>
      <c r="R1" s="19" t="s">
        <v>118</v>
      </c>
    </row>
    <row r="2" spans="1:18" x14ac:dyDescent="0.35">
      <c r="A2" s="1" t="s">
        <v>13</v>
      </c>
      <c r="B2" s="1" t="s">
        <v>2</v>
      </c>
      <c r="C2" s="11">
        <v>314926</v>
      </c>
      <c r="D2" s="2"/>
      <c r="E2" s="20">
        <v>157448</v>
      </c>
      <c r="F2" s="20">
        <v>157448</v>
      </c>
      <c r="J2" s="25">
        <f t="shared" ref="J2:J33" si="0">SUM(E2:H2)</f>
        <v>314896</v>
      </c>
      <c r="K2" s="20">
        <f t="shared" ref="K2:K33" si="1">+C2-J2</f>
        <v>30</v>
      </c>
      <c r="L2" s="20">
        <v>157448</v>
      </c>
      <c r="M2" s="20">
        <v>157448</v>
      </c>
    </row>
    <row r="3" spans="1:18" x14ac:dyDescent="0.35">
      <c r="A3" s="1" t="s">
        <v>17</v>
      </c>
      <c r="B3" s="1" t="s">
        <v>4</v>
      </c>
      <c r="C3" s="11">
        <v>67500</v>
      </c>
      <c r="D3" s="2"/>
      <c r="E3" s="20">
        <v>22500</v>
      </c>
      <c r="F3" s="20">
        <v>22500</v>
      </c>
      <c r="G3" s="20">
        <v>22500</v>
      </c>
      <c r="J3" s="25">
        <f t="shared" si="0"/>
        <v>67500</v>
      </c>
      <c r="K3" s="20">
        <f t="shared" si="1"/>
        <v>0</v>
      </c>
      <c r="L3" s="20">
        <v>22500</v>
      </c>
      <c r="M3" s="20">
        <v>22500</v>
      </c>
      <c r="N3" s="20">
        <v>22500</v>
      </c>
    </row>
    <row r="4" spans="1:18" x14ac:dyDescent="0.35">
      <c r="A4" s="1" t="s">
        <v>40</v>
      </c>
      <c r="B4" s="1" t="s">
        <v>5</v>
      </c>
      <c r="C4" s="11">
        <v>34834</v>
      </c>
      <c r="D4" s="2"/>
      <c r="E4" s="20">
        <v>34834</v>
      </c>
      <c r="J4" s="25">
        <f t="shared" si="0"/>
        <v>34834</v>
      </c>
      <c r="K4" s="20">
        <f t="shared" si="1"/>
        <v>0</v>
      </c>
      <c r="M4" s="20">
        <v>34834</v>
      </c>
    </row>
    <row r="5" spans="1:18" x14ac:dyDescent="0.35">
      <c r="A5" s="1" t="s">
        <v>18</v>
      </c>
      <c r="B5" s="1" t="s">
        <v>5</v>
      </c>
      <c r="C5" s="11">
        <v>113000</v>
      </c>
      <c r="D5" s="2"/>
      <c r="E5" s="20">
        <v>59000</v>
      </c>
      <c r="F5" s="20">
        <v>27000</v>
      </c>
      <c r="G5" s="20">
        <v>27000</v>
      </c>
      <c r="J5" s="25">
        <f t="shared" si="0"/>
        <v>113000</v>
      </c>
      <c r="K5" s="20">
        <f t="shared" si="1"/>
        <v>0</v>
      </c>
      <c r="M5" s="20">
        <v>59000</v>
      </c>
      <c r="N5" s="20">
        <v>27000</v>
      </c>
      <c r="O5" s="20">
        <v>27000</v>
      </c>
    </row>
    <row r="6" spans="1:18" x14ac:dyDescent="0.35">
      <c r="A6" s="1" t="s">
        <v>16</v>
      </c>
      <c r="B6" s="1" t="s">
        <v>3</v>
      </c>
      <c r="C6" s="11">
        <v>125000</v>
      </c>
      <c r="D6" s="2"/>
      <c r="E6" s="20">
        <v>30000</v>
      </c>
      <c r="F6" s="20">
        <v>62500</v>
      </c>
      <c r="G6" s="20">
        <v>32500</v>
      </c>
      <c r="J6" s="25">
        <f t="shared" si="0"/>
        <v>125000</v>
      </c>
      <c r="K6" s="20">
        <f t="shared" si="1"/>
        <v>0</v>
      </c>
      <c r="M6" s="20">
        <v>30000</v>
      </c>
      <c r="N6" s="20">
        <v>62500</v>
      </c>
      <c r="O6" s="20">
        <v>32500</v>
      </c>
      <c r="P6" s="20"/>
    </row>
    <row r="7" spans="1:18" x14ac:dyDescent="0.35">
      <c r="A7" s="1" t="s">
        <v>15</v>
      </c>
      <c r="B7" s="1" t="s">
        <v>3</v>
      </c>
      <c r="C7" s="11">
        <v>175000</v>
      </c>
      <c r="D7" s="2"/>
      <c r="E7" s="20">
        <v>91500</v>
      </c>
      <c r="F7" s="20">
        <v>83500</v>
      </c>
      <c r="J7" s="25">
        <f t="shared" si="0"/>
        <v>175000</v>
      </c>
      <c r="K7" s="20">
        <f t="shared" si="1"/>
        <v>0</v>
      </c>
      <c r="M7" s="20">
        <v>91500</v>
      </c>
      <c r="N7" s="20">
        <v>83500</v>
      </c>
      <c r="O7" s="20"/>
      <c r="P7" s="20"/>
    </row>
    <row r="8" spans="1:18" x14ac:dyDescent="0.35">
      <c r="A8" s="1" t="s">
        <v>14</v>
      </c>
      <c r="B8" s="1" t="s">
        <v>3</v>
      </c>
      <c r="C8" s="11">
        <v>175000</v>
      </c>
      <c r="D8" s="2"/>
      <c r="E8" s="20">
        <v>90565</v>
      </c>
      <c r="F8" s="20">
        <v>84435</v>
      </c>
      <c r="J8" s="25">
        <f t="shared" si="0"/>
        <v>175000</v>
      </c>
      <c r="K8" s="20">
        <f t="shared" si="1"/>
        <v>0</v>
      </c>
      <c r="M8" s="20">
        <v>90565</v>
      </c>
      <c r="N8" s="20">
        <v>84435</v>
      </c>
      <c r="O8" s="20"/>
      <c r="P8" s="20"/>
    </row>
    <row r="9" spans="1:18" x14ac:dyDescent="0.35">
      <c r="A9" s="1" t="s">
        <v>103</v>
      </c>
      <c r="B9" s="1" t="s">
        <v>3</v>
      </c>
      <c r="C9" s="11">
        <v>360750</v>
      </c>
      <c r="D9" s="2"/>
      <c r="E9" s="20">
        <v>318750</v>
      </c>
      <c r="F9" s="20">
        <v>14000</v>
      </c>
      <c r="G9" s="20">
        <v>14000</v>
      </c>
      <c r="H9" s="20">
        <v>14000</v>
      </c>
      <c r="J9" s="25">
        <f t="shared" si="0"/>
        <v>360750</v>
      </c>
      <c r="K9" s="20">
        <f t="shared" si="1"/>
        <v>0</v>
      </c>
      <c r="M9" s="20">
        <v>318750</v>
      </c>
      <c r="N9" s="20">
        <v>14000</v>
      </c>
      <c r="O9" s="20">
        <v>14000</v>
      </c>
      <c r="P9" s="20">
        <v>14000</v>
      </c>
    </row>
    <row r="10" spans="1:18" x14ac:dyDescent="0.35">
      <c r="A10" s="1" t="s">
        <v>41</v>
      </c>
      <c r="B10" s="1" t="s">
        <v>7</v>
      </c>
      <c r="C10" s="11">
        <v>69000</v>
      </c>
      <c r="D10" s="2"/>
      <c r="E10" s="20">
        <v>26000</v>
      </c>
      <c r="F10" s="20">
        <v>20000</v>
      </c>
      <c r="G10" s="20">
        <v>23000</v>
      </c>
      <c r="J10" s="25">
        <f t="shared" si="0"/>
        <v>69000</v>
      </c>
      <c r="K10" s="20">
        <f t="shared" si="1"/>
        <v>0</v>
      </c>
      <c r="M10" s="20">
        <v>26000</v>
      </c>
      <c r="N10" s="20">
        <v>20000</v>
      </c>
      <c r="O10" s="20">
        <v>23000</v>
      </c>
      <c r="P10" s="20"/>
    </row>
    <row r="11" spans="1:18" x14ac:dyDescent="0.35">
      <c r="A11" s="1" t="s">
        <v>22</v>
      </c>
      <c r="B11" s="1" t="s">
        <v>1</v>
      </c>
      <c r="C11" s="11">
        <v>475000</v>
      </c>
      <c r="D11" s="2"/>
      <c r="E11" s="20">
        <f>270126+15460</f>
        <v>285586</v>
      </c>
      <c r="F11" s="20">
        <f>29874+159540</f>
        <v>189414</v>
      </c>
      <c r="J11" s="25">
        <f t="shared" si="0"/>
        <v>475000</v>
      </c>
      <c r="K11" s="20">
        <f t="shared" si="1"/>
        <v>0</v>
      </c>
      <c r="N11" s="20">
        <f>270126+15460</f>
        <v>285586</v>
      </c>
      <c r="O11" s="20">
        <f>29874+159540</f>
        <v>189414</v>
      </c>
      <c r="P11" s="20"/>
      <c r="Q11" s="20"/>
    </row>
    <row r="12" spans="1:18" x14ac:dyDescent="0.35">
      <c r="A12" s="1" t="s">
        <v>31</v>
      </c>
      <c r="B12" s="1" t="s">
        <v>1</v>
      </c>
      <c r="C12" s="11">
        <v>46920</v>
      </c>
      <c r="D12" s="2"/>
      <c r="F12" s="20">
        <v>23460</v>
      </c>
      <c r="G12" s="20">
        <v>23460</v>
      </c>
      <c r="J12" s="25">
        <f t="shared" si="0"/>
        <v>46920</v>
      </c>
      <c r="K12" s="20">
        <f t="shared" si="1"/>
        <v>0</v>
      </c>
      <c r="N12" s="20"/>
      <c r="O12" s="20">
        <v>23460</v>
      </c>
      <c r="P12" s="20">
        <v>23460</v>
      </c>
      <c r="Q12" s="20"/>
    </row>
    <row r="13" spans="1:18" x14ac:dyDescent="0.35">
      <c r="A13" s="1" t="s">
        <v>26</v>
      </c>
      <c r="B13" s="1" t="s">
        <v>1</v>
      </c>
      <c r="C13" s="11">
        <v>1015000</v>
      </c>
      <c r="D13" s="2"/>
      <c r="E13" s="20">
        <v>800000</v>
      </c>
      <c r="F13" s="20">
        <v>215000</v>
      </c>
      <c r="J13" s="25">
        <f t="shared" si="0"/>
        <v>1015000</v>
      </c>
      <c r="K13" s="20">
        <f t="shared" si="1"/>
        <v>0</v>
      </c>
      <c r="N13" s="20">
        <v>800000</v>
      </c>
      <c r="O13" s="20">
        <v>215000</v>
      </c>
      <c r="P13" s="20"/>
      <c r="Q13" s="20"/>
    </row>
    <row r="14" spans="1:18" x14ac:dyDescent="0.35">
      <c r="A14" s="1" t="s">
        <v>32</v>
      </c>
      <c r="B14" s="1" t="s">
        <v>1</v>
      </c>
      <c r="C14" s="11">
        <v>62532</v>
      </c>
      <c r="D14" s="2"/>
      <c r="E14" s="20">
        <v>31266</v>
      </c>
      <c r="F14" s="20">
        <v>31266</v>
      </c>
      <c r="J14" s="25">
        <f t="shared" si="0"/>
        <v>62532</v>
      </c>
      <c r="K14" s="20">
        <f t="shared" si="1"/>
        <v>0</v>
      </c>
      <c r="N14" s="20">
        <v>31266</v>
      </c>
      <c r="O14" s="20">
        <v>31266</v>
      </c>
      <c r="P14" s="20"/>
      <c r="Q14" s="20"/>
    </row>
    <row r="15" spans="1:18" x14ac:dyDescent="0.35">
      <c r="A15" s="1" t="s">
        <v>46</v>
      </c>
      <c r="B15" s="1" t="s">
        <v>1</v>
      </c>
      <c r="C15" s="11">
        <v>94382.17</v>
      </c>
      <c r="D15" s="2"/>
      <c r="E15" s="20">
        <v>57286</v>
      </c>
      <c r="F15" s="20">
        <v>37096</v>
      </c>
      <c r="J15" s="25">
        <f t="shared" si="0"/>
        <v>94382</v>
      </c>
      <c r="K15" s="20">
        <f t="shared" si="1"/>
        <v>0.16999999999825377</v>
      </c>
      <c r="N15" s="20">
        <v>57286</v>
      </c>
      <c r="O15" s="20">
        <v>37096</v>
      </c>
      <c r="P15" s="20"/>
      <c r="Q15" s="20"/>
    </row>
    <row r="16" spans="1:18" x14ac:dyDescent="0.35">
      <c r="A16" s="1" t="s">
        <v>23</v>
      </c>
      <c r="B16" s="1" t="s">
        <v>1</v>
      </c>
      <c r="C16" s="11">
        <v>12396</v>
      </c>
      <c r="D16" s="2"/>
      <c r="E16" s="20">
        <v>9146</v>
      </c>
      <c r="F16" s="20">
        <v>3250</v>
      </c>
      <c r="J16" s="25">
        <f t="shared" si="0"/>
        <v>12396</v>
      </c>
      <c r="K16" s="20">
        <f t="shared" si="1"/>
        <v>0</v>
      </c>
      <c r="N16" s="20">
        <v>9146</v>
      </c>
      <c r="O16" s="20">
        <v>3250</v>
      </c>
      <c r="P16" s="20"/>
      <c r="Q16" s="20"/>
    </row>
    <row r="17" spans="1:17" x14ac:dyDescent="0.35">
      <c r="A17" s="1" t="s">
        <v>34</v>
      </c>
      <c r="B17" s="1" t="s">
        <v>1</v>
      </c>
      <c r="C17" s="11">
        <v>210000</v>
      </c>
      <c r="D17" s="2"/>
      <c r="E17" s="20">
        <v>46960</v>
      </c>
      <c r="F17" s="20">
        <v>163040</v>
      </c>
      <c r="J17" s="25">
        <f t="shared" si="0"/>
        <v>210000</v>
      </c>
      <c r="K17" s="20">
        <f t="shared" si="1"/>
        <v>0</v>
      </c>
      <c r="N17" s="20">
        <v>46960</v>
      </c>
      <c r="O17" s="20">
        <v>163040</v>
      </c>
      <c r="P17" s="20"/>
      <c r="Q17" s="20"/>
    </row>
    <row r="18" spans="1:17" x14ac:dyDescent="0.35">
      <c r="A18" s="1" t="s">
        <v>12</v>
      </c>
      <c r="B18" s="1" t="s">
        <v>1</v>
      </c>
      <c r="C18" s="11">
        <v>97500</v>
      </c>
      <c r="D18" s="2"/>
      <c r="E18" s="20">
        <v>97500</v>
      </c>
      <c r="J18" s="25">
        <f t="shared" si="0"/>
        <v>97500</v>
      </c>
      <c r="K18" s="20">
        <f t="shared" si="1"/>
        <v>0</v>
      </c>
      <c r="N18" s="20">
        <v>97500</v>
      </c>
      <c r="O18" s="20"/>
      <c r="P18" s="20"/>
      <c r="Q18" s="20"/>
    </row>
    <row r="19" spans="1:17" x14ac:dyDescent="0.35">
      <c r="A19" s="1" t="s">
        <v>27</v>
      </c>
      <c r="B19" s="1" t="s">
        <v>1</v>
      </c>
      <c r="C19" s="11">
        <v>73331.5</v>
      </c>
      <c r="D19" s="2"/>
      <c r="E19" s="20">
        <v>44086</v>
      </c>
      <c r="F19" s="20">
        <v>29246</v>
      </c>
      <c r="J19" s="25">
        <f t="shared" si="0"/>
        <v>73332</v>
      </c>
      <c r="K19" s="20">
        <f t="shared" si="1"/>
        <v>-0.5</v>
      </c>
      <c r="N19" s="20">
        <v>44086</v>
      </c>
      <c r="O19" s="20">
        <v>29246</v>
      </c>
      <c r="P19" s="20"/>
      <c r="Q19" s="20"/>
    </row>
    <row r="20" spans="1:17" x14ac:dyDescent="0.35">
      <c r="A20" s="1" t="s">
        <v>24</v>
      </c>
      <c r="B20" s="1" t="s">
        <v>1</v>
      </c>
      <c r="C20" s="11">
        <v>7654</v>
      </c>
      <c r="D20" s="2"/>
      <c r="E20" s="20">
        <v>3827</v>
      </c>
      <c r="F20" s="20">
        <v>3827</v>
      </c>
      <c r="J20" s="25">
        <f t="shared" si="0"/>
        <v>7654</v>
      </c>
      <c r="K20" s="20">
        <f t="shared" si="1"/>
        <v>0</v>
      </c>
      <c r="N20" s="20">
        <v>3827</v>
      </c>
      <c r="O20" s="20">
        <v>3827</v>
      </c>
      <c r="P20" s="20"/>
      <c r="Q20" s="20"/>
    </row>
    <row r="21" spans="1:17" x14ac:dyDescent="0.35">
      <c r="A21" s="1" t="s">
        <v>28</v>
      </c>
      <c r="B21" s="1" t="s">
        <v>1</v>
      </c>
      <c r="C21" s="11">
        <v>18466.8</v>
      </c>
      <c r="D21" s="2"/>
      <c r="E21" s="20">
        <v>1293</v>
      </c>
      <c r="F21" s="20">
        <v>17173.8</v>
      </c>
      <c r="J21" s="25">
        <f t="shared" si="0"/>
        <v>18466.8</v>
      </c>
      <c r="K21" s="20">
        <f t="shared" si="1"/>
        <v>0</v>
      </c>
      <c r="N21" s="20">
        <v>1293</v>
      </c>
      <c r="O21" s="20">
        <v>17173.8</v>
      </c>
      <c r="P21" s="20"/>
      <c r="Q21" s="20"/>
    </row>
    <row r="22" spans="1:17" x14ac:dyDescent="0.35">
      <c r="A22" s="1" t="s">
        <v>38</v>
      </c>
      <c r="B22" s="1" t="s">
        <v>1</v>
      </c>
      <c r="C22" s="11">
        <v>63744</v>
      </c>
      <c r="D22" s="2"/>
      <c r="E22" s="20">
        <v>31872</v>
      </c>
      <c r="F22" s="20">
        <v>31872</v>
      </c>
      <c r="J22" s="25">
        <f t="shared" si="0"/>
        <v>63744</v>
      </c>
      <c r="K22" s="20">
        <f t="shared" si="1"/>
        <v>0</v>
      </c>
      <c r="N22" s="20">
        <v>31872</v>
      </c>
      <c r="O22" s="20">
        <v>31872</v>
      </c>
      <c r="P22" s="20"/>
      <c r="Q22" s="20"/>
    </row>
    <row r="23" spans="1:17" x14ac:dyDescent="0.35">
      <c r="A23" s="1" t="s">
        <v>37</v>
      </c>
      <c r="B23" s="1" t="s">
        <v>1</v>
      </c>
      <c r="C23" s="11">
        <v>25656</v>
      </c>
      <c r="D23" s="2"/>
      <c r="E23" s="20">
        <v>12828</v>
      </c>
      <c r="F23" s="20">
        <v>12828</v>
      </c>
      <c r="J23" s="25">
        <f t="shared" si="0"/>
        <v>25656</v>
      </c>
      <c r="K23" s="20">
        <f t="shared" si="1"/>
        <v>0</v>
      </c>
      <c r="N23" s="20">
        <v>12828</v>
      </c>
      <c r="O23" s="20">
        <v>12828</v>
      </c>
      <c r="P23" s="20"/>
      <c r="Q23" s="20"/>
    </row>
    <row r="24" spans="1:17" x14ac:dyDescent="0.35">
      <c r="A24" s="1" t="s">
        <v>45</v>
      </c>
      <c r="B24" s="1" t="s">
        <v>1</v>
      </c>
      <c r="C24" s="11">
        <v>225000</v>
      </c>
      <c r="D24" s="2"/>
      <c r="E24" s="20">
        <v>27500</v>
      </c>
      <c r="F24" s="20">
        <v>197500</v>
      </c>
      <c r="J24" s="25">
        <f t="shared" si="0"/>
        <v>225000</v>
      </c>
      <c r="K24" s="20">
        <f t="shared" si="1"/>
        <v>0</v>
      </c>
      <c r="N24" s="20">
        <v>27500</v>
      </c>
      <c r="O24" s="20">
        <v>197500</v>
      </c>
      <c r="P24" s="20"/>
      <c r="Q24" s="20"/>
    </row>
    <row r="25" spans="1:17" x14ac:dyDescent="0.35">
      <c r="A25" s="1" t="s">
        <v>29</v>
      </c>
      <c r="B25" s="1" t="s">
        <v>1</v>
      </c>
      <c r="C25" s="11">
        <v>267000</v>
      </c>
      <c r="D25" s="2"/>
      <c r="E25" s="20">
        <v>267000</v>
      </c>
      <c r="J25" s="25">
        <f t="shared" si="0"/>
        <v>267000</v>
      </c>
      <c r="K25" s="20">
        <f t="shared" si="1"/>
        <v>0</v>
      </c>
      <c r="N25" s="20">
        <v>267000</v>
      </c>
      <c r="O25" s="20"/>
      <c r="P25" s="20"/>
      <c r="Q25" s="20"/>
    </row>
    <row r="26" spans="1:17" x14ac:dyDescent="0.35">
      <c r="A26" s="3" t="s">
        <v>50</v>
      </c>
      <c r="B26" s="3" t="s">
        <v>1</v>
      </c>
      <c r="C26" s="12">
        <v>434500</v>
      </c>
      <c r="D26" s="2"/>
      <c r="E26" s="20">
        <v>207500</v>
      </c>
      <c r="F26" s="20">
        <v>207000</v>
      </c>
      <c r="G26" s="20">
        <v>20000</v>
      </c>
      <c r="J26" s="25">
        <f t="shared" si="0"/>
        <v>434500</v>
      </c>
      <c r="K26" s="20">
        <f t="shared" si="1"/>
        <v>0</v>
      </c>
      <c r="N26" s="20">
        <v>207500</v>
      </c>
      <c r="O26" s="20">
        <v>207000</v>
      </c>
      <c r="P26" s="20">
        <v>20000</v>
      </c>
      <c r="Q26" s="20"/>
    </row>
    <row r="27" spans="1:17" x14ac:dyDescent="0.35">
      <c r="A27" s="4" t="s">
        <v>33</v>
      </c>
      <c r="B27" s="4" t="s">
        <v>1</v>
      </c>
      <c r="C27" s="13">
        <v>256000</v>
      </c>
      <c r="D27" s="2"/>
      <c r="E27" s="20">
        <v>170000</v>
      </c>
      <c r="F27" s="20">
        <v>86000</v>
      </c>
      <c r="J27" s="25">
        <f t="shared" si="0"/>
        <v>256000</v>
      </c>
      <c r="K27" s="20">
        <f t="shared" si="1"/>
        <v>0</v>
      </c>
      <c r="N27" s="20">
        <v>170000</v>
      </c>
      <c r="O27" s="20">
        <v>86000</v>
      </c>
      <c r="P27" s="20"/>
      <c r="Q27" s="20"/>
    </row>
    <row r="28" spans="1:17" x14ac:dyDescent="0.35">
      <c r="A28" s="4" t="s">
        <v>39</v>
      </c>
      <c r="B28" s="4" t="s">
        <v>1</v>
      </c>
      <c r="C28" s="13">
        <v>46920</v>
      </c>
      <c r="D28" s="2"/>
      <c r="E28" s="20">
        <v>23460</v>
      </c>
      <c r="F28" s="20">
        <v>23460</v>
      </c>
      <c r="J28" s="25">
        <f t="shared" si="0"/>
        <v>46920</v>
      </c>
      <c r="K28" s="20">
        <f t="shared" si="1"/>
        <v>0</v>
      </c>
      <c r="N28" s="20">
        <v>23460</v>
      </c>
      <c r="O28" s="20">
        <v>23460</v>
      </c>
      <c r="P28" s="20"/>
      <c r="Q28" s="20"/>
    </row>
    <row r="29" spans="1:17" x14ac:dyDescent="0.35">
      <c r="A29" s="4" t="s">
        <v>19</v>
      </c>
      <c r="B29" s="4" t="s">
        <v>1</v>
      </c>
      <c r="C29" s="13">
        <v>10953</v>
      </c>
      <c r="D29" s="2"/>
      <c r="E29" s="20">
        <v>9078</v>
      </c>
      <c r="F29" s="20">
        <v>1875</v>
      </c>
      <c r="J29" s="25">
        <f t="shared" si="0"/>
        <v>10953</v>
      </c>
      <c r="K29" s="20">
        <f t="shared" si="1"/>
        <v>0</v>
      </c>
      <c r="N29" s="20">
        <v>9078</v>
      </c>
      <c r="O29" s="20">
        <v>1875</v>
      </c>
      <c r="P29" s="20"/>
      <c r="Q29" s="20"/>
    </row>
    <row r="30" spans="1:17" x14ac:dyDescent="0.35">
      <c r="A30" s="4" t="s">
        <v>20</v>
      </c>
      <c r="B30" s="4" t="s">
        <v>1</v>
      </c>
      <c r="C30" s="13">
        <v>13022</v>
      </c>
      <c r="D30" s="2"/>
      <c r="E30" s="20">
        <v>9397</v>
      </c>
      <c r="F30" s="20">
        <v>3625</v>
      </c>
      <c r="J30" s="25">
        <f t="shared" si="0"/>
        <v>13022</v>
      </c>
      <c r="K30" s="20">
        <f t="shared" si="1"/>
        <v>0</v>
      </c>
      <c r="N30" s="20">
        <v>9397</v>
      </c>
      <c r="O30" s="20">
        <v>3625</v>
      </c>
      <c r="P30" s="20"/>
      <c r="Q30" s="20"/>
    </row>
    <row r="31" spans="1:17" x14ac:dyDescent="0.35">
      <c r="A31" s="4" t="s">
        <v>47</v>
      </c>
      <c r="B31" s="4" t="s">
        <v>1</v>
      </c>
      <c r="C31" s="13">
        <v>1270000</v>
      </c>
      <c r="D31" s="2"/>
      <c r="E31" s="20">
        <v>700000</v>
      </c>
      <c r="F31" s="20">
        <v>570000</v>
      </c>
      <c r="J31" s="25">
        <f t="shared" si="0"/>
        <v>1270000</v>
      </c>
      <c r="K31" s="20">
        <f t="shared" si="1"/>
        <v>0</v>
      </c>
      <c r="N31" s="20">
        <v>700000</v>
      </c>
      <c r="O31" s="20">
        <v>570000</v>
      </c>
      <c r="P31" s="20"/>
      <c r="Q31" s="20"/>
    </row>
    <row r="32" spans="1:17" x14ac:dyDescent="0.35">
      <c r="A32" s="4" t="s">
        <v>25</v>
      </c>
      <c r="B32" s="4" t="s">
        <v>1</v>
      </c>
      <c r="C32" s="13">
        <v>38000</v>
      </c>
      <c r="D32" s="2"/>
      <c r="E32" s="20">
        <v>19000</v>
      </c>
      <c r="F32" s="20">
        <v>19000</v>
      </c>
      <c r="J32" s="25">
        <f t="shared" si="0"/>
        <v>38000</v>
      </c>
      <c r="K32" s="20">
        <f t="shared" si="1"/>
        <v>0</v>
      </c>
      <c r="N32" s="20">
        <v>19000</v>
      </c>
      <c r="O32" s="20">
        <v>19000</v>
      </c>
      <c r="P32" s="20"/>
      <c r="Q32" s="20"/>
    </row>
    <row r="33" spans="1:18" x14ac:dyDescent="0.35">
      <c r="A33" s="4" t="s">
        <v>30</v>
      </c>
      <c r="B33" s="4" t="s">
        <v>1</v>
      </c>
      <c r="C33" s="13">
        <v>129393.92</v>
      </c>
      <c r="D33" s="2"/>
      <c r="E33" s="20">
        <v>42051</v>
      </c>
      <c r="F33" s="20">
        <v>87343</v>
      </c>
      <c r="J33" s="25">
        <f t="shared" si="0"/>
        <v>129394</v>
      </c>
      <c r="K33" s="20">
        <f t="shared" si="1"/>
        <v>-8.000000000174623E-2</v>
      </c>
      <c r="N33" s="20">
        <v>42051</v>
      </c>
      <c r="O33" s="20">
        <v>87343</v>
      </c>
      <c r="P33" s="20"/>
      <c r="Q33" s="20"/>
    </row>
    <row r="34" spans="1:18" x14ac:dyDescent="0.35">
      <c r="A34" s="5" t="s">
        <v>49</v>
      </c>
      <c r="B34" s="5" t="s">
        <v>1</v>
      </c>
      <c r="C34" s="14">
        <v>164828</v>
      </c>
      <c r="D34" s="2"/>
      <c r="E34" s="20">
        <v>114355</v>
      </c>
      <c r="F34" s="20">
        <v>50473</v>
      </c>
      <c r="J34" s="25">
        <f t="shared" ref="J34:J65" si="2">SUM(E34:H34)</f>
        <v>164828</v>
      </c>
      <c r="K34" s="20">
        <f t="shared" ref="K34:K65" si="3">+C34-J34</f>
        <v>0</v>
      </c>
      <c r="N34" s="20">
        <v>114355</v>
      </c>
      <c r="O34" s="20">
        <v>50473</v>
      </c>
      <c r="P34" s="20"/>
      <c r="Q34" s="20"/>
    </row>
    <row r="35" spans="1:18" x14ac:dyDescent="0.35">
      <c r="A35" s="5" t="s">
        <v>48</v>
      </c>
      <c r="B35" s="5" t="s">
        <v>1</v>
      </c>
      <c r="C35" s="14">
        <v>407500</v>
      </c>
      <c r="D35" s="2"/>
      <c r="E35" s="20">
        <v>310677</v>
      </c>
      <c r="F35" s="20">
        <v>96823</v>
      </c>
      <c r="J35" s="25">
        <f t="shared" si="2"/>
        <v>407500</v>
      </c>
      <c r="K35" s="20">
        <f t="shared" si="3"/>
        <v>0</v>
      </c>
      <c r="N35" s="20">
        <v>310677</v>
      </c>
      <c r="O35" s="20">
        <v>96823</v>
      </c>
      <c r="P35" s="20"/>
      <c r="Q35" s="20"/>
    </row>
    <row r="36" spans="1:18" x14ac:dyDescent="0.35">
      <c r="A36" s="1" t="s">
        <v>51</v>
      </c>
      <c r="B36" s="1" t="s">
        <v>1</v>
      </c>
      <c r="C36" s="11">
        <v>66601</v>
      </c>
      <c r="D36" s="2"/>
      <c r="E36" s="20">
        <v>52511</v>
      </c>
      <c r="F36" s="20">
        <v>14090</v>
      </c>
      <c r="J36" s="25">
        <f t="shared" si="2"/>
        <v>66601</v>
      </c>
      <c r="K36" s="20">
        <f t="shared" si="3"/>
        <v>0</v>
      </c>
      <c r="N36" s="20">
        <v>52511</v>
      </c>
      <c r="O36" s="20">
        <v>14090</v>
      </c>
      <c r="P36" s="20"/>
      <c r="Q36" s="20"/>
    </row>
    <row r="37" spans="1:18" x14ac:dyDescent="0.35">
      <c r="A37" s="1" t="s">
        <v>21</v>
      </c>
      <c r="B37" s="1" t="s">
        <v>1</v>
      </c>
      <c r="C37" s="11">
        <v>183642.98</v>
      </c>
      <c r="D37" s="2"/>
      <c r="E37" s="20">
        <v>25004.76</v>
      </c>
      <c r="F37" s="20">
        <v>158638.22</v>
      </c>
      <c r="J37" s="25">
        <f t="shared" si="2"/>
        <v>183642.98</v>
      </c>
      <c r="K37" s="20">
        <f t="shared" si="3"/>
        <v>0</v>
      </c>
      <c r="N37" s="20">
        <v>25004.76</v>
      </c>
      <c r="O37" s="20">
        <v>158638.22</v>
      </c>
      <c r="P37" s="20"/>
      <c r="Q37" s="20"/>
    </row>
    <row r="38" spans="1:18" x14ac:dyDescent="0.35">
      <c r="A38" s="1" t="s">
        <v>88</v>
      </c>
      <c r="B38" s="1" t="s">
        <v>10</v>
      </c>
      <c r="C38" s="11">
        <v>73000</v>
      </c>
      <c r="D38" s="2"/>
      <c r="E38" s="20">
        <v>30000</v>
      </c>
      <c r="F38" s="20">
        <v>43000</v>
      </c>
      <c r="J38" s="25">
        <f t="shared" si="2"/>
        <v>73000</v>
      </c>
      <c r="K38" s="20">
        <f t="shared" si="3"/>
        <v>0</v>
      </c>
      <c r="N38" s="20">
        <v>30000</v>
      </c>
      <c r="O38" s="20">
        <v>43000</v>
      </c>
      <c r="P38" s="20"/>
      <c r="Q38" s="20"/>
    </row>
    <row r="39" spans="1:18" x14ac:dyDescent="0.35">
      <c r="A39" s="1" t="s">
        <v>52</v>
      </c>
      <c r="B39" s="1" t="s">
        <v>9</v>
      </c>
      <c r="C39" s="11">
        <v>10000</v>
      </c>
      <c r="D39" s="2"/>
      <c r="E39" s="20">
        <v>3998.47</v>
      </c>
      <c r="F39" s="20">
        <v>6001.53</v>
      </c>
      <c r="J39" s="25">
        <f t="shared" si="2"/>
        <v>10000</v>
      </c>
      <c r="K39" s="20">
        <f t="shared" si="3"/>
        <v>0</v>
      </c>
      <c r="N39" s="20">
        <v>3998.47</v>
      </c>
      <c r="O39" s="20">
        <v>6001.53</v>
      </c>
      <c r="P39" s="20"/>
      <c r="Q39" s="20"/>
    </row>
    <row r="40" spans="1:18" x14ac:dyDescent="0.35">
      <c r="A40" s="1" t="s">
        <v>87</v>
      </c>
      <c r="B40" s="1" t="s">
        <v>9</v>
      </c>
      <c r="C40" s="11">
        <v>595000</v>
      </c>
      <c r="D40" s="2"/>
      <c r="E40" s="20">
        <v>500000</v>
      </c>
      <c r="F40" s="20">
        <v>95000</v>
      </c>
      <c r="J40" s="25">
        <f t="shared" si="2"/>
        <v>595000</v>
      </c>
      <c r="K40" s="20">
        <f t="shared" si="3"/>
        <v>0</v>
      </c>
      <c r="N40" s="20">
        <v>500000</v>
      </c>
      <c r="O40" s="20">
        <v>95000</v>
      </c>
      <c r="P40" s="20"/>
      <c r="Q40" s="20"/>
    </row>
    <row r="41" spans="1:18" x14ac:dyDescent="0.35">
      <c r="A41" s="1" t="s">
        <v>91</v>
      </c>
      <c r="B41" s="1" t="s">
        <v>9</v>
      </c>
      <c r="C41" s="11">
        <v>10000</v>
      </c>
      <c r="D41" s="2"/>
      <c r="E41" s="20">
        <v>10000</v>
      </c>
      <c r="J41" s="25">
        <f t="shared" si="2"/>
        <v>10000</v>
      </c>
      <c r="K41" s="20">
        <f t="shared" si="3"/>
        <v>0</v>
      </c>
      <c r="N41" s="20">
        <v>10000</v>
      </c>
      <c r="O41" s="20"/>
      <c r="P41" s="20"/>
      <c r="Q41" s="20"/>
    </row>
    <row r="42" spans="1:18" x14ac:dyDescent="0.35">
      <c r="A42" s="1" t="s">
        <v>67</v>
      </c>
      <c r="B42" s="1" t="s">
        <v>6</v>
      </c>
      <c r="C42" s="11">
        <v>297600</v>
      </c>
      <c r="D42" s="2"/>
      <c r="E42" s="20">
        <v>148800</v>
      </c>
      <c r="F42" s="20">
        <v>148800</v>
      </c>
      <c r="J42" s="25">
        <f t="shared" si="2"/>
        <v>297600</v>
      </c>
      <c r="K42" s="20">
        <f t="shared" si="3"/>
        <v>0</v>
      </c>
      <c r="O42" s="20">
        <v>148800</v>
      </c>
      <c r="P42" s="20">
        <v>148800</v>
      </c>
      <c r="Q42" s="20"/>
      <c r="R42" s="20"/>
    </row>
    <row r="43" spans="1:18" x14ac:dyDescent="0.35">
      <c r="A43" s="1" t="s">
        <v>104</v>
      </c>
      <c r="B43" s="1" t="s">
        <v>6</v>
      </c>
      <c r="C43" s="11">
        <v>200000</v>
      </c>
      <c r="D43" s="2"/>
      <c r="E43" s="20">
        <v>71534</v>
      </c>
      <c r="F43" s="20">
        <v>83336</v>
      </c>
      <c r="G43" s="20">
        <v>12870</v>
      </c>
      <c r="H43" s="20">
        <v>32260</v>
      </c>
      <c r="J43" s="25">
        <f t="shared" si="2"/>
        <v>200000</v>
      </c>
      <c r="K43" s="20">
        <f t="shared" si="3"/>
        <v>0</v>
      </c>
      <c r="O43" s="20">
        <v>71534</v>
      </c>
      <c r="P43" s="20">
        <v>83336</v>
      </c>
      <c r="Q43" s="20">
        <v>12870</v>
      </c>
      <c r="R43" s="20">
        <v>32260</v>
      </c>
    </row>
    <row r="44" spans="1:18" x14ac:dyDescent="0.35">
      <c r="A44" s="1" t="s">
        <v>68</v>
      </c>
      <c r="B44" s="1" t="s">
        <v>6</v>
      </c>
      <c r="C44" s="11">
        <v>100000</v>
      </c>
      <c r="D44" s="2"/>
      <c r="E44" s="20">
        <v>75000</v>
      </c>
      <c r="F44" s="20">
        <v>25000</v>
      </c>
      <c r="J44" s="25">
        <f t="shared" si="2"/>
        <v>100000</v>
      </c>
      <c r="K44" s="20">
        <f t="shared" si="3"/>
        <v>0</v>
      </c>
      <c r="O44" s="20">
        <v>75000</v>
      </c>
      <c r="P44" s="20">
        <v>25000</v>
      </c>
      <c r="Q44" s="20"/>
      <c r="R44" s="20"/>
    </row>
    <row r="45" spans="1:18" x14ac:dyDescent="0.35">
      <c r="A45" s="1" t="s">
        <v>79</v>
      </c>
      <c r="B45" s="1" t="s">
        <v>6</v>
      </c>
      <c r="C45" s="11">
        <v>57022.34</v>
      </c>
      <c r="D45" s="2"/>
      <c r="E45" s="20">
        <f>57022/2</f>
        <v>28511</v>
      </c>
      <c r="F45" s="20">
        <v>28511</v>
      </c>
      <c r="J45" s="25">
        <f t="shared" si="2"/>
        <v>57022</v>
      </c>
      <c r="K45" s="20">
        <f t="shared" si="3"/>
        <v>0.33999999999650754</v>
      </c>
      <c r="O45" s="20">
        <f>57022/2</f>
        <v>28511</v>
      </c>
      <c r="P45" s="20">
        <v>28511</v>
      </c>
      <c r="Q45" s="20"/>
      <c r="R45" s="20"/>
    </row>
    <row r="46" spans="1:18" x14ac:dyDescent="0.35">
      <c r="A46" s="1" t="s">
        <v>99</v>
      </c>
      <c r="B46" s="1" t="s">
        <v>6</v>
      </c>
      <c r="C46" s="11">
        <v>177000</v>
      </c>
      <c r="D46" s="2"/>
      <c r="E46" s="20">
        <v>69700</v>
      </c>
      <c r="F46" s="20">
        <v>52200</v>
      </c>
      <c r="G46" s="20">
        <v>55100</v>
      </c>
      <c r="J46" s="25">
        <f t="shared" si="2"/>
        <v>177000</v>
      </c>
      <c r="K46" s="20">
        <f t="shared" si="3"/>
        <v>0</v>
      </c>
      <c r="O46" s="20">
        <v>69700</v>
      </c>
      <c r="P46" s="20">
        <v>52200</v>
      </c>
      <c r="Q46" s="20">
        <v>55100</v>
      </c>
      <c r="R46" s="20"/>
    </row>
    <row r="47" spans="1:18" x14ac:dyDescent="0.35">
      <c r="A47" s="1" t="s">
        <v>69</v>
      </c>
      <c r="B47" s="1" t="s">
        <v>6</v>
      </c>
      <c r="C47" s="11">
        <v>14000</v>
      </c>
      <c r="D47" s="2"/>
      <c r="E47" s="20">
        <v>7000</v>
      </c>
      <c r="F47" s="20">
        <v>7000</v>
      </c>
      <c r="J47" s="25">
        <f t="shared" si="2"/>
        <v>14000</v>
      </c>
      <c r="K47" s="20">
        <f t="shared" si="3"/>
        <v>0</v>
      </c>
      <c r="O47" s="20">
        <v>7000</v>
      </c>
      <c r="P47" s="20">
        <v>7000</v>
      </c>
      <c r="Q47" s="20"/>
      <c r="R47" s="20"/>
    </row>
    <row r="48" spans="1:18" x14ac:dyDescent="0.35">
      <c r="A48" s="1" t="s">
        <v>60</v>
      </c>
      <c r="B48" s="1" t="s">
        <v>6</v>
      </c>
      <c r="C48" s="11">
        <v>46234.26</v>
      </c>
      <c r="D48" s="2"/>
      <c r="E48" s="20">
        <v>16667</v>
      </c>
      <c r="F48" s="20">
        <v>16667</v>
      </c>
      <c r="J48" s="25">
        <f t="shared" si="2"/>
        <v>33334</v>
      </c>
      <c r="K48" s="20">
        <f t="shared" si="3"/>
        <v>12900.260000000002</v>
      </c>
      <c r="O48" s="20">
        <v>16667</v>
      </c>
      <c r="P48" s="20">
        <v>16667</v>
      </c>
      <c r="Q48" s="20"/>
      <c r="R48" s="20"/>
    </row>
    <row r="49" spans="1:18" x14ac:dyDescent="0.35">
      <c r="A49" s="1" t="s">
        <v>53</v>
      </c>
      <c r="B49" s="1" t="s">
        <v>6</v>
      </c>
      <c r="C49" s="11">
        <v>50000</v>
      </c>
      <c r="D49" s="2"/>
      <c r="E49" s="20">
        <v>50000</v>
      </c>
      <c r="J49" s="25">
        <f t="shared" si="2"/>
        <v>50000</v>
      </c>
      <c r="K49" s="20">
        <f t="shared" si="3"/>
        <v>0</v>
      </c>
      <c r="O49" s="20">
        <v>50000</v>
      </c>
      <c r="P49" s="20"/>
      <c r="Q49" s="20"/>
      <c r="R49" s="20"/>
    </row>
    <row r="50" spans="1:18" x14ac:dyDescent="0.35">
      <c r="A50" s="1" t="s">
        <v>75</v>
      </c>
      <c r="B50" s="1" t="s">
        <v>6</v>
      </c>
      <c r="C50" s="11">
        <v>266100</v>
      </c>
      <c r="D50" s="2"/>
      <c r="E50" s="20">
        <v>133050</v>
      </c>
      <c r="F50" s="20">
        <v>133050</v>
      </c>
      <c r="J50" s="25">
        <f t="shared" si="2"/>
        <v>266100</v>
      </c>
      <c r="K50" s="20">
        <f t="shared" si="3"/>
        <v>0</v>
      </c>
      <c r="O50" s="20">
        <v>133050</v>
      </c>
      <c r="P50" s="20">
        <v>133050</v>
      </c>
      <c r="Q50" s="20"/>
      <c r="R50" s="20"/>
    </row>
    <row r="51" spans="1:18" x14ac:dyDescent="0.35">
      <c r="A51" s="1" t="s">
        <v>81</v>
      </c>
      <c r="B51" s="1" t="s">
        <v>6</v>
      </c>
      <c r="C51" s="11">
        <v>71066.320000000007</v>
      </c>
      <c r="D51" s="2"/>
      <c r="E51" s="20">
        <v>42314.66</v>
      </c>
      <c r="F51" s="20">
        <v>28752</v>
      </c>
      <c r="J51" s="25">
        <f t="shared" si="2"/>
        <v>71066.66</v>
      </c>
      <c r="K51" s="20">
        <f t="shared" si="3"/>
        <v>-0.33999999999650754</v>
      </c>
      <c r="O51" s="20">
        <v>42314.66</v>
      </c>
      <c r="P51" s="20">
        <v>28752</v>
      </c>
      <c r="Q51" s="20"/>
      <c r="R51" s="20"/>
    </row>
    <row r="52" spans="1:18" x14ac:dyDescent="0.35">
      <c r="A52" s="1" t="s">
        <v>96</v>
      </c>
      <c r="B52" s="1" t="s">
        <v>6</v>
      </c>
      <c r="C52" s="11">
        <v>180000</v>
      </c>
      <c r="D52" s="2"/>
      <c r="E52" s="20">
        <v>111940</v>
      </c>
      <c r="F52" s="20">
        <v>14136</v>
      </c>
      <c r="G52" s="20">
        <v>53924</v>
      </c>
      <c r="J52" s="25">
        <f t="shared" si="2"/>
        <v>180000</v>
      </c>
      <c r="K52" s="20">
        <f t="shared" si="3"/>
        <v>0</v>
      </c>
      <c r="O52" s="20">
        <v>111940</v>
      </c>
      <c r="P52" s="20">
        <v>14136</v>
      </c>
      <c r="Q52" s="20">
        <v>53924</v>
      </c>
      <c r="R52" s="20"/>
    </row>
    <row r="53" spans="1:18" x14ac:dyDescent="0.35">
      <c r="A53" s="1" t="s">
        <v>54</v>
      </c>
      <c r="B53" s="1" t="s">
        <v>6</v>
      </c>
      <c r="C53" s="11">
        <v>8985</v>
      </c>
      <c r="D53" s="2"/>
      <c r="E53" s="20">
        <v>4318</v>
      </c>
      <c r="F53" s="20">
        <v>4667</v>
      </c>
      <c r="J53" s="25">
        <f t="shared" si="2"/>
        <v>8985</v>
      </c>
      <c r="K53" s="20">
        <f t="shared" si="3"/>
        <v>0</v>
      </c>
      <c r="O53" s="20">
        <v>4318</v>
      </c>
      <c r="P53" s="20">
        <v>4667</v>
      </c>
      <c r="Q53" s="20"/>
      <c r="R53" s="20"/>
    </row>
    <row r="54" spans="1:18" x14ac:dyDescent="0.35">
      <c r="A54" s="1" t="s">
        <v>55</v>
      </c>
      <c r="B54" s="1" t="s">
        <v>6</v>
      </c>
      <c r="C54" s="11">
        <v>22810</v>
      </c>
      <c r="D54" s="2"/>
      <c r="E54" s="20">
        <v>11405</v>
      </c>
      <c r="F54" s="20">
        <v>11405</v>
      </c>
      <c r="J54" s="25">
        <f t="shared" si="2"/>
        <v>22810</v>
      </c>
      <c r="K54" s="20">
        <f t="shared" si="3"/>
        <v>0</v>
      </c>
      <c r="O54" s="20">
        <v>11405</v>
      </c>
      <c r="P54" s="20">
        <v>11405</v>
      </c>
      <c r="Q54" s="20"/>
      <c r="R54" s="20"/>
    </row>
    <row r="55" spans="1:18" x14ac:dyDescent="0.35">
      <c r="A55" s="1" t="s">
        <v>100</v>
      </c>
      <c r="B55" s="1" t="s">
        <v>6</v>
      </c>
      <c r="C55" s="11">
        <v>350000</v>
      </c>
      <c r="D55" s="2"/>
      <c r="E55" s="20">
        <v>350000</v>
      </c>
      <c r="J55" s="25">
        <f t="shared" si="2"/>
        <v>350000</v>
      </c>
      <c r="K55" s="20">
        <f t="shared" si="3"/>
        <v>0</v>
      </c>
      <c r="O55" s="20">
        <v>350000</v>
      </c>
      <c r="P55" s="20"/>
      <c r="Q55" s="20"/>
      <c r="R55" s="20"/>
    </row>
    <row r="56" spans="1:18" x14ac:dyDescent="0.35">
      <c r="A56" s="1" t="s">
        <v>44</v>
      </c>
      <c r="B56" s="1" t="s">
        <v>6</v>
      </c>
      <c r="C56" s="11">
        <v>76987.5</v>
      </c>
      <c r="D56" s="2"/>
      <c r="E56" s="20">
        <v>62612.5</v>
      </c>
      <c r="F56" s="20">
        <v>14375</v>
      </c>
      <c r="J56" s="25">
        <f t="shared" si="2"/>
        <v>76987.5</v>
      </c>
      <c r="K56" s="20">
        <f t="shared" si="3"/>
        <v>0</v>
      </c>
      <c r="O56" s="20">
        <v>62612.5</v>
      </c>
      <c r="P56" s="20">
        <v>14375</v>
      </c>
      <c r="Q56" s="20"/>
      <c r="R56" s="20"/>
    </row>
    <row r="57" spans="1:18" x14ac:dyDescent="0.35">
      <c r="A57" s="1" t="s">
        <v>97</v>
      </c>
      <c r="B57" s="1" t="s">
        <v>6</v>
      </c>
      <c r="C57" s="11">
        <v>41005</v>
      </c>
      <c r="D57" s="2"/>
      <c r="E57" s="20">
        <v>3645</v>
      </c>
      <c r="F57" s="20">
        <v>18680</v>
      </c>
      <c r="G57" s="20">
        <v>18680</v>
      </c>
      <c r="J57" s="25">
        <f t="shared" si="2"/>
        <v>41005</v>
      </c>
      <c r="K57" s="20">
        <f t="shared" si="3"/>
        <v>0</v>
      </c>
      <c r="O57" s="20">
        <v>3645</v>
      </c>
      <c r="P57" s="20">
        <v>18680</v>
      </c>
      <c r="Q57" s="20">
        <v>18680</v>
      </c>
      <c r="R57" s="20"/>
    </row>
    <row r="58" spans="1:18" x14ac:dyDescent="0.35">
      <c r="A58" s="1" t="s">
        <v>72</v>
      </c>
      <c r="B58" s="1" t="s">
        <v>6</v>
      </c>
      <c r="C58" s="11">
        <v>55090</v>
      </c>
      <c r="D58" s="2"/>
      <c r="E58" s="20">
        <v>45045</v>
      </c>
      <c r="F58" s="20">
        <v>10045</v>
      </c>
      <c r="J58" s="25">
        <f t="shared" si="2"/>
        <v>55090</v>
      </c>
      <c r="K58" s="20">
        <f t="shared" si="3"/>
        <v>0</v>
      </c>
      <c r="O58" s="20">
        <v>45045</v>
      </c>
      <c r="P58" s="20">
        <v>10045</v>
      </c>
      <c r="Q58" s="20"/>
      <c r="R58" s="20"/>
    </row>
    <row r="59" spans="1:18" x14ac:dyDescent="0.35">
      <c r="A59" s="1" t="s">
        <v>92</v>
      </c>
      <c r="B59" s="1" t="s">
        <v>6</v>
      </c>
      <c r="C59" s="11">
        <v>67042.02</v>
      </c>
      <c r="D59" s="2"/>
      <c r="E59" s="20">
        <v>16112</v>
      </c>
      <c r="F59" s="20">
        <v>16112</v>
      </c>
      <c r="G59" s="20">
        <v>16112</v>
      </c>
      <c r="J59" s="25">
        <f t="shared" si="2"/>
        <v>48336</v>
      </c>
      <c r="K59" s="20">
        <f t="shared" si="3"/>
        <v>18706.020000000004</v>
      </c>
      <c r="O59" s="20">
        <v>16112</v>
      </c>
      <c r="P59" s="20">
        <v>16112</v>
      </c>
      <c r="Q59" s="20">
        <v>16112</v>
      </c>
      <c r="R59" s="20"/>
    </row>
    <row r="60" spans="1:18" x14ac:dyDescent="0.35">
      <c r="A60" s="1" t="s">
        <v>61</v>
      </c>
      <c r="B60" s="1" t="s">
        <v>6</v>
      </c>
      <c r="C60" s="11">
        <v>22048</v>
      </c>
      <c r="D60" s="2"/>
      <c r="E60" s="20">
        <v>16900</v>
      </c>
      <c r="F60" s="20">
        <v>5148</v>
      </c>
      <c r="J60" s="25">
        <f t="shared" si="2"/>
        <v>22048</v>
      </c>
      <c r="K60" s="20">
        <f t="shared" si="3"/>
        <v>0</v>
      </c>
      <c r="O60" s="20">
        <v>16900</v>
      </c>
      <c r="P60" s="20">
        <v>5148</v>
      </c>
      <c r="Q60" s="20"/>
      <c r="R60" s="20"/>
    </row>
    <row r="61" spans="1:18" x14ac:dyDescent="0.35">
      <c r="A61" s="1" t="s">
        <v>65</v>
      </c>
      <c r="B61" s="1" t="s">
        <v>6</v>
      </c>
      <c r="C61" s="11">
        <v>71373.31</v>
      </c>
      <c r="D61" s="2"/>
      <c r="E61" s="20">
        <v>42621.65</v>
      </c>
      <c r="F61" s="20">
        <v>28751.65</v>
      </c>
      <c r="J61" s="25">
        <f t="shared" si="2"/>
        <v>71373.3</v>
      </c>
      <c r="K61" s="20">
        <f t="shared" si="3"/>
        <v>9.9999999947613105E-3</v>
      </c>
      <c r="O61" s="20">
        <v>42621.65</v>
      </c>
      <c r="P61" s="20">
        <v>28751.65</v>
      </c>
      <c r="Q61" s="20"/>
      <c r="R61" s="20"/>
    </row>
    <row r="62" spans="1:18" x14ac:dyDescent="0.35">
      <c r="A62" s="1" t="s">
        <v>83</v>
      </c>
      <c r="B62" s="1" t="s">
        <v>6</v>
      </c>
      <c r="C62" s="11">
        <v>11940</v>
      </c>
      <c r="D62" s="2"/>
      <c r="E62" s="20">
        <v>5774</v>
      </c>
      <c r="F62" s="20">
        <v>6166</v>
      </c>
      <c r="J62" s="25">
        <f t="shared" si="2"/>
        <v>11940</v>
      </c>
      <c r="K62" s="20">
        <f t="shared" si="3"/>
        <v>0</v>
      </c>
      <c r="O62" s="20">
        <v>5774</v>
      </c>
      <c r="P62" s="20">
        <v>6166</v>
      </c>
      <c r="Q62" s="20"/>
      <c r="R62" s="20"/>
    </row>
    <row r="63" spans="1:18" x14ac:dyDescent="0.35">
      <c r="A63" s="1" t="s">
        <v>63</v>
      </c>
      <c r="B63" s="1" t="s">
        <v>6</v>
      </c>
      <c r="C63" s="11">
        <v>137000</v>
      </c>
      <c r="D63" s="2"/>
      <c r="E63" s="20">
        <v>72000</v>
      </c>
      <c r="F63" s="20">
        <v>65000</v>
      </c>
      <c r="J63" s="25">
        <f t="shared" si="2"/>
        <v>137000</v>
      </c>
      <c r="K63" s="20">
        <f t="shared" si="3"/>
        <v>0</v>
      </c>
      <c r="O63" s="20">
        <v>72000</v>
      </c>
      <c r="P63" s="20">
        <v>65000</v>
      </c>
      <c r="Q63" s="20"/>
      <c r="R63" s="20"/>
    </row>
    <row r="64" spans="1:18" x14ac:dyDescent="0.35">
      <c r="A64" s="1" t="s">
        <v>95</v>
      </c>
      <c r="B64" s="1" t="s">
        <v>6</v>
      </c>
      <c r="C64" s="11">
        <v>98668.26</v>
      </c>
      <c r="D64" s="2"/>
      <c r="E64" s="20">
        <v>69650.009999999995</v>
      </c>
      <c r="F64" s="20">
        <v>19708.830000000002</v>
      </c>
      <c r="G64" s="20">
        <v>9309.42</v>
      </c>
      <c r="J64" s="25">
        <f t="shared" si="2"/>
        <v>98668.26</v>
      </c>
      <c r="K64" s="20">
        <f t="shared" si="3"/>
        <v>0</v>
      </c>
      <c r="O64" s="20">
        <v>69650.009999999995</v>
      </c>
      <c r="P64" s="20">
        <v>19708.830000000002</v>
      </c>
      <c r="Q64" s="20">
        <v>9309.42</v>
      </c>
      <c r="R64" s="20"/>
    </row>
    <row r="65" spans="1:18" x14ac:dyDescent="0.35">
      <c r="A65" s="1" t="s">
        <v>76</v>
      </c>
      <c r="B65" s="1" t="s">
        <v>6</v>
      </c>
      <c r="C65" s="11">
        <v>210915</v>
      </c>
      <c r="D65" s="2"/>
      <c r="E65" s="20">
        <v>25000</v>
      </c>
      <c r="F65" s="20">
        <v>185915</v>
      </c>
      <c r="J65" s="25">
        <f t="shared" si="2"/>
        <v>210915</v>
      </c>
      <c r="K65" s="20">
        <f t="shared" si="3"/>
        <v>0</v>
      </c>
      <c r="O65" s="20">
        <v>25000</v>
      </c>
      <c r="P65" s="20">
        <v>185915</v>
      </c>
      <c r="Q65" s="20"/>
      <c r="R65" s="20"/>
    </row>
    <row r="66" spans="1:18" x14ac:dyDescent="0.35">
      <c r="A66" s="1" t="s">
        <v>70</v>
      </c>
      <c r="B66" s="1" t="s">
        <v>6</v>
      </c>
      <c r="C66" s="11">
        <v>9810</v>
      </c>
      <c r="D66" s="2"/>
      <c r="E66" s="20">
        <v>6254</v>
      </c>
      <c r="F66" s="20">
        <v>3556</v>
      </c>
      <c r="J66" s="25">
        <f t="shared" ref="J66:J96" si="4">SUM(E66:H66)</f>
        <v>9810</v>
      </c>
      <c r="K66" s="20">
        <f t="shared" ref="K66:K96" si="5">+C66-J66</f>
        <v>0</v>
      </c>
      <c r="O66" s="20">
        <v>6254</v>
      </c>
      <c r="P66" s="20">
        <v>3556</v>
      </c>
      <c r="Q66" s="20"/>
      <c r="R66" s="20"/>
    </row>
    <row r="67" spans="1:18" x14ac:dyDescent="0.35">
      <c r="A67" s="1" t="s">
        <v>71</v>
      </c>
      <c r="B67" s="1" t="s">
        <v>6</v>
      </c>
      <c r="C67" s="11">
        <v>13400</v>
      </c>
      <c r="D67" s="2"/>
      <c r="E67" s="20">
        <v>8900</v>
      </c>
      <c r="F67" s="20">
        <v>4500</v>
      </c>
      <c r="J67" s="25">
        <f t="shared" si="4"/>
        <v>13400</v>
      </c>
      <c r="K67" s="20">
        <f t="shared" si="5"/>
        <v>0</v>
      </c>
      <c r="O67" s="20">
        <v>8900</v>
      </c>
      <c r="P67" s="20">
        <v>4500</v>
      </c>
      <c r="Q67" s="20"/>
      <c r="R67" s="20"/>
    </row>
    <row r="68" spans="1:18" x14ac:dyDescent="0.35">
      <c r="A68" s="1" t="s">
        <v>94</v>
      </c>
      <c r="B68" s="1" t="s">
        <v>6</v>
      </c>
      <c r="C68" s="11">
        <v>171225</v>
      </c>
      <c r="D68" s="2"/>
      <c r="E68" s="20">
        <v>57075</v>
      </c>
      <c r="F68" s="20">
        <v>57075</v>
      </c>
      <c r="G68" s="20">
        <v>57075</v>
      </c>
      <c r="J68" s="25">
        <f t="shared" si="4"/>
        <v>171225</v>
      </c>
      <c r="K68" s="20">
        <f t="shared" si="5"/>
        <v>0</v>
      </c>
      <c r="O68" s="20">
        <v>57075</v>
      </c>
      <c r="P68" s="20">
        <v>57075</v>
      </c>
      <c r="Q68" s="20">
        <v>57075</v>
      </c>
      <c r="R68" s="20"/>
    </row>
    <row r="69" spans="1:18" x14ac:dyDescent="0.35">
      <c r="A69" s="1" t="s">
        <v>36</v>
      </c>
      <c r="B69" s="1" t="s">
        <v>6</v>
      </c>
      <c r="C69" s="11">
        <v>4318</v>
      </c>
      <c r="D69" s="2"/>
      <c r="E69" s="20">
        <v>4318</v>
      </c>
      <c r="J69" s="25">
        <f t="shared" si="4"/>
        <v>4318</v>
      </c>
      <c r="K69" s="20">
        <f t="shared" si="5"/>
        <v>0</v>
      </c>
      <c r="O69" s="20">
        <v>4318</v>
      </c>
      <c r="P69" s="20"/>
      <c r="Q69" s="20"/>
      <c r="R69" s="20"/>
    </row>
    <row r="70" spans="1:18" x14ac:dyDescent="0.35">
      <c r="A70" s="1" t="s">
        <v>86</v>
      </c>
      <c r="B70" s="1" t="s">
        <v>6</v>
      </c>
      <c r="C70" s="11">
        <v>461700</v>
      </c>
      <c r="D70" s="2"/>
      <c r="E70" s="20">
        <v>230850</v>
      </c>
      <c r="F70" s="20">
        <v>230850</v>
      </c>
      <c r="J70" s="25">
        <f t="shared" si="4"/>
        <v>461700</v>
      </c>
      <c r="K70" s="20">
        <f t="shared" si="5"/>
        <v>0</v>
      </c>
      <c r="O70" s="20">
        <v>230850</v>
      </c>
      <c r="P70" s="20">
        <v>230850</v>
      </c>
      <c r="Q70" s="20"/>
      <c r="R70" s="20"/>
    </row>
    <row r="71" spans="1:18" x14ac:dyDescent="0.35">
      <c r="A71" s="1" t="s">
        <v>93</v>
      </c>
      <c r="B71" s="1" t="s">
        <v>6</v>
      </c>
      <c r="C71" s="11">
        <v>300000</v>
      </c>
      <c r="D71" s="2"/>
      <c r="E71" s="20">
        <v>100000</v>
      </c>
      <c r="F71" s="20">
        <v>100000</v>
      </c>
      <c r="G71" s="20">
        <v>100000</v>
      </c>
      <c r="J71" s="25">
        <f t="shared" si="4"/>
        <v>300000</v>
      </c>
      <c r="K71" s="20">
        <f t="shared" si="5"/>
        <v>0</v>
      </c>
      <c r="O71" s="20">
        <v>100000</v>
      </c>
      <c r="P71" s="20">
        <v>100000</v>
      </c>
      <c r="Q71" s="20">
        <v>100000</v>
      </c>
      <c r="R71" s="20"/>
    </row>
    <row r="72" spans="1:18" x14ac:dyDescent="0.35">
      <c r="A72" s="1" t="s">
        <v>73</v>
      </c>
      <c r="B72" s="1" t="s">
        <v>6</v>
      </c>
      <c r="C72" s="11">
        <v>94000</v>
      </c>
      <c r="D72" s="2"/>
      <c r="E72" s="20">
        <v>53750</v>
      </c>
      <c r="F72" s="20">
        <v>40250</v>
      </c>
      <c r="J72" s="25">
        <f t="shared" si="4"/>
        <v>94000</v>
      </c>
      <c r="K72" s="20">
        <f t="shared" si="5"/>
        <v>0</v>
      </c>
      <c r="O72" s="20">
        <v>53750</v>
      </c>
      <c r="P72" s="20">
        <v>40250</v>
      </c>
      <c r="Q72" s="20"/>
      <c r="R72" s="20"/>
    </row>
    <row r="73" spans="1:18" x14ac:dyDescent="0.35">
      <c r="A73" s="1" t="s">
        <v>82</v>
      </c>
      <c r="B73" s="1" t="s">
        <v>6</v>
      </c>
      <c r="C73" s="11">
        <v>9921</v>
      </c>
      <c r="D73" s="2"/>
      <c r="E73" s="20">
        <v>6254</v>
      </c>
      <c r="F73" s="20">
        <v>3667</v>
      </c>
      <c r="J73" s="25">
        <f t="shared" si="4"/>
        <v>9921</v>
      </c>
      <c r="K73" s="20">
        <f t="shared" si="5"/>
        <v>0</v>
      </c>
      <c r="O73" s="20">
        <v>6254</v>
      </c>
      <c r="P73" s="20">
        <v>3667</v>
      </c>
      <c r="Q73" s="20"/>
      <c r="R73" s="20"/>
    </row>
    <row r="74" spans="1:18" x14ac:dyDescent="0.35">
      <c r="A74" s="1" t="s">
        <v>59</v>
      </c>
      <c r="B74" s="1" t="s">
        <v>6</v>
      </c>
      <c r="C74" s="11">
        <v>8540.66</v>
      </c>
      <c r="D74" s="2"/>
      <c r="E74" s="20">
        <v>4318</v>
      </c>
      <c r="F74" s="20">
        <v>4223</v>
      </c>
      <c r="J74" s="25">
        <f t="shared" si="4"/>
        <v>8541</v>
      </c>
      <c r="K74" s="20">
        <f t="shared" si="5"/>
        <v>-0.34000000000014552</v>
      </c>
      <c r="O74" s="20">
        <v>4318</v>
      </c>
      <c r="P74" s="20">
        <v>4223</v>
      </c>
      <c r="Q74" s="20"/>
      <c r="R74" s="20"/>
    </row>
    <row r="75" spans="1:18" x14ac:dyDescent="0.35">
      <c r="A75" s="1" t="s">
        <v>42</v>
      </c>
      <c r="B75" s="1" t="s">
        <v>6</v>
      </c>
      <c r="C75" s="11">
        <v>475000</v>
      </c>
      <c r="D75" s="2"/>
      <c r="E75" s="20">
        <v>475000</v>
      </c>
      <c r="J75" s="25">
        <f t="shared" si="4"/>
        <v>475000</v>
      </c>
      <c r="K75" s="20">
        <f t="shared" si="5"/>
        <v>0</v>
      </c>
      <c r="O75" s="20">
        <v>475000</v>
      </c>
      <c r="P75" s="20"/>
      <c r="Q75" s="20"/>
      <c r="R75" s="20"/>
    </row>
    <row r="76" spans="1:18" x14ac:dyDescent="0.35">
      <c r="A76" s="1" t="s">
        <v>35</v>
      </c>
      <c r="B76" s="1" t="s">
        <v>6</v>
      </c>
      <c r="C76" s="11">
        <v>234500</v>
      </c>
      <c r="D76" s="2"/>
      <c r="E76" s="20">
        <v>234500</v>
      </c>
      <c r="J76" s="25">
        <f t="shared" si="4"/>
        <v>234500</v>
      </c>
      <c r="K76" s="20">
        <f t="shared" si="5"/>
        <v>0</v>
      </c>
      <c r="O76" s="20">
        <v>234500</v>
      </c>
      <c r="P76" s="20"/>
      <c r="Q76" s="20"/>
      <c r="R76" s="20"/>
    </row>
    <row r="77" spans="1:18" x14ac:dyDescent="0.35">
      <c r="A77" s="1" t="s">
        <v>98</v>
      </c>
      <c r="B77" s="1" t="s">
        <v>6</v>
      </c>
      <c r="C77" s="11">
        <v>10033</v>
      </c>
      <c r="D77" s="2"/>
      <c r="E77" s="20">
        <v>4318</v>
      </c>
      <c r="F77" s="20">
        <v>5715</v>
      </c>
      <c r="J77" s="25">
        <f t="shared" si="4"/>
        <v>10033</v>
      </c>
      <c r="K77" s="20">
        <f t="shared" si="5"/>
        <v>0</v>
      </c>
      <c r="O77" s="20">
        <v>4318</v>
      </c>
      <c r="P77" s="20">
        <v>5715</v>
      </c>
      <c r="Q77" s="20"/>
      <c r="R77" s="20"/>
    </row>
    <row r="78" spans="1:18" x14ac:dyDescent="0.35">
      <c r="A78" s="1" t="s">
        <v>56</v>
      </c>
      <c r="B78" s="1" t="s">
        <v>6</v>
      </c>
      <c r="C78" s="11">
        <v>205783</v>
      </c>
      <c r="D78" s="2"/>
      <c r="E78" s="20">
        <v>205783</v>
      </c>
      <c r="J78" s="25">
        <f t="shared" si="4"/>
        <v>205783</v>
      </c>
      <c r="K78" s="20">
        <f t="shared" si="5"/>
        <v>0</v>
      </c>
      <c r="O78" s="20">
        <v>205783</v>
      </c>
      <c r="P78" s="20"/>
      <c r="Q78" s="20"/>
      <c r="R78" s="20"/>
    </row>
    <row r="79" spans="1:18" x14ac:dyDescent="0.35">
      <c r="A79" s="1" t="s">
        <v>77</v>
      </c>
      <c r="B79" s="1" t="s">
        <v>6</v>
      </c>
      <c r="C79" s="11">
        <v>20000</v>
      </c>
      <c r="D79" s="2"/>
      <c r="E79" s="20">
        <v>10000</v>
      </c>
      <c r="F79" s="20">
        <v>10000</v>
      </c>
      <c r="J79" s="25">
        <f t="shared" si="4"/>
        <v>20000</v>
      </c>
      <c r="K79" s="20">
        <f t="shared" si="5"/>
        <v>0</v>
      </c>
      <c r="O79" s="20">
        <v>10000</v>
      </c>
      <c r="P79" s="20">
        <v>10000</v>
      </c>
      <c r="Q79" s="20"/>
      <c r="R79" s="20"/>
    </row>
    <row r="80" spans="1:18" x14ac:dyDescent="0.35">
      <c r="A80" s="1" t="s">
        <v>57</v>
      </c>
      <c r="B80" s="1" t="s">
        <v>6</v>
      </c>
      <c r="C80" s="11">
        <v>16000</v>
      </c>
      <c r="D80" s="2"/>
      <c r="E80" s="20">
        <v>8000</v>
      </c>
      <c r="F80" s="20">
        <v>8000</v>
      </c>
      <c r="J80" s="25">
        <f t="shared" si="4"/>
        <v>16000</v>
      </c>
      <c r="K80" s="20">
        <f t="shared" si="5"/>
        <v>0</v>
      </c>
      <c r="O80" s="20">
        <v>8000</v>
      </c>
      <c r="P80" s="20">
        <v>8000</v>
      </c>
      <c r="Q80" s="20"/>
      <c r="R80" s="20"/>
    </row>
    <row r="81" spans="1:18" x14ac:dyDescent="0.35">
      <c r="A81" s="1" t="s">
        <v>105</v>
      </c>
      <c r="B81" s="1" t="s">
        <v>6</v>
      </c>
      <c r="C81" s="11">
        <v>148700</v>
      </c>
      <c r="D81" s="2"/>
      <c r="E81" s="20">
        <v>41000</v>
      </c>
      <c r="F81" s="20">
        <v>54675</v>
      </c>
      <c r="G81" s="20">
        <v>53025</v>
      </c>
      <c r="J81" s="25">
        <f t="shared" si="4"/>
        <v>148700</v>
      </c>
      <c r="K81" s="20">
        <f t="shared" si="5"/>
        <v>0</v>
      </c>
      <c r="O81" s="20">
        <v>41000</v>
      </c>
      <c r="P81" s="20">
        <v>54675</v>
      </c>
      <c r="Q81" s="20">
        <v>53025</v>
      </c>
      <c r="R81" s="20"/>
    </row>
    <row r="82" spans="1:18" x14ac:dyDescent="0.35">
      <c r="A82" s="1" t="s">
        <v>84</v>
      </c>
      <c r="B82" s="1" t="s">
        <v>6</v>
      </c>
      <c r="C82" s="11">
        <v>300000</v>
      </c>
      <c r="D82" s="2"/>
      <c r="E82" s="20">
        <v>150000</v>
      </c>
      <c r="F82" s="20">
        <v>150000</v>
      </c>
      <c r="J82" s="25">
        <f t="shared" si="4"/>
        <v>300000</v>
      </c>
      <c r="K82" s="20">
        <f t="shared" si="5"/>
        <v>0</v>
      </c>
      <c r="O82" s="20">
        <v>150000</v>
      </c>
      <c r="P82" s="20">
        <v>150000</v>
      </c>
      <c r="Q82" s="20"/>
      <c r="R82" s="20"/>
    </row>
    <row r="83" spans="1:18" x14ac:dyDescent="0.35">
      <c r="A83" s="1" t="s">
        <v>62</v>
      </c>
      <c r="B83" s="1" t="s">
        <v>6</v>
      </c>
      <c r="C83" s="11">
        <v>200000</v>
      </c>
      <c r="D83" s="2"/>
      <c r="E83" s="20">
        <v>100000</v>
      </c>
      <c r="F83" s="20">
        <v>100000</v>
      </c>
      <c r="J83" s="25">
        <f t="shared" si="4"/>
        <v>200000</v>
      </c>
      <c r="K83" s="20">
        <f t="shared" si="5"/>
        <v>0</v>
      </c>
      <c r="O83" s="20">
        <v>100000</v>
      </c>
      <c r="P83" s="20">
        <v>100000</v>
      </c>
      <c r="Q83" s="20"/>
      <c r="R83" s="20"/>
    </row>
    <row r="84" spans="1:18" x14ac:dyDescent="0.35">
      <c r="A84" s="1" t="s">
        <v>80</v>
      </c>
      <c r="B84" s="1" t="s">
        <v>6</v>
      </c>
      <c r="C84" s="11">
        <v>45310.52</v>
      </c>
      <c r="D84" s="2"/>
      <c r="E84" s="20">
        <v>16334</v>
      </c>
      <c r="F84" s="20">
        <v>16334</v>
      </c>
      <c r="G84" s="20">
        <v>12643</v>
      </c>
      <c r="J84" s="25">
        <f t="shared" si="4"/>
        <v>45311</v>
      </c>
      <c r="K84" s="20">
        <f t="shared" si="5"/>
        <v>-0.48000000000320142</v>
      </c>
      <c r="O84" s="20">
        <v>16334</v>
      </c>
      <c r="P84" s="20">
        <v>16334</v>
      </c>
      <c r="Q84" s="20">
        <v>12643</v>
      </c>
      <c r="R84" s="20"/>
    </row>
    <row r="85" spans="1:18" x14ac:dyDescent="0.35">
      <c r="A85" s="1" t="s">
        <v>85</v>
      </c>
      <c r="B85" s="1" t="s">
        <v>6</v>
      </c>
      <c r="C85" s="11">
        <v>10985</v>
      </c>
      <c r="D85" s="2"/>
      <c r="E85" s="20">
        <v>6818</v>
      </c>
      <c r="F85" s="20">
        <v>4167</v>
      </c>
      <c r="J85" s="25">
        <f t="shared" si="4"/>
        <v>10985</v>
      </c>
      <c r="K85" s="20">
        <f t="shared" si="5"/>
        <v>0</v>
      </c>
      <c r="O85" s="20">
        <v>6818</v>
      </c>
      <c r="P85" s="20">
        <v>4167</v>
      </c>
      <c r="Q85" s="20"/>
      <c r="R85" s="20"/>
    </row>
    <row r="86" spans="1:18" x14ac:dyDescent="0.35">
      <c r="A86" s="1" t="s">
        <v>58</v>
      </c>
      <c r="B86" s="1" t="s">
        <v>6</v>
      </c>
      <c r="C86" s="11">
        <v>60104.26</v>
      </c>
      <c r="D86" s="2"/>
      <c r="E86" s="20">
        <v>21667</v>
      </c>
      <c r="F86" s="20">
        <v>21337</v>
      </c>
      <c r="G86" s="20">
        <v>17100</v>
      </c>
      <c r="J86" s="25">
        <f t="shared" si="4"/>
        <v>60104</v>
      </c>
      <c r="K86" s="20">
        <f t="shared" si="5"/>
        <v>0.26000000000203727</v>
      </c>
      <c r="O86" s="20">
        <v>21667</v>
      </c>
      <c r="P86" s="20">
        <v>21337</v>
      </c>
      <c r="Q86" s="20">
        <v>17100</v>
      </c>
      <c r="R86" s="20"/>
    </row>
    <row r="87" spans="1:18" x14ac:dyDescent="0.35">
      <c r="A87" s="1" t="s">
        <v>66</v>
      </c>
      <c r="B87" s="1" t="s">
        <v>6</v>
      </c>
      <c r="C87" s="11">
        <v>108047.31</v>
      </c>
      <c r="D87" s="2"/>
      <c r="E87" s="20">
        <v>79295.649999999994</v>
      </c>
      <c r="F87" s="20">
        <v>28751.65</v>
      </c>
      <c r="J87" s="25">
        <f t="shared" si="4"/>
        <v>108047.29999999999</v>
      </c>
      <c r="K87" s="20">
        <f t="shared" si="5"/>
        <v>1.0000000009313226E-2</v>
      </c>
      <c r="O87" s="20">
        <v>79295.649999999994</v>
      </c>
      <c r="P87" s="20">
        <v>28751.65</v>
      </c>
      <c r="Q87" s="20"/>
      <c r="R87" s="20"/>
    </row>
    <row r="88" spans="1:18" x14ac:dyDescent="0.35">
      <c r="A88" s="1" t="s">
        <v>78</v>
      </c>
      <c r="B88" s="1" t="s">
        <v>6</v>
      </c>
      <c r="C88" s="11">
        <v>10000</v>
      </c>
      <c r="D88" s="2"/>
      <c r="E88" s="20">
        <v>5000</v>
      </c>
      <c r="F88" s="20">
        <v>5000</v>
      </c>
      <c r="J88" s="25">
        <f t="shared" si="4"/>
        <v>10000</v>
      </c>
      <c r="K88" s="20">
        <f t="shared" si="5"/>
        <v>0</v>
      </c>
      <c r="O88" s="20">
        <v>5000</v>
      </c>
      <c r="P88" s="20">
        <v>5000</v>
      </c>
      <c r="Q88" s="20"/>
      <c r="R88" s="20"/>
    </row>
    <row r="89" spans="1:18" x14ac:dyDescent="0.35">
      <c r="A89" s="1" t="s">
        <v>64</v>
      </c>
      <c r="B89" s="1" t="s">
        <v>6</v>
      </c>
      <c r="C89" s="11">
        <v>5600</v>
      </c>
      <c r="D89" s="2"/>
      <c r="E89" s="20">
        <v>2800</v>
      </c>
      <c r="F89" s="20">
        <v>2800</v>
      </c>
      <c r="J89" s="25">
        <f t="shared" si="4"/>
        <v>5600</v>
      </c>
      <c r="K89" s="20">
        <f t="shared" si="5"/>
        <v>0</v>
      </c>
      <c r="O89" s="20">
        <v>2800</v>
      </c>
      <c r="P89" s="20">
        <v>2800</v>
      </c>
      <c r="Q89" s="20"/>
      <c r="R89" s="20"/>
    </row>
    <row r="90" spans="1:18" x14ac:dyDescent="0.35">
      <c r="A90" s="1" t="s">
        <v>74</v>
      </c>
      <c r="B90" s="1" t="s">
        <v>6</v>
      </c>
      <c r="C90" s="11">
        <v>12905</v>
      </c>
      <c r="D90" s="2"/>
      <c r="E90" s="20">
        <v>4274</v>
      </c>
      <c r="F90" s="20">
        <v>8631</v>
      </c>
      <c r="J90" s="25">
        <f t="shared" si="4"/>
        <v>12905</v>
      </c>
      <c r="K90" s="20">
        <f t="shared" si="5"/>
        <v>0</v>
      </c>
      <c r="O90" s="20">
        <v>4274</v>
      </c>
      <c r="P90" s="20">
        <v>8631</v>
      </c>
      <c r="Q90" s="20"/>
      <c r="R90" s="20"/>
    </row>
    <row r="91" spans="1:18" x14ac:dyDescent="0.35">
      <c r="A91" s="1" t="s">
        <v>43</v>
      </c>
      <c r="B91" s="1" t="s">
        <v>8</v>
      </c>
      <c r="C91" s="11">
        <v>250000</v>
      </c>
      <c r="D91" s="2"/>
      <c r="E91" s="20">
        <v>150000</v>
      </c>
      <c r="F91" s="20">
        <v>100000</v>
      </c>
      <c r="J91" s="25">
        <f t="shared" si="4"/>
        <v>250000</v>
      </c>
      <c r="K91" s="20">
        <f t="shared" si="5"/>
        <v>0</v>
      </c>
      <c r="O91" s="20">
        <v>150000</v>
      </c>
      <c r="P91" s="20">
        <v>100000</v>
      </c>
      <c r="Q91" s="20"/>
      <c r="R91" s="20"/>
    </row>
    <row r="92" spans="1:18" x14ac:dyDescent="0.35">
      <c r="A92" s="1" t="s">
        <v>89</v>
      </c>
      <c r="B92" s="1" t="s">
        <v>8</v>
      </c>
      <c r="C92" s="11">
        <v>148700</v>
      </c>
      <c r="D92" s="2"/>
      <c r="E92" s="20">
        <v>41000</v>
      </c>
      <c r="F92" s="20">
        <v>54675</v>
      </c>
      <c r="G92" s="20">
        <v>53025</v>
      </c>
      <c r="J92" s="25">
        <f t="shared" si="4"/>
        <v>148700</v>
      </c>
      <c r="K92" s="20">
        <f t="shared" si="5"/>
        <v>0</v>
      </c>
      <c r="O92" s="20">
        <v>41000</v>
      </c>
      <c r="P92" s="20">
        <v>54675</v>
      </c>
      <c r="Q92" s="20">
        <v>53025</v>
      </c>
      <c r="R92" s="20"/>
    </row>
    <row r="93" spans="1:18" x14ac:dyDescent="0.35">
      <c r="A93" s="1" t="s">
        <v>102</v>
      </c>
      <c r="B93" s="1" t="s">
        <v>11</v>
      </c>
      <c r="C93" s="11">
        <v>103674.59</v>
      </c>
      <c r="D93" s="2"/>
      <c r="E93" s="20">
        <v>14001</v>
      </c>
      <c r="F93" s="20">
        <v>42212</v>
      </c>
      <c r="G93" s="20">
        <v>47462</v>
      </c>
      <c r="J93" s="25">
        <f t="shared" si="4"/>
        <v>103675</v>
      </c>
      <c r="K93" s="20">
        <f t="shared" si="5"/>
        <v>-0.41000000000349246</v>
      </c>
      <c r="O93" s="20">
        <v>14001</v>
      </c>
      <c r="P93" s="20">
        <v>42212</v>
      </c>
      <c r="Q93" s="20">
        <v>47462</v>
      </c>
      <c r="R93" s="20"/>
    </row>
    <row r="94" spans="1:18" x14ac:dyDescent="0.35">
      <c r="A94" s="1" t="s">
        <v>90</v>
      </c>
      <c r="B94" s="1" t="s">
        <v>11</v>
      </c>
      <c r="C94" s="11">
        <v>115276.82</v>
      </c>
      <c r="D94" s="2"/>
      <c r="F94" s="20">
        <v>31200.39</v>
      </c>
      <c r="G94" s="20">
        <v>84076.43</v>
      </c>
      <c r="J94" s="25">
        <f t="shared" si="4"/>
        <v>115276.81999999999</v>
      </c>
      <c r="K94" s="20">
        <f t="shared" si="5"/>
        <v>0</v>
      </c>
      <c r="O94" s="20"/>
      <c r="P94" s="20">
        <v>31200.39</v>
      </c>
      <c r="Q94" s="20">
        <v>84076.43</v>
      </c>
      <c r="R94" s="20"/>
    </row>
    <row r="95" spans="1:18" x14ac:dyDescent="0.35">
      <c r="A95" s="1" t="s">
        <v>101</v>
      </c>
      <c r="B95" s="1" t="s">
        <v>11</v>
      </c>
      <c r="C95" s="11">
        <v>100000</v>
      </c>
      <c r="D95" s="2"/>
      <c r="E95" s="20">
        <v>100000</v>
      </c>
      <c r="J95" s="25">
        <f t="shared" si="4"/>
        <v>100000</v>
      </c>
      <c r="K95" s="20">
        <f t="shared" si="5"/>
        <v>0</v>
      </c>
      <c r="O95" s="20">
        <v>100000</v>
      </c>
      <c r="P95" s="20"/>
      <c r="Q95" s="20"/>
      <c r="R95" s="20"/>
    </row>
    <row r="96" spans="1:18" x14ac:dyDescent="0.35">
      <c r="A96" s="1" t="s">
        <v>119</v>
      </c>
      <c r="B96" s="6">
        <v>45108</v>
      </c>
      <c r="C96" s="11">
        <v>25000</v>
      </c>
      <c r="D96" s="2"/>
      <c r="E96" s="20">
        <v>5000</v>
      </c>
      <c r="F96" s="20">
        <v>5000</v>
      </c>
      <c r="G96" s="20">
        <v>5000</v>
      </c>
      <c r="H96" s="20">
        <v>5000</v>
      </c>
      <c r="J96" s="25">
        <f t="shared" si="4"/>
        <v>20000</v>
      </c>
      <c r="K96" s="20">
        <f t="shared" si="5"/>
        <v>5000</v>
      </c>
      <c r="N96" s="20">
        <v>5000</v>
      </c>
      <c r="O96" s="20">
        <v>5000</v>
      </c>
      <c r="P96" s="20">
        <v>5000</v>
      </c>
      <c r="Q96" s="20">
        <v>5000</v>
      </c>
    </row>
    <row r="97" spans="1:18" s="9" customFormat="1" x14ac:dyDescent="0.35">
      <c r="A97" s="22" t="s">
        <v>109</v>
      </c>
      <c r="B97" s="22"/>
      <c r="C97" s="23"/>
      <c r="D97" s="24"/>
      <c r="E97" s="25">
        <f>SUM(E2:E96)</f>
        <v>8399888.6999999993</v>
      </c>
      <c r="F97" s="25">
        <f t="shared" ref="F97:J97" si="6">SUM(F2:F96)</f>
        <v>4904729.0699999994</v>
      </c>
      <c r="G97" s="25">
        <f t="shared" si="6"/>
        <v>757861.84999999986</v>
      </c>
      <c r="H97" s="25">
        <f t="shared" si="6"/>
        <v>51260</v>
      </c>
      <c r="I97" s="25">
        <f t="shared" si="6"/>
        <v>0</v>
      </c>
      <c r="J97" s="25">
        <f t="shared" si="6"/>
        <v>14113739.620000003</v>
      </c>
      <c r="K97" s="25">
        <f t="shared" ref="K97" si="7">SUM(K2:K96)</f>
        <v>36634.92</v>
      </c>
      <c r="L97" s="25">
        <f t="shared" ref="L97" si="8">SUM(L2:L96)</f>
        <v>179948</v>
      </c>
      <c r="M97" s="25">
        <f t="shared" ref="M97" si="9">SUM(M2:M96)</f>
        <v>830597</v>
      </c>
      <c r="N97" s="25">
        <f t="shared" ref="N97:O97" si="10">SUM(N2:N96)</f>
        <v>4262117.2300000004</v>
      </c>
      <c r="O97" s="25">
        <f t="shared" si="10"/>
        <v>6139911.0199999996</v>
      </c>
      <c r="P97" s="25">
        <f t="shared" ref="P97" si="11">SUM(P2:P96)</f>
        <v>2073504.5199999998</v>
      </c>
      <c r="Q97" s="25">
        <f t="shared" ref="Q97:R97" si="12">SUM(Q2:Q96)</f>
        <v>595401.85000000009</v>
      </c>
      <c r="R97" s="25">
        <f t="shared" si="12"/>
        <v>32260</v>
      </c>
    </row>
    <row r="98" spans="1:18" x14ac:dyDescent="0.35">
      <c r="A98" s="1"/>
      <c r="B98" s="1"/>
      <c r="C98" s="11"/>
      <c r="D98" s="2"/>
    </row>
    <row r="99" spans="1:18" x14ac:dyDescent="0.35">
      <c r="A99" s="1"/>
      <c r="B99" s="1"/>
      <c r="C99" s="11"/>
      <c r="D99" s="2"/>
    </row>
    <row r="100" spans="1:18" x14ac:dyDescent="0.35">
      <c r="A100" s="1"/>
      <c r="B100" s="1"/>
      <c r="C100" s="11"/>
      <c r="D100" s="2"/>
    </row>
    <row r="103" spans="1:18" x14ac:dyDescent="0.35">
      <c r="B103" s="6"/>
    </row>
  </sheetData>
  <sortState xmlns:xlrd2="http://schemas.microsoft.com/office/spreadsheetml/2017/richdata2" ref="A2:K100">
    <sortCondition ref="B2:B100"/>
  </sortState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Jami Miller</dc:creator>
  <cp:lastModifiedBy>Ismail Hossain</cp:lastModifiedBy>
  <dcterms:created xsi:type="dcterms:W3CDTF">2025-03-14T14:04:49Z</dcterms:created>
  <dcterms:modified xsi:type="dcterms:W3CDTF">2025-03-18T16:04:51Z</dcterms:modified>
</cp:coreProperties>
</file>