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bpnet-my.sharepoint.com/personal/ikabbali_cpm_co_ma/Documents/all_files/"/>
    </mc:Choice>
  </mc:AlternateContent>
  <xr:revisionPtr revIDLastSave="0" documentId="8_{7189BCC0-7762-4907-91DA-C9807639A9B3}" xr6:coauthVersionLast="36" xr6:coauthVersionMax="36" xr10:uidLastSave="{00000000-0000-0000-0000-000000000000}"/>
  <bookViews>
    <workbookView xWindow="0" yWindow="0" windowWidth="20490" windowHeight="7545" tabRatio="500" firstSheet="1" activeTab="3" xr2:uid="{00000000-000D-0000-FFFF-FFFF00000000}"/>
  </bookViews>
  <sheets>
    <sheet name="Janvier 2021 " sheetId="1" r:id="rId1"/>
    <sheet name="Février 2021 " sheetId="2" r:id="rId2"/>
    <sheet name="Mars 2021 " sheetId="3" r:id="rId3"/>
    <sheet name="Avril 2021" sheetId="4" r:id="rId4"/>
    <sheet name="Mai 2021 " sheetId="5" r:id="rId5"/>
  </sheets>
  <calcPr calcId="191029"/>
</workbook>
</file>

<file path=xl/calcChain.xml><?xml version="1.0" encoding="utf-8"?>
<calcChain xmlns="http://schemas.openxmlformats.org/spreadsheetml/2006/main">
  <c r="AK22" i="5" l="1"/>
  <c r="AI22" i="5"/>
  <c r="AH22" i="5"/>
  <c r="AG22" i="5"/>
  <c r="AF22" i="5"/>
  <c r="AE22" i="5"/>
  <c r="AD22" i="5"/>
  <c r="AC22" i="5"/>
  <c r="AA22" i="5"/>
  <c r="Z22" i="5"/>
  <c r="Y22" i="5"/>
  <c r="X22" i="5"/>
  <c r="W22" i="5"/>
  <c r="V22" i="5"/>
  <c r="V7" i="5" s="1"/>
  <c r="U22" i="5"/>
  <c r="N22" i="5"/>
  <c r="N7" i="5" s="1"/>
  <c r="M22" i="5"/>
  <c r="K22" i="5"/>
  <c r="J22" i="5"/>
  <c r="J7" i="5" s="1"/>
  <c r="I22" i="5"/>
  <c r="H22" i="5"/>
  <c r="G22" i="5"/>
  <c r="G7" i="5" s="1"/>
  <c r="F22" i="5"/>
  <c r="F7" i="5" s="1"/>
  <c r="E22" i="5"/>
  <c r="C22" i="5"/>
  <c r="B22" i="5"/>
  <c r="AK52" i="5"/>
  <c r="AI52" i="5"/>
  <c r="AH52" i="5"/>
  <c r="AH10" i="5" s="1"/>
  <c r="AG52" i="5"/>
  <c r="AG10" i="5" s="1"/>
  <c r="AF52" i="5"/>
  <c r="AE52" i="5"/>
  <c r="AD52" i="5"/>
  <c r="AC52" i="5"/>
  <c r="AA52" i="5"/>
  <c r="Z52" i="5"/>
  <c r="Z10" i="5" s="1"/>
  <c r="Y52" i="5"/>
  <c r="X52" i="5"/>
  <c r="X10" i="5" s="1"/>
  <c r="W52" i="5"/>
  <c r="V52" i="5"/>
  <c r="V10" i="5" s="1"/>
  <c r="U52" i="5"/>
  <c r="S52" i="5"/>
  <c r="R52" i="5"/>
  <c r="R10" i="5" s="1"/>
  <c r="Q52" i="5"/>
  <c r="P52" i="5"/>
  <c r="O52" i="5"/>
  <c r="O10" i="5" s="1"/>
  <c r="N52" i="5"/>
  <c r="N10" i="5" s="1"/>
  <c r="M52" i="5"/>
  <c r="K52" i="5"/>
  <c r="J52" i="5"/>
  <c r="I52" i="5"/>
  <c r="H52" i="5"/>
  <c r="G52" i="5"/>
  <c r="F52" i="5"/>
  <c r="F10" i="5" s="1"/>
  <c r="E52" i="5"/>
  <c r="C52" i="5"/>
  <c r="B52" i="5"/>
  <c r="B10" i="5" s="1"/>
  <c r="AK82" i="5"/>
  <c r="AI82" i="5"/>
  <c r="AI9" i="5" s="1"/>
  <c r="AH82" i="5"/>
  <c r="AG82" i="5"/>
  <c r="AF82" i="5"/>
  <c r="AF9" i="5" s="1"/>
  <c r="AE82" i="5"/>
  <c r="AD82" i="5"/>
  <c r="AC82" i="5"/>
  <c r="AA82" i="5"/>
  <c r="AA9" i="5" s="1"/>
  <c r="Z82" i="5"/>
  <c r="Y82" i="5"/>
  <c r="X82" i="5"/>
  <c r="W82" i="5"/>
  <c r="W9" i="5" s="1"/>
  <c r="V82" i="5"/>
  <c r="U82" i="5"/>
  <c r="S82" i="5"/>
  <c r="S9" i="5" s="1"/>
  <c r="R82" i="5"/>
  <c r="Q82" i="5"/>
  <c r="P82" i="5"/>
  <c r="O82" i="5"/>
  <c r="O9" i="5" s="1"/>
  <c r="N82" i="5"/>
  <c r="M82" i="5"/>
  <c r="K82" i="5"/>
  <c r="K9" i="5" s="1"/>
  <c r="J82" i="5"/>
  <c r="I82" i="5"/>
  <c r="H82" i="5"/>
  <c r="G82" i="5"/>
  <c r="G9" i="5" s="1"/>
  <c r="F82" i="5"/>
  <c r="E82" i="5"/>
  <c r="E9" i="5" s="1"/>
  <c r="C82" i="5"/>
  <c r="C9" i="5" s="1"/>
  <c r="B82" i="5"/>
  <c r="AK112" i="5"/>
  <c r="AK8" i="5" s="1"/>
  <c r="AI112" i="5"/>
  <c r="AI8" i="5" s="1"/>
  <c r="AH112" i="5"/>
  <c r="AG112" i="5"/>
  <c r="AG8" i="5" s="1"/>
  <c r="AF112" i="5"/>
  <c r="AE112" i="5"/>
  <c r="AD112" i="5"/>
  <c r="AC112" i="5"/>
  <c r="AA112" i="5"/>
  <c r="Z112" i="5"/>
  <c r="Z8" i="5" s="1"/>
  <c r="Y112" i="5"/>
  <c r="Y8" i="5" s="1"/>
  <c r="X112" i="5"/>
  <c r="W112" i="5"/>
  <c r="V112" i="5"/>
  <c r="U112" i="5"/>
  <c r="U8" i="5" s="1"/>
  <c r="S112" i="5"/>
  <c r="R112" i="5"/>
  <c r="Q112" i="5"/>
  <c r="P112" i="5"/>
  <c r="O112" i="5"/>
  <c r="N112" i="5"/>
  <c r="M112" i="5"/>
  <c r="M8" i="5" s="1"/>
  <c r="K112" i="5"/>
  <c r="J112" i="5"/>
  <c r="I112" i="5"/>
  <c r="I8" i="5" s="1"/>
  <c r="H112" i="5"/>
  <c r="G112" i="5"/>
  <c r="F112" i="5"/>
  <c r="E112" i="5"/>
  <c r="E8" i="5" s="1"/>
  <c r="B112" i="5"/>
  <c r="C112" i="5"/>
  <c r="D110" i="5"/>
  <c r="AL110" i="5" s="1"/>
  <c r="D111" i="5"/>
  <c r="AL111" i="5" s="1"/>
  <c r="AB81" i="5"/>
  <c r="AJ81" i="5"/>
  <c r="T81" i="5"/>
  <c r="AJ111" i="5"/>
  <c r="AB111" i="5"/>
  <c r="L80" i="5"/>
  <c r="L81" i="5"/>
  <c r="AB51" i="5"/>
  <c r="AL51" i="5" s="1"/>
  <c r="AJ51" i="5"/>
  <c r="O51" i="5"/>
  <c r="T141" i="5"/>
  <c r="L141" i="5"/>
  <c r="D141" i="5"/>
  <c r="AK9" i="5"/>
  <c r="AK6" i="5"/>
  <c r="AJ110" i="5"/>
  <c r="AJ80" i="5"/>
  <c r="AJ50" i="5"/>
  <c r="AJ49" i="5"/>
  <c r="AJ41" i="5"/>
  <c r="AJ33" i="5"/>
  <c r="AJ32" i="5"/>
  <c r="AJ29" i="5"/>
  <c r="AJ25" i="5"/>
  <c r="AJ14" i="5"/>
  <c r="AL14" i="5" s="1"/>
  <c r="AJ45" i="5"/>
  <c r="AJ40" i="5"/>
  <c r="AJ15" i="5"/>
  <c r="AL15" i="5" s="1"/>
  <c r="AH8" i="5"/>
  <c r="AE8" i="5"/>
  <c r="AD8" i="5"/>
  <c r="AH9" i="5"/>
  <c r="AE9" i="5"/>
  <c r="AI10" i="5"/>
  <c r="AE10" i="5"/>
  <c r="AD10" i="5"/>
  <c r="Y9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37" i="5"/>
  <c r="AB31" i="5"/>
  <c r="AB27" i="5"/>
  <c r="AB26" i="5"/>
  <c r="AB25" i="5"/>
  <c r="AB49" i="5"/>
  <c r="AB48" i="5"/>
  <c r="AB47" i="5"/>
  <c r="AB46" i="5"/>
  <c r="AB44" i="5"/>
  <c r="AB43" i="5"/>
  <c r="AB40" i="5"/>
  <c r="AB39" i="5"/>
  <c r="AB36" i="5"/>
  <c r="AB35" i="5"/>
  <c r="AB33" i="5"/>
  <c r="AB32" i="5"/>
  <c r="AB28" i="5"/>
  <c r="AB110" i="5"/>
  <c r="AB80" i="5"/>
  <c r="AB50" i="5"/>
  <c r="T80" i="5"/>
  <c r="AL80" i="5" s="1"/>
  <c r="P9" i="5"/>
  <c r="Q8" i="5"/>
  <c r="N9" i="5"/>
  <c r="G10" i="5"/>
  <c r="J9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AJ140" i="5"/>
  <c r="AB140" i="5"/>
  <c r="T140" i="5"/>
  <c r="AL140" i="5" s="1"/>
  <c r="L140" i="5"/>
  <c r="D140" i="5"/>
  <c r="AB38" i="5"/>
  <c r="X7" i="5"/>
  <c r="AB15" i="5"/>
  <c r="AB14" i="5"/>
  <c r="W7" i="5"/>
  <c r="AB18" i="5"/>
  <c r="AB30" i="5"/>
  <c r="O19" i="5"/>
  <c r="P23" i="5"/>
  <c r="Q23" i="5"/>
  <c r="R23" i="5"/>
  <c r="R22" i="5" s="1"/>
  <c r="S23" i="5"/>
  <c r="P24" i="5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Q30" i="5"/>
  <c r="R30" i="5"/>
  <c r="S30" i="5"/>
  <c r="P31" i="5"/>
  <c r="Q31" i="5"/>
  <c r="R31" i="5"/>
  <c r="S31" i="5"/>
  <c r="P32" i="5"/>
  <c r="Q32" i="5"/>
  <c r="R32" i="5"/>
  <c r="S32" i="5"/>
  <c r="P33" i="5"/>
  <c r="Q33" i="5"/>
  <c r="R33" i="5"/>
  <c r="S33" i="5"/>
  <c r="P34" i="5"/>
  <c r="Q34" i="5"/>
  <c r="R34" i="5"/>
  <c r="S34" i="5"/>
  <c r="P35" i="5"/>
  <c r="Q35" i="5"/>
  <c r="R35" i="5"/>
  <c r="S35" i="5"/>
  <c r="P36" i="5"/>
  <c r="Q36" i="5"/>
  <c r="R36" i="5"/>
  <c r="S36" i="5"/>
  <c r="P37" i="5"/>
  <c r="Q37" i="5"/>
  <c r="R37" i="5"/>
  <c r="S37" i="5"/>
  <c r="P38" i="5"/>
  <c r="Q38" i="5"/>
  <c r="R38" i="5"/>
  <c r="S38" i="5"/>
  <c r="P39" i="5"/>
  <c r="Q39" i="5"/>
  <c r="R39" i="5"/>
  <c r="S39" i="5"/>
  <c r="P40" i="5"/>
  <c r="Q40" i="5"/>
  <c r="R40" i="5"/>
  <c r="S40" i="5"/>
  <c r="P41" i="5"/>
  <c r="Q41" i="5"/>
  <c r="R41" i="5"/>
  <c r="S41" i="5"/>
  <c r="P42" i="5"/>
  <c r="Q42" i="5"/>
  <c r="R42" i="5"/>
  <c r="S42" i="5"/>
  <c r="P43" i="5"/>
  <c r="Q43" i="5"/>
  <c r="R43" i="5"/>
  <c r="S43" i="5"/>
  <c r="P44" i="5"/>
  <c r="Q44" i="5"/>
  <c r="R44" i="5"/>
  <c r="S44" i="5"/>
  <c r="P45" i="5"/>
  <c r="Q45" i="5"/>
  <c r="R45" i="5"/>
  <c r="S45" i="5"/>
  <c r="P46" i="5"/>
  <c r="Q46" i="5"/>
  <c r="R46" i="5"/>
  <c r="S46" i="5"/>
  <c r="P47" i="5"/>
  <c r="Q47" i="5"/>
  <c r="R47" i="5"/>
  <c r="S47" i="5"/>
  <c r="P48" i="5"/>
  <c r="Q48" i="5"/>
  <c r="R48" i="5"/>
  <c r="S48" i="5"/>
  <c r="P49" i="5"/>
  <c r="Q49" i="5"/>
  <c r="R49" i="5"/>
  <c r="S49" i="5"/>
  <c r="L83" i="5"/>
  <c r="L84" i="5"/>
  <c r="L85" i="5"/>
  <c r="L86" i="5"/>
  <c r="L87" i="5"/>
  <c r="L88" i="5"/>
  <c r="L89" i="5"/>
  <c r="AL89" i="5" s="1"/>
  <c r="L90" i="5"/>
  <c r="L91" i="5"/>
  <c r="L92" i="5"/>
  <c r="L93" i="5"/>
  <c r="L94" i="5"/>
  <c r="L95" i="5"/>
  <c r="L96" i="5"/>
  <c r="L97" i="5"/>
  <c r="L98" i="5"/>
  <c r="L99" i="5"/>
  <c r="D23" i="5"/>
  <c r="AI19" i="4"/>
  <c r="AJ19" i="4" s="1"/>
  <c r="AI15" i="4"/>
  <c r="AJ15" i="4" s="1"/>
  <c r="AI14" i="4"/>
  <c r="AJ14" i="4" s="1"/>
  <c r="AI18" i="4"/>
  <c r="AJ18" i="4" s="1"/>
  <c r="K8" i="5"/>
  <c r="K10" i="5"/>
  <c r="S8" i="5"/>
  <c r="S10" i="5"/>
  <c r="AA8" i="5"/>
  <c r="AA10" i="5"/>
  <c r="AF8" i="5"/>
  <c r="AF10" i="5"/>
  <c r="AC8" i="5"/>
  <c r="AD9" i="5"/>
  <c r="AC9" i="5"/>
  <c r="AC10" i="5"/>
  <c r="AC7" i="5"/>
  <c r="Z9" i="5"/>
  <c r="Y10" i="5"/>
  <c r="X8" i="5"/>
  <c r="W8" i="5"/>
  <c r="X9" i="5"/>
  <c r="W10" i="5"/>
  <c r="V8" i="5"/>
  <c r="V9" i="5"/>
  <c r="U9" i="5"/>
  <c r="U10" i="5"/>
  <c r="R8" i="5"/>
  <c r="R9" i="5"/>
  <c r="Q9" i="5"/>
  <c r="Q10" i="5"/>
  <c r="P8" i="5"/>
  <c r="O8" i="5"/>
  <c r="P10" i="5"/>
  <c r="N8" i="5"/>
  <c r="M9" i="5"/>
  <c r="M10" i="5"/>
  <c r="M7" i="5"/>
  <c r="J8" i="5"/>
  <c r="I9" i="5"/>
  <c r="J10" i="5"/>
  <c r="I10" i="5"/>
  <c r="H8" i="5"/>
  <c r="G8" i="5"/>
  <c r="H9" i="5"/>
  <c r="H10" i="5"/>
  <c r="F8" i="5"/>
  <c r="E10" i="5"/>
  <c r="E7" i="5"/>
  <c r="B7" i="5"/>
  <c r="C7" i="5"/>
  <c r="C10" i="5"/>
  <c r="B9" i="5"/>
  <c r="B8" i="5"/>
  <c r="C8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47" i="5"/>
  <c r="AJ43" i="5"/>
  <c r="AJ39" i="5"/>
  <c r="AJ35" i="5"/>
  <c r="AJ31" i="5"/>
  <c r="AJ27" i="5"/>
  <c r="AJ23" i="5"/>
  <c r="E6" i="5"/>
  <c r="F6" i="5" s="1"/>
  <c r="G6" i="5" s="1"/>
  <c r="H6" i="5" s="1"/>
  <c r="I6" i="5" s="1"/>
  <c r="J6" i="5" s="1"/>
  <c r="K6" i="5" s="1"/>
  <c r="M6" i="5" s="1"/>
  <c r="N6" i="5" s="1"/>
  <c r="O6" i="5" s="1"/>
  <c r="P6" i="5" s="1"/>
  <c r="Q6" i="5" s="1"/>
  <c r="R6" i="5" s="1"/>
  <c r="S6" i="5" s="1"/>
  <c r="U6" i="5" s="1"/>
  <c r="V6" i="5" s="1"/>
  <c r="W6" i="5" s="1"/>
  <c r="X6" i="5" s="1"/>
  <c r="Y6" i="5" s="1"/>
  <c r="Z6" i="5" s="1"/>
  <c r="AA6" i="5" s="1"/>
  <c r="AC6" i="5" s="1"/>
  <c r="AD6" i="5" s="1"/>
  <c r="AE6" i="5" s="1"/>
  <c r="AF6" i="5" s="1"/>
  <c r="AG6" i="5" s="1"/>
  <c r="AH6" i="5" s="1"/>
  <c r="AI6" i="5" s="1"/>
  <c r="AB139" i="5"/>
  <c r="T139" i="5"/>
  <c r="L139" i="5"/>
  <c r="D139" i="5"/>
  <c r="AB138" i="5"/>
  <c r="T138" i="5"/>
  <c r="L138" i="5"/>
  <c r="D138" i="5"/>
  <c r="AB137" i="5"/>
  <c r="T137" i="5"/>
  <c r="L137" i="5"/>
  <c r="D137" i="5"/>
  <c r="AB136" i="5"/>
  <c r="T136" i="5"/>
  <c r="L136" i="5"/>
  <c r="D136" i="5"/>
  <c r="AB135" i="5"/>
  <c r="T135" i="5"/>
  <c r="L135" i="5"/>
  <c r="D135" i="5"/>
  <c r="AB134" i="5"/>
  <c r="T134" i="5"/>
  <c r="L134" i="5"/>
  <c r="D134" i="5"/>
  <c r="AB133" i="5"/>
  <c r="T133" i="5"/>
  <c r="L133" i="5"/>
  <c r="D133" i="5"/>
  <c r="AB132" i="5"/>
  <c r="T132" i="5"/>
  <c r="L132" i="5"/>
  <c r="D132" i="5"/>
  <c r="AB131" i="5"/>
  <c r="T131" i="5"/>
  <c r="L131" i="5"/>
  <c r="D131" i="5"/>
  <c r="AB130" i="5"/>
  <c r="T130" i="5"/>
  <c r="L130" i="5"/>
  <c r="D130" i="5"/>
  <c r="AB129" i="5"/>
  <c r="T129" i="5"/>
  <c r="L129" i="5"/>
  <c r="D129" i="5"/>
  <c r="AB128" i="5"/>
  <c r="T128" i="5"/>
  <c r="L128" i="5"/>
  <c r="D128" i="5"/>
  <c r="AB127" i="5"/>
  <c r="T127" i="5"/>
  <c r="L127" i="5"/>
  <c r="D127" i="5"/>
  <c r="AB126" i="5"/>
  <c r="T126" i="5"/>
  <c r="L126" i="5"/>
  <c r="D126" i="5"/>
  <c r="AB125" i="5"/>
  <c r="T125" i="5"/>
  <c r="L125" i="5"/>
  <c r="D125" i="5"/>
  <c r="AB124" i="5"/>
  <c r="T124" i="5"/>
  <c r="L124" i="5"/>
  <c r="D124" i="5"/>
  <c r="AB123" i="5"/>
  <c r="T123" i="5"/>
  <c r="L123" i="5"/>
  <c r="D123" i="5"/>
  <c r="AB122" i="5"/>
  <c r="T122" i="5"/>
  <c r="L122" i="5"/>
  <c r="D122" i="5"/>
  <c r="AB121" i="5"/>
  <c r="T121" i="5"/>
  <c r="L121" i="5"/>
  <c r="D121" i="5"/>
  <c r="AB120" i="5"/>
  <c r="T120" i="5"/>
  <c r="L120" i="5"/>
  <c r="D120" i="5"/>
  <c r="AB119" i="5"/>
  <c r="T119" i="5"/>
  <c r="L119" i="5"/>
  <c r="D119" i="5"/>
  <c r="AB118" i="5"/>
  <c r="T118" i="5"/>
  <c r="L118" i="5"/>
  <c r="D118" i="5"/>
  <c r="AB117" i="5"/>
  <c r="T117" i="5"/>
  <c r="L117" i="5"/>
  <c r="D117" i="5"/>
  <c r="AB116" i="5"/>
  <c r="T116" i="5"/>
  <c r="L116" i="5"/>
  <c r="D116" i="5"/>
  <c r="AB115" i="5"/>
  <c r="T115" i="5"/>
  <c r="L115" i="5"/>
  <c r="D115" i="5"/>
  <c r="AB114" i="5"/>
  <c r="T114" i="5"/>
  <c r="L114" i="5"/>
  <c r="D114" i="5"/>
  <c r="AB113" i="5"/>
  <c r="T113" i="5"/>
  <c r="L113" i="5"/>
  <c r="L112" i="5" s="1"/>
  <c r="D113" i="5"/>
  <c r="AB109" i="5"/>
  <c r="T109" i="5"/>
  <c r="L109" i="5"/>
  <c r="D109" i="5"/>
  <c r="AB108" i="5"/>
  <c r="T108" i="5"/>
  <c r="L108" i="5"/>
  <c r="D108" i="5"/>
  <c r="AB107" i="5"/>
  <c r="T107" i="5"/>
  <c r="L107" i="5"/>
  <c r="D107" i="5"/>
  <c r="AB106" i="5"/>
  <c r="T106" i="5"/>
  <c r="L106" i="5"/>
  <c r="D106" i="5"/>
  <c r="AB105" i="5"/>
  <c r="T105" i="5"/>
  <c r="L105" i="5"/>
  <c r="D105" i="5"/>
  <c r="AB104" i="5"/>
  <c r="T104" i="5"/>
  <c r="L104" i="5"/>
  <c r="D104" i="5"/>
  <c r="AB103" i="5"/>
  <c r="T103" i="5"/>
  <c r="L103" i="5"/>
  <c r="D103" i="5"/>
  <c r="AB102" i="5"/>
  <c r="T102" i="5"/>
  <c r="L102" i="5"/>
  <c r="D102" i="5"/>
  <c r="AB101" i="5"/>
  <c r="T101" i="5"/>
  <c r="L101" i="5"/>
  <c r="D101" i="5"/>
  <c r="AB100" i="5"/>
  <c r="T100" i="5"/>
  <c r="L100" i="5"/>
  <c r="D100" i="5"/>
  <c r="AB99" i="5"/>
  <c r="T99" i="5"/>
  <c r="D99" i="5"/>
  <c r="AB98" i="5"/>
  <c r="T98" i="5"/>
  <c r="D98" i="5"/>
  <c r="AB97" i="5"/>
  <c r="T97" i="5"/>
  <c r="AL97" i="5" s="1"/>
  <c r="D97" i="5"/>
  <c r="AB96" i="5"/>
  <c r="T96" i="5"/>
  <c r="D96" i="5"/>
  <c r="AB95" i="5"/>
  <c r="T95" i="5"/>
  <c r="D95" i="5"/>
  <c r="AB94" i="5"/>
  <c r="T94" i="5"/>
  <c r="D94" i="5"/>
  <c r="AB93" i="5"/>
  <c r="T93" i="5"/>
  <c r="AL93" i="5" s="1"/>
  <c r="D93" i="5"/>
  <c r="AB92" i="5"/>
  <c r="T92" i="5"/>
  <c r="D92" i="5"/>
  <c r="AB91" i="5"/>
  <c r="T91" i="5"/>
  <c r="D91" i="5"/>
  <c r="AB90" i="5"/>
  <c r="T90" i="5"/>
  <c r="D90" i="5"/>
  <c r="AB89" i="5"/>
  <c r="T89" i="5"/>
  <c r="D89" i="5"/>
  <c r="AB88" i="5"/>
  <c r="T88" i="5"/>
  <c r="D88" i="5"/>
  <c r="AB87" i="5"/>
  <c r="T87" i="5"/>
  <c r="D87" i="5"/>
  <c r="AB86" i="5"/>
  <c r="T86" i="5"/>
  <c r="D86" i="5"/>
  <c r="AB85" i="5"/>
  <c r="T85" i="5"/>
  <c r="AL85" i="5" s="1"/>
  <c r="D85" i="5"/>
  <c r="AB84" i="5"/>
  <c r="T84" i="5"/>
  <c r="D84" i="5"/>
  <c r="AB83" i="5"/>
  <c r="T83" i="5"/>
  <c r="D83" i="5"/>
  <c r="AG9" i="5"/>
  <c r="AB79" i="5"/>
  <c r="T79" i="5"/>
  <c r="L79" i="5"/>
  <c r="D79" i="5"/>
  <c r="AB78" i="5"/>
  <c r="T78" i="5"/>
  <c r="L78" i="5"/>
  <c r="D78" i="5"/>
  <c r="AB77" i="5"/>
  <c r="T77" i="5"/>
  <c r="L77" i="5"/>
  <c r="D77" i="5"/>
  <c r="AB76" i="5"/>
  <c r="T76" i="5"/>
  <c r="L76" i="5"/>
  <c r="D76" i="5"/>
  <c r="T75" i="5"/>
  <c r="L75" i="5"/>
  <c r="D75" i="5"/>
  <c r="T74" i="5"/>
  <c r="L74" i="5"/>
  <c r="D74" i="5"/>
  <c r="T73" i="5"/>
  <c r="L73" i="5"/>
  <c r="D73" i="5"/>
  <c r="T72" i="5"/>
  <c r="L72" i="5"/>
  <c r="D72" i="5"/>
  <c r="T71" i="5"/>
  <c r="L71" i="5"/>
  <c r="D71" i="5"/>
  <c r="T70" i="5"/>
  <c r="L70" i="5"/>
  <c r="D70" i="5"/>
  <c r="T69" i="5"/>
  <c r="AL69" i="5" s="1"/>
  <c r="L69" i="5"/>
  <c r="D69" i="5"/>
  <c r="T68" i="5"/>
  <c r="L68" i="5"/>
  <c r="D68" i="5"/>
  <c r="T67" i="5"/>
  <c r="L67" i="5"/>
  <c r="D67" i="5"/>
  <c r="T66" i="5"/>
  <c r="L66" i="5"/>
  <c r="D66" i="5"/>
  <c r="T65" i="5"/>
  <c r="L65" i="5"/>
  <c r="D65" i="5"/>
  <c r="T64" i="5"/>
  <c r="L64" i="5"/>
  <c r="D64" i="5"/>
  <c r="T63" i="5"/>
  <c r="L63" i="5"/>
  <c r="D63" i="5"/>
  <c r="T62" i="5"/>
  <c r="L62" i="5"/>
  <c r="D62" i="5"/>
  <c r="T61" i="5"/>
  <c r="AL61" i="5" s="1"/>
  <c r="L61" i="5"/>
  <c r="D61" i="5"/>
  <c r="T60" i="5"/>
  <c r="L60" i="5"/>
  <c r="D60" i="5"/>
  <c r="T59" i="5"/>
  <c r="L59" i="5"/>
  <c r="D59" i="5"/>
  <c r="T58" i="5"/>
  <c r="L58" i="5"/>
  <c r="D58" i="5"/>
  <c r="T57" i="5"/>
  <c r="L57" i="5"/>
  <c r="D57" i="5"/>
  <c r="T56" i="5"/>
  <c r="L56" i="5"/>
  <c r="D56" i="5"/>
  <c r="T55" i="5"/>
  <c r="L55" i="5"/>
  <c r="D55" i="5"/>
  <c r="T54" i="5"/>
  <c r="L54" i="5"/>
  <c r="D54" i="5"/>
  <c r="T53" i="5"/>
  <c r="AL53" i="5" s="1"/>
  <c r="L53" i="5"/>
  <c r="D53" i="5"/>
  <c r="L49" i="5"/>
  <c r="D49" i="5"/>
  <c r="L48" i="5"/>
  <c r="D48" i="5"/>
  <c r="L47" i="5"/>
  <c r="D47" i="5"/>
  <c r="D46" i="5"/>
  <c r="L45" i="5"/>
  <c r="D45" i="5"/>
  <c r="L44" i="5"/>
  <c r="D44" i="5"/>
  <c r="L43" i="5"/>
  <c r="D43" i="5"/>
  <c r="D42" i="5"/>
  <c r="L41" i="5"/>
  <c r="D41" i="5"/>
  <c r="L40" i="5"/>
  <c r="D40" i="5"/>
  <c r="D39" i="5"/>
  <c r="D38" i="5"/>
  <c r="D37" i="5"/>
  <c r="D36" i="5"/>
  <c r="D35" i="5"/>
  <c r="D34" i="5"/>
  <c r="D33" i="5"/>
  <c r="D32" i="5"/>
  <c r="D31" i="5"/>
  <c r="D30" i="5"/>
  <c r="AB29" i="5"/>
  <c r="D29" i="5"/>
  <c r="D28" i="5"/>
  <c r="D27" i="5"/>
  <c r="D26" i="5"/>
  <c r="D25" i="5"/>
  <c r="D24" i="5"/>
  <c r="L19" i="5"/>
  <c r="D19" i="5"/>
  <c r="T18" i="5"/>
  <c r="L18" i="5"/>
  <c r="D18" i="5"/>
  <c r="T15" i="5"/>
  <c r="L15" i="5"/>
  <c r="D15" i="5"/>
  <c r="T14" i="5"/>
  <c r="L14" i="5"/>
  <c r="D14" i="5"/>
  <c r="AG22" i="4"/>
  <c r="AG7" i="4" s="1"/>
  <c r="AD19" i="4"/>
  <c r="AD33" i="4"/>
  <c r="AC22" i="4"/>
  <c r="AC7" i="4" s="1"/>
  <c r="AD47" i="4"/>
  <c r="AB22" i="4"/>
  <c r="AB7" i="4" s="1"/>
  <c r="AD41" i="4"/>
  <c r="AD49" i="4"/>
  <c r="AD45" i="4"/>
  <c r="AD44" i="4"/>
  <c r="AD29" i="4"/>
  <c r="AD25" i="4"/>
  <c r="AD18" i="4"/>
  <c r="X22" i="4"/>
  <c r="X7" i="4" s="1"/>
  <c r="W22" i="4"/>
  <c r="W7" i="4" s="1"/>
  <c r="V19" i="4"/>
  <c r="V23" i="4"/>
  <c r="V25" i="4"/>
  <c r="V27" i="4"/>
  <c r="V29" i="4"/>
  <c r="V31" i="4"/>
  <c r="V33" i="4"/>
  <c r="V35" i="4"/>
  <c r="V41" i="4"/>
  <c r="V43" i="4"/>
  <c r="V45" i="4"/>
  <c r="V49" i="4"/>
  <c r="V37" i="4"/>
  <c r="V50" i="4"/>
  <c r="V14" i="4"/>
  <c r="N47" i="4"/>
  <c r="N46" i="4"/>
  <c r="N43" i="4"/>
  <c r="N40" i="4"/>
  <c r="N38" i="4"/>
  <c r="N36" i="4"/>
  <c r="N35" i="4"/>
  <c r="N34" i="4"/>
  <c r="N32" i="4"/>
  <c r="N31" i="4"/>
  <c r="N26" i="4"/>
  <c r="N24" i="4"/>
  <c r="N23" i="4"/>
  <c r="N41" i="4"/>
  <c r="N37" i="4"/>
  <c r="N29" i="4"/>
  <c r="N25" i="4"/>
  <c r="N45" i="4"/>
  <c r="N44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19" i="4"/>
  <c r="F18" i="4"/>
  <c r="F15" i="4"/>
  <c r="F14" i="4"/>
  <c r="F23" i="4"/>
  <c r="M109" i="4"/>
  <c r="M8" i="4" s="1"/>
  <c r="L109" i="4"/>
  <c r="L8" i="4" s="1"/>
  <c r="K109" i="4"/>
  <c r="K8" i="4" s="1"/>
  <c r="J109" i="4"/>
  <c r="J8" i="4" s="1"/>
  <c r="I109" i="4"/>
  <c r="H109" i="4"/>
  <c r="G109" i="4"/>
  <c r="M80" i="4"/>
  <c r="M9" i="4" s="1"/>
  <c r="L80" i="4"/>
  <c r="L9" i="4" s="1"/>
  <c r="K80" i="4"/>
  <c r="K9" i="4" s="1"/>
  <c r="J80" i="4"/>
  <c r="J9" i="4" s="1"/>
  <c r="I80" i="4"/>
  <c r="I9" i="4" s="1"/>
  <c r="H80" i="4"/>
  <c r="G80" i="4"/>
  <c r="M51" i="4"/>
  <c r="M10" i="4" s="1"/>
  <c r="L51" i="4"/>
  <c r="L10" i="4" s="1"/>
  <c r="K51" i="4"/>
  <c r="K10" i="4" s="1"/>
  <c r="J51" i="4"/>
  <c r="J10" i="4" s="1"/>
  <c r="I51" i="4"/>
  <c r="H51" i="4"/>
  <c r="H10" i="4" s="1"/>
  <c r="G51" i="4"/>
  <c r="G10" i="4" s="1"/>
  <c r="AI109" i="4"/>
  <c r="AI8" i="4" s="1"/>
  <c r="AI80" i="4"/>
  <c r="AI9" i="4" s="1"/>
  <c r="AI51" i="4"/>
  <c r="AI10" i="4" s="1"/>
  <c r="AI22" i="4"/>
  <c r="AI7" i="4" s="1"/>
  <c r="AH109" i="4"/>
  <c r="AH8" i="4" s="1"/>
  <c r="AH80" i="4"/>
  <c r="AH9" i="4" s="1"/>
  <c r="AH51" i="4"/>
  <c r="AH10" i="4" s="1"/>
  <c r="O6" i="4"/>
  <c r="P6" i="4" s="1"/>
  <c r="Q6" i="4" s="1"/>
  <c r="R6" i="4" s="1"/>
  <c r="S6" i="4" s="1"/>
  <c r="T6" i="4" s="1"/>
  <c r="U6" i="4" s="1"/>
  <c r="W6" i="4" s="1"/>
  <c r="X6" i="4" s="1"/>
  <c r="Y6" i="4" s="1"/>
  <c r="Z6" i="4" s="1"/>
  <c r="AA6" i="4" s="1"/>
  <c r="AB6" i="4" s="1"/>
  <c r="AC6" i="4" s="1"/>
  <c r="AE6" i="4" s="1"/>
  <c r="AF6" i="4" s="1"/>
  <c r="AG6" i="4" s="1"/>
  <c r="AH6" i="4" s="1"/>
  <c r="AI6" i="4" s="1"/>
  <c r="E109" i="4"/>
  <c r="E8" i="4" s="1"/>
  <c r="E80" i="4"/>
  <c r="E9" i="4" s="1"/>
  <c r="E51" i="4"/>
  <c r="E10" i="4" s="1"/>
  <c r="AG51" i="4"/>
  <c r="AG10" i="4" s="1"/>
  <c r="AG80" i="4"/>
  <c r="AG9" i="4" s="1"/>
  <c r="AG109" i="4"/>
  <c r="AG8" i="4" s="1"/>
  <c r="AF109" i="4"/>
  <c r="AF80" i="4"/>
  <c r="AF9" i="4" s="1"/>
  <c r="AF51" i="4"/>
  <c r="AF10" i="4" s="1"/>
  <c r="AF22" i="4"/>
  <c r="AF7" i="4" s="1"/>
  <c r="AF8" i="4"/>
  <c r="AE109" i="4"/>
  <c r="AE80" i="4"/>
  <c r="AE9" i="4" s="1"/>
  <c r="AE51" i="4"/>
  <c r="AE10" i="4" s="1"/>
  <c r="AE22" i="4"/>
  <c r="AE7" i="4" s="1"/>
  <c r="AE8" i="4"/>
  <c r="AC109" i="4"/>
  <c r="AC8" i="4" s="1"/>
  <c r="AB109" i="4"/>
  <c r="AB8" i="4" s="1"/>
  <c r="AA109" i="4"/>
  <c r="AA8" i="4" s="1"/>
  <c r="Z109" i="4"/>
  <c r="Z8" i="4" s="1"/>
  <c r="Y109" i="4"/>
  <c r="Y8" i="4" s="1"/>
  <c r="X109" i="4"/>
  <c r="X8" i="4" s="1"/>
  <c r="W109" i="4"/>
  <c r="W8" i="4" s="1"/>
  <c r="AC80" i="4"/>
  <c r="AC9" i="4" s="1"/>
  <c r="AB80" i="4"/>
  <c r="AB9" i="4" s="1"/>
  <c r="AA80" i="4"/>
  <c r="AA9" i="4" s="1"/>
  <c r="Z80" i="4"/>
  <c r="Z9" i="4" s="1"/>
  <c r="Y80" i="4"/>
  <c r="Y9" i="4" s="1"/>
  <c r="X80" i="4"/>
  <c r="X9" i="4" s="1"/>
  <c r="W80" i="4"/>
  <c r="W9" i="4" s="1"/>
  <c r="AC51" i="4"/>
  <c r="AC10" i="4" s="1"/>
  <c r="AB51" i="4"/>
  <c r="AB10" i="4" s="1"/>
  <c r="AA51" i="4"/>
  <c r="AA10" i="4" s="1"/>
  <c r="Z51" i="4"/>
  <c r="Z10" i="4" s="1"/>
  <c r="Y51" i="4"/>
  <c r="Y10" i="4" s="1"/>
  <c r="X51" i="4"/>
  <c r="X10" i="4" s="1"/>
  <c r="W51" i="4"/>
  <c r="W10" i="4" s="1"/>
  <c r="AA22" i="4"/>
  <c r="AA7" i="4" s="1"/>
  <c r="Y22" i="4"/>
  <c r="Y7" i="4" s="1"/>
  <c r="AD137" i="4"/>
  <c r="V137" i="4"/>
  <c r="N137" i="4"/>
  <c r="AD136" i="4"/>
  <c r="V136" i="4"/>
  <c r="N136" i="4"/>
  <c r="AD135" i="4"/>
  <c r="V135" i="4"/>
  <c r="N135" i="4"/>
  <c r="AD134" i="4"/>
  <c r="V134" i="4"/>
  <c r="N134" i="4"/>
  <c r="AD133" i="4"/>
  <c r="V133" i="4"/>
  <c r="N133" i="4"/>
  <c r="AD132" i="4"/>
  <c r="V132" i="4"/>
  <c r="N132" i="4"/>
  <c r="AD131" i="4"/>
  <c r="V131" i="4"/>
  <c r="N131" i="4"/>
  <c r="AD130" i="4"/>
  <c r="V130" i="4"/>
  <c r="N130" i="4"/>
  <c r="AD129" i="4"/>
  <c r="V129" i="4"/>
  <c r="N129" i="4"/>
  <c r="AD128" i="4"/>
  <c r="V128" i="4"/>
  <c r="N128" i="4"/>
  <c r="AD127" i="4"/>
  <c r="V127" i="4"/>
  <c r="N127" i="4"/>
  <c r="AD126" i="4"/>
  <c r="V126" i="4"/>
  <c r="N126" i="4"/>
  <c r="AD125" i="4"/>
  <c r="V125" i="4"/>
  <c r="N125" i="4"/>
  <c r="AD124" i="4"/>
  <c r="V124" i="4"/>
  <c r="N124" i="4"/>
  <c r="AD123" i="4"/>
  <c r="V123" i="4"/>
  <c r="N123" i="4"/>
  <c r="AD122" i="4"/>
  <c r="V122" i="4"/>
  <c r="N122" i="4"/>
  <c r="AD121" i="4"/>
  <c r="V121" i="4"/>
  <c r="N121" i="4"/>
  <c r="AD120" i="4"/>
  <c r="V120" i="4"/>
  <c r="N120" i="4"/>
  <c r="AD119" i="4"/>
  <c r="V119" i="4"/>
  <c r="N119" i="4"/>
  <c r="AD118" i="4"/>
  <c r="V118" i="4"/>
  <c r="N118" i="4"/>
  <c r="AD117" i="4"/>
  <c r="V117" i="4"/>
  <c r="N117" i="4"/>
  <c r="AD116" i="4"/>
  <c r="V116" i="4"/>
  <c r="N116" i="4"/>
  <c r="AD115" i="4"/>
  <c r="V115" i="4"/>
  <c r="N115" i="4"/>
  <c r="AD114" i="4"/>
  <c r="V114" i="4"/>
  <c r="N114" i="4"/>
  <c r="AD113" i="4"/>
  <c r="V113" i="4"/>
  <c r="N113" i="4"/>
  <c r="AD112" i="4"/>
  <c r="V112" i="4"/>
  <c r="N112" i="4"/>
  <c r="AD111" i="4"/>
  <c r="V111" i="4"/>
  <c r="N111" i="4"/>
  <c r="AD110" i="4"/>
  <c r="V110" i="4"/>
  <c r="N110" i="4"/>
  <c r="U109" i="4"/>
  <c r="T109" i="4"/>
  <c r="S109" i="4"/>
  <c r="S8" i="4" s="1"/>
  <c r="R109" i="4"/>
  <c r="R8" i="4" s="1"/>
  <c r="Q109" i="4"/>
  <c r="Q8" i="4" s="1"/>
  <c r="P109" i="4"/>
  <c r="P8" i="4" s="1"/>
  <c r="O109" i="4"/>
  <c r="O8" i="4" s="1"/>
  <c r="I8" i="4"/>
  <c r="D109" i="4"/>
  <c r="D8" i="4" s="1"/>
  <c r="C109" i="4"/>
  <c r="C8" i="4" s="1"/>
  <c r="B109" i="4"/>
  <c r="AD108" i="4"/>
  <c r="V108" i="4"/>
  <c r="N108" i="4"/>
  <c r="AD107" i="4"/>
  <c r="V107" i="4"/>
  <c r="N107" i="4"/>
  <c r="AD106" i="4"/>
  <c r="V106" i="4"/>
  <c r="N106" i="4"/>
  <c r="AD105" i="4"/>
  <c r="V105" i="4"/>
  <c r="N105" i="4"/>
  <c r="AD104" i="4"/>
  <c r="V104" i="4"/>
  <c r="N104" i="4"/>
  <c r="AD103" i="4"/>
  <c r="V103" i="4"/>
  <c r="N103" i="4"/>
  <c r="AD102" i="4"/>
  <c r="V102" i="4"/>
  <c r="N102" i="4"/>
  <c r="AD101" i="4"/>
  <c r="V101" i="4"/>
  <c r="N101" i="4"/>
  <c r="AD100" i="4"/>
  <c r="V100" i="4"/>
  <c r="N100" i="4"/>
  <c r="AD99" i="4"/>
  <c r="V99" i="4"/>
  <c r="N99" i="4"/>
  <c r="AD98" i="4"/>
  <c r="V98" i="4"/>
  <c r="N98" i="4"/>
  <c r="AD97" i="4"/>
  <c r="V97" i="4"/>
  <c r="N97" i="4"/>
  <c r="AD96" i="4"/>
  <c r="V96" i="4"/>
  <c r="N96" i="4"/>
  <c r="AD95" i="4"/>
  <c r="V95" i="4"/>
  <c r="N95" i="4"/>
  <c r="AD94" i="4"/>
  <c r="V94" i="4"/>
  <c r="N94" i="4"/>
  <c r="AD93" i="4"/>
  <c r="V93" i="4"/>
  <c r="N93" i="4"/>
  <c r="AD92" i="4"/>
  <c r="V92" i="4"/>
  <c r="N92" i="4"/>
  <c r="AD91" i="4"/>
  <c r="V91" i="4"/>
  <c r="N91" i="4"/>
  <c r="AD90" i="4"/>
  <c r="V90" i="4"/>
  <c r="N90" i="4"/>
  <c r="AD89" i="4"/>
  <c r="V89" i="4"/>
  <c r="N89" i="4"/>
  <c r="AD88" i="4"/>
  <c r="V88" i="4"/>
  <c r="N88" i="4"/>
  <c r="AD87" i="4"/>
  <c r="V87" i="4"/>
  <c r="N87" i="4"/>
  <c r="AD86" i="4"/>
  <c r="V86" i="4"/>
  <c r="N86" i="4"/>
  <c r="AD85" i="4"/>
  <c r="V85" i="4"/>
  <c r="N85" i="4"/>
  <c r="AD84" i="4"/>
  <c r="V84" i="4"/>
  <c r="N84" i="4"/>
  <c r="AD83" i="4"/>
  <c r="V83" i="4"/>
  <c r="N83" i="4"/>
  <c r="AD82" i="4"/>
  <c r="V82" i="4"/>
  <c r="N82" i="4"/>
  <c r="AD81" i="4"/>
  <c r="V81" i="4"/>
  <c r="N81" i="4"/>
  <c r="U80" i="4"/>
  <c r="U9" i="4" s="1"/>
  <c r="T80" i="4"/>
  <c r="T9" i="4" s="1"/>
  <c r="S80" i="4"/>
  <c r="S9" i="4" s="1"/>
  <c r="R80" i="4"/>
  <c r="R9" i="4" s="1"/>
  <c r="Q80" i="4"/>
  <c r="Q9" i="4" s="1"/>
  <c r="P80" i="4"/>
  <c r="P9" i="4" s="1"/>
  <c r="O80" i="4"/>
  <c r="O9" i="4" s="1"/>
  <c r="H9" i="4"/>
  <c r="G9" i="4"/>
  <c r="D80" i="4"/>
  <c r="D9" i="4" s="1"/>
  <c r="C80" i="4"/>
  <c r="C9" i="4" s="1"/>
  <c r="B80" i="4"/>
  <c r="AD79" i="4"/>
  <c r="V79" i="4"/>
  <c r="N79" i="4"/>
  <c r="AD78" i="4"/>
  <c r="V78" i="4"/>
  <c r="N78" i="4"/>
  <c r="AD77" i="4"/>
  <c r="V77" i="4"/>
  <c r="N77" i="4"/>
  <c r="AD76" i="4"/>
  <c r="V76" i="4"/>
  <c r="N76" i="4"/>
  <c r="AD75" i="4"/>
  <c r="V75" i="4"/>
  <c r="N75" i="4"/>
  <c r="AD74" i="4"/>
  <c r="V74" i="4"/>
  <c r="N74" i="4"/>
  <c r="AD73" i="4"/>
  <c r="V73" i="4"/>
  <c r="N73" i="4"/>
  <c r="AD72" i="4"/>
  <c r="V72" i="4"/>
  <c r="N72" i="4"/>
  <c r="AD71" i="4"/>
  <c r="V71" i="4"/>
  <c r="N71" i="4"/>
  <c r="AD70" i="4"/>
  <c r="V70" i="4"/>
  <c r="N70" i="4"/>
  <c r="AD69" i="4"/>
  <c r="V69" i="4"/>
  <c r="N69" i="4"/>
  <c r="AD68" i="4"/>
  <c r="V68" i="4"/>
  <c r="N68" i="4"/>
  <c r="AD67" i="4"/>
  <c r="V67" i="4"/>
  <c r="N67" i="4"/>
  <c r="AD66" i="4"/>
  <c r="V66" i="4"/>
  <c r="N66" i="4"/>
  <c r="AD65" i="4"/>
  <c r="V65" i="4"/>
  <c r="N65" i="4"/>
  <c r="AD64" i="4"/>
  <c r="V64" i="4"/>
  <c r="N64" i="4"/>
  <c r="AD63" i="4"/>
  <c r="V63" i="4"/>
  <c r="N63" i="4"/>
  <c r="AD62" i="4"/>
  <c r="V62" i="4"/>
  <c r="N62" i="4"/>
  <c r="AD61" i="4"/>
  <c r="V61" i="4"/>
  <c r="N61" i="4"/>
  <c r="AD60" i="4"/>
  <c r="V60" i="4"/>
  <c r="N60" i="4"/>
  <c r="AD59" i="4"/>
  <c r="V59" i="4"/>
  <c r="N59" i="4"/>
  <c r="AD58" i="4"/>
  <c r="V58" i="4"/>
  <c r="N58" i="4"/>
  <c r="AD57" i="4"/>
  <c r="V57" i="4"/>
  <c r="N57" i="4"/>
  <c r="AD56" i="4"/>
  <c r="V56" i="4"/>
  <c r="N56" i="4"/>
  <c r="AD55" i="4"/>
  <c r="V55" i="4"/>
  <c r="N55" i="4"/>
  <c r="AD54" i="4"/>
  <c r="V54" i="4"/>
  <c r="N54" i="4"/>
  <c r="AD53" i="4"/>
  <c r="V53" i="4"/>
  <c r="N53" i="4"/>
  <c r="AD52" i="4"/>
  <c r="V52" i="4"/>
  <c r="N52" i="4"/>
  <c r="U51" i="4"/>
  <c r="U10" i="4" s="1"/>
  <c r="T51" i="4"/>
  <c r="T10" i="4" s="1"/>
  <c r="S51" i="4"/>
  <c r="S10" i="4" s="1"/>
  <c r="R51" i="4"/>
  <c r="R10" i="4" s="1"/>
  <c r="Q51" i="4"/>
  <c r="Q10" i="4" s="1"/>
  <c r="P51" i="4"/>
  <c r="P10" i="4" s="1"/>
  <c r="O51" i="4"/>
  <c r="O10" i="4" s="1"/>
  <c r="D51" i="4"/>
  <c r="D10" i="4" s="1"/>
  <c r="C51" i="4"/>
  <c r="C10" i="4" s="1"/>
  <c r="B51" i="4"/>
  <c r="AD50" i="4"/>
  <c r="N50" i="4"/>
  <c r="AD48" i="4"/>
  <c r="N48" i="4"/>
  <c r="AD46" i="4"/>
  <c r="V46" i="4"/>
  <c r="AJ46" i="4" s="1"/>
  <c r="AD42" i="4"/>
  <c r="V42" i="4"/>
  <c r="N42" i="4"/>
  <c r="AD40" i="4"/>
  <c r="V39" i="4"/>
  <c r="N39" i="4"/>
  <c r="AD38" i="4"/>
  <c r="V38" i="4"/>
  <c r="AJ38" i="4" s="1"/>
  <c r="AD36" i="4"/>
  <c r="AD35" i="4"/>
  <c r="AD34" i="4"/>
  <c r="V34" i="4"/>
  <c r="AJ34" i="4" s="1"/>
  <c r="AD32" i="4"/>
  <c r="AD31" i="4"/>
  <c r="AD30" i="4"/>
  <c r="V30" i="4"/>
  <c r="N30" i="4"/>
  <c r="AD28" i="4"/>
  <c r="AD27" i="4"/>
  <c r="N27" i="4"/>
  <c r="AD26" i="4"/>
  <c r="V26" i="4"/>
  <c r="AD24" i="4"/>
  <c r="AD23" i="4"/>
  <c r="T22" i="4"/>
  <c r="T7" i="4" s="1"/>
  <c r="S22" i="4"/>
  <c r="S7" i="4" s="1"/>
  <c r="R22" i="4"/>
  <c r="R7" i="4" s="1"/>
  <c r="D22" i="4"/>
  <c r="D7" i="4" s="1"/>
  <c r="C22" i="4"/>
  <c r="C7" i="4" s="1"/>
  <c r="B22" i="4"/>
  <c r="B7" i="4" s="1"/>
  <c r="N19" i="4"/>
  <c r="V18" i="4"/>
  <c r="N18" i="4"/>
  <c r="AD15" i="4"/>
  <c r="V15" i="4"/>
  <c r="N15" i="4"/>
  <c r="AD14" i="4"/>
  <c r="I10" i="4"/>
  <c r="B10" i="4"/>
  <c r="B9" i="4"/>
  <c r="F9" i="4" s="1"/>
  <c r="U8" i="4"/>
  <c r="T8" i="4"/>
  <c r="H8" i="4"/>
  <c r="G8" i="4"/>
  <c r="B8" i="4"/>
  <c r="F8" i="4" s="1"/>
  <c r="AG25" i="3"/>
  <c r="AG31" i="3"/>
  <c r="AG33" i="3"/>
  <c r="AG37" i="3"/>
  <c r="AG43" i="3"/>
  <c r="AG45" i="3"/>
  <c r="AG47" i="3"/>
  <c r="AG44" i="3"/>
  <c r="AG29" i="3"/>
  <c r="AG28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C80" i="3"/>
  <c r="AD80" i="3"/>
  <c r="AD9" i="3" s="1"/>
  <c r="AE80" i="3"/>
  <c r="AF80" i="3"/>
  <c r="AF9" i="3" s="1"/>
  <c r="AH80" i="3"/>
  <c r="AI80" i="3"/>
  <c r="AI9" i="3" s="1"/>
  <c r="AJ80" i="3"/>
  <c r="AJ9" i="3" s="1"/>
  <c r="AG81" i="3"/>
  <c r="AG82" i="3"/>
  <c r="AG14" i="3"/>
  <c r="AG49" i="3"/>
  <c r="AG41" i="3"/>
  <c r="AG40" i="3"/>
  <c r="AG38" i="3"/>
  <c r="AG36" i="3"/>
  <c r="AG32" i="3"/>
  <c r="AG27" i="3"/>
  <c r="AG46" i="3"/>
  <c r="AA22" i="3"/>
  <c r="AA7" i="3" s="1"/>
  <c r="Z51" i="3"/>
  <c r="Z10" i="3" s="1"/>
  <c r="AG30" i="3"/>
  <c r="X15" i="3"/>
  <c r="X14" i="3"/>
  <c r="W15" i="3"/>
  <c r="Y15" i="3" s="1"/>
  <c r="W14" i="3"/>
  <c r="V15" i="3"/>
  <c r="V14" i="3"/>
  <c r="Y24" i="3"/>
  <c r="Y28" i="3"/>
  <c r="Y32" i="3"/>
  <c r="Y34" i="3"/>
  <c r="Y40" i="3"/>
  <c r="Y49" i="3"/>
  <c r="U19" i="3"/>
  <c r="U15" i="3"/>
  <c r="U14" i="3"/>
  <c r="AK14" i="3" s="1"/>
  <c r="U18" i="3"/>
  <c r="AK18" i="3" s="1"/>
  <c r="S22" i="3"/>
  <c r="S7" i="3" s="1"/>
  <c r="Q15" i="3"/>
  <c r="Q48" i="3"/>
  <c r="Q39" i="3"/>
  <c r="Q38" i="3"/>
  <c r="Q35" i="3"/>
  <c r="Q27" i="3"/>
  <c r="Q26" i="3"/>
  <c r="Q42" i="3"/>
  <c r="Q34" i="3"/>
  <c r="Q19" i="3"/>
  <c r="Q43" i="3"/>
  <c r="G23" i="3"/>
  <c r="H23" i="3"/>
  <c r="G24" i="3"/>
  <c r="H24" i="3"/>
  <c r="G25" i="3"/>
  <c r="H25" i="3"/>
  <c r="H22" i="3" s="1"/>
  <c r="H7" i="3" s="1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I42" i="3" s="1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F50" i="3"/>
  <c r="F49" i="3"/>
  <c r="F48" i="3"/>
  <c r="F47" i="3"/>
  <c r="I47" i="3" s="1"/>
  <c r="F46" i="3"/>
  <c r="F45" i="3"/>
  <c r="F44" i="3"/>
  <c r="F43" i="3"/>
  <c r="F42" i="3"/>
  <c r="F41" i="3"/>
  <c r="F40" i="3"/>
  <c r="F39" i="3"/>
  <c r="F38" i="3"/>
  <c r="F37" i="3"/>
  <c r="F36" i="3"/>
  <c r="I36" i="3" s="1"/>
  <c r="F35" i="3"/>
  <c r="F34" i="3"/>
  <c r="F33" i="3"/>
  <c r="F32" i="3"/>
  <c r="F31" i="3"/>
  <c r="I31" i="3" s="1"/>
  <c r="F30" i="3"/>
  <c r="F29" i="3"/>
  <c r="F28" i="3"/>
  <c r="I28" i="3" s="1"/>
  <c r="F27" i="3"/>
  <c r="F26" i="3"/>
  <c r="F25" i="3"/>
  <c r="F24" i="3"/>
  <c r="F23" i="3"/>
  <c r="AJ109" i="3"/>
  <c r="AJ8" i="3" s="1"/>
  <c r="AJ51" i="3"/>
  <c r="AJ10" i="3" s="1"/>
  <c r="AI109" i="3"/>
  <c r="AI8" i="3" s="1"/>
  <c r="AI51" i="3"/>
  <c r="AI10" i="3" s="1"/>
  <c r="AH109" i="3"/>
  <c r="AH8" i="3" s="1"/>
  <c r="AH51" i="3"/>
  <c r="AH10" i="3" s="1"/>
  <c r="AH22" i="3"/>
  <c r="AH7" i="3" s="1"/>
  <c r="AH9" i="3"/>
  <c r="J6" i="3"/>
  <c r="K6" i="3" s="1"/>
  <c r="L6" i="3" s="1"/>
  <c r="M6" i="3" s="1"/>
  <c r="N6" i="3" s="1"/>
  <c r="O6" i="3" s="1"/>
  <c r="P6" i="3" s="1"/>
  <c r="R6" i="3" s="1"/>
  <c r="S6" i="3" s="1"/>
  <c r="T6" i="3" s="1"/>
  <c r="U6" i="3" s="1"/>
  <c r="V6" i="3" s="1"/>
  <c r="W6" i="3" s="1"/>
  <c r="X6" i="3" s="1"/>
  <c r="AF109" i="3"/>
  <c r="AF8" i="3" s="1"/>
  <c r="AE109" i="3"/>
  <c r="AE8" i="3" s="1"/>
  <c r="AD109" i="3"/>
  <c r="AD8" i="3" s="1"/>
  <c r="AC109" i="3"/>
  <c r="AC8" i="3" s="1"/>
  <c r="AB109" i="3"/>
  <c r="AB8" i="3" s="1"/>
  <c r="AA109" i="3"/>
  <c r="AA8" i="3" s="1"/>
  <c r="Z109" i="3"/>
  <c r="Z8" i="3" s="1"/>
  <c r="AB80" i="3"/>
  <c r="AB9" i="3" s="1"/>
  <c r="AA80" i="3"/>
  <c r="AA9" i="3" s="1"/>
  <c r="Z80" i="3"/>
  <c r="Z9" i="3" s="1"/>
  <c r="AF51" i="3"/>
  <c r="AF10" i="3" s="1"/>
  <c r="AE51" i="3"/>
  <c r="AE10" i="3" s="1"/>
  <c r="AD51" i="3"/>
  <c r="AD10" i="3" s="1"/>
  <c r="AC51" i="3"/>
  <c r="AC10" i="3" s="1"/>
  <c r="AB51" i="3"/>
  <c r="AB10" i="3" s="1"/>
  <c r="AA51" i="3"/>
  <c r="AA10" i="3" s="1"/>
  <c r="AE22" i="3"/>
  <c r="AE7" i="3" s="1"/>
  <c r="AD22" i="3"/>
  <c r="AD7" i="3" s="1"/>
  <c r="AE9" i="3"/>
  <c r="AC9" i="3"/>
  <c r="X109" i="3"/>
  <c r="X8" i="3" s="1"/>
  <c r="W109" i="3"/>
  <c r="W8" i="3" s="1"/>
  <c r="V109" i="3"/>
  <c r="V8" i="3" s="1"/>
  <c r="U109" i="3"/>
  <c r="U8" i="3" s="1"/>
  <c r="T109" i="3"/>
  <c r="T8" i="3" s="1"/>
  <c r="S109" i="3"/>
  <c r="S8" i="3" s="1"/>
  <c r="R109" i="3"/>
  <c r="R8" i="3" s="1"/>
  <c r="X80" i="3"/>
  <c r="X9" i="3" s="1"/>
  <c r="W80" i="3"/>
  <c r="W9" i="3" s="1"/>
  <c r="V80" i="3"/>
  <c r="V9" i="3" s="1"/>
  <c r="U80" i="3"/>
  <c r="U9" i="3" s="1"/>
  <c r="T80" i="3"/>
  <c r="T9" i="3" s="1"/>
  <c r="S80" i="3"/>
  <c r="S9" i="3" s="1"/>
  <c r="R80" i="3"/>
  <c r="R9" i="3" s="1"/>
  <c r="X51" i="3"/>
  <c r="W51" i="3"/>
  <c r="W10" i="3" s="1"/>
  <c r="V51" i="3"/>
  <c r="V10" i="3" s="1"/>
  <c r="U51" i="3"/>
  <c r="U10" i="3" s="1"/>
  <c r="T51" i="3"/>
  <c r="T10" i="3" s="1"/>
  <c r="S51" i="3"/>
  <c r="S10" i="3" s="1"/>
  <c r="R51" i="3"/>
  <c r="R10" i="3" s="1"/>
  <c r="U22" i="3"/>
  <c r="U7" i="3" s="1"/>
  <c r="X10" i="3"/>
  <c r="P109" i="3"/>
  <c r="P8" i="3" s="1"/>
  <c r="O109" i="3"/>
  <c r="O8" i="3" s="1"/>
  <c r="N109" i="3"/>
  <c r="N8" i="3" s="1"/>
  <c r="M109" i="3"/>
  <c r="M8" i="3" s="1"/>
  <c r="L109" i="3"/>
  <c r="L8" i="3" s="1"/>
  <c r="K109" i="3"/>
  <c r="K8" i="3" s="1"/>
  <c r="J109" i="3"/>
  <c r="J8" i="3" s="1"/>
  <c r="P80" i="3"/>
  <c r="P9" i="3" s="1"/>
  <c r="O80" i="3"/>
  <c r="N80" i="3"/>
  <c r="M80" i="3"/>
  <c r="L80" i="3"/>
  <c r="L9" i="3" s="1"/>
  <c r="K80" i="3"/>
  <c r="K9" i="3" s="1"/>
  <c r="J80" i="3"/>
  <c r="J9" i="3" s="1"/>
  <c r="P51" i="3"/>
  <c r="P10" i="3" s="1"/>
  <c r="O51" i="3"/>
  <c r="O10" i="3" s="1"/>
  <c r="N51" i="3"/>
  <c r="N10" i="3" s="1"/>
  <c r="M51" i="3"/>
  <c r="M10" i="3" s="1"/>
  <c r="L51" i="3"/>
  <c r="L10" i="3" s="1"/>
  <c r="K51" i="3"/>
  <c r="K10" i="3" s="1"/>
  <c r="J51" i="3"/>
  <c r="J10" i="3" s="1"/>
  <c r="P22" i="3"/>
  <c r="P7" i="3" s="1"/>
  <c r="K22" i="3"/>
  <c r="K7" i="3" s="1"/>
  <c r="J22" i="3"/>
  <c r="J7" i="3" s="1"/>
  <c r="O9" i="3"/>
  <c r="N9" i="3"/>
  <c r="M9" i="3"/>
  <c r="AG137" i="3"/>
  <c r="Y137" i="3"/>
  <c r="Q137" i="3"/>
  <c r="I137" i="3"/>
  <c r="AG136" i="3"/>
  <c r="Y136" i="3"/>
  <c r="Q136" i="3"/>
  <c r="I136" i="3"/>
  <c r="AG135" i="3"/>
  <c r="Y135" i="3"/>
  <c r="AK135" i="3" s="1"/>
  <c r="Q135" i="3"/>
  <c r="I135" i="3"/>
  <c r="AG134" i="3"/>
  <c r="Y134" i="3"/>
  <c r="Q134" i="3"/>
  <c r="I134" i="3"/>
  <c r="AG133" i="3"/>
  <c r="Y133" i="3"/>
  <c r="Q133" i="3"/>
  <c r="I133" i="3"/>
  <c r="AG132" i="3"/>
  <c r="Y132" i="3"/>
  <c r="Q132" i="3"/>
  <c r="I132" i="3"/>
  <c r="AG131" i="3"/>
  <c r="Y131" i="3"/>
  <c r="AK131" i="3" s="1"/>
  <c r="Q131" i="3"/>
  <c r="I131" i="3"/>
  <c r="AG130" i="3"/>
  <c r="Y130" i="3"/>
  <c r="Q130" i="3"/>
  <c r="I130" i="3"/>
  <c r="AG129" i="3"/>
  <c r="Y129" i="3"/>
  <c r="Q129" i="3"/>
  <c r="I129" i="3"/>
  <c r="AG128" i="3"/>
  <c r="Y128" i="3"/>
  <c r="Q128" i="3"/>
  <c r="I128" i="3"/>
  <c r="AG127" i="3"/>
  <c r="Y127" i="3"/>
  <c r="AK127" i="3" s="1"/>
  <c r="Q127" i="3"/>
  <c r="I127" i="3"/>
  <c r="AG126" i="3"/>
  <c r="Y126" i="3"/>
  <c r="Q126" i="3"/>
  <c r="I126" i="3"/>
  <c r="AG125" i="3"/>
  <c r="Y125" i="3"/>
  <c r="Q125" i="3"/>
  <c r="I125" i="3"/>
  <c r="AG124" i="3"/>
  <c r="Y124" i="3"/>
  <c r="Q124" i="3"/>
  <c r="I124" i="3"/>
  <c r="AG123" i="3"/>
  <c r="Y123" i="3"/>
  <c r="AK123" i="3" s="1"/>
  <c r="Q123" i="3"/>
  <c r="I123" i="3"/>
  <c r="AG122" i="3"/>
  <c r="Y122" i="3"/>
  <c r="Q122" i="3"/>
  <c r="I122" i="3"/>
  <c r="AG121" i="3"/>
  <c r="Y121" i="3"/>
  <c r="Q121" i="3"/>
  <c r="I121" i="3"/>
  <c r="AG120" i="3"/>
  <c r="Y120" i="3"/>
  <c r="Q120" i="3"/>
  <c r="I120" i="3"/>
  <c r="AG119" i="3"/>
  <c r="Y119" i="3"/>
  <c r="AK119" i="3" s="1"/>
  <c r="Q119" i="3"/>
  <c r="I119" i="3"/>
  <c r="AG118" i="3"/>
  <c r="Y118" i="3"/>
  <c r="Q118" i="3"/>
  <c r="I118" i="3"/>
  <c r="AG117" i="3"/>
  <c r="Y117" i="3"/>
  <c r="Q117" i="3"/>
  <c r="I117" i="3"/>
  <c r="AG116" i="3"/>
  <c r="Y116" i="3"/>
  <c r="Q116" i="3"/>
  <c r="I116" i="3"/>
  <c r="AG115" i="3"/>
  <c r="Y115" i="3"/>
  <c r="AK115" i="3" s="1"/>
  <c r="Q115" i="3"/>
  <c r="I115" i="3"/>
  <c r="AG114" i="3"/>
  <c r="Y114" i="3"/>
  <c r="Q114" i="3"/>
  <c r="I114" i="3"/>
  <c r="AG113" i="3"/>
  <c r="Y113" i="3"/>
  <c r="Q113" i="3"/>
  <c r="I113" i="3"/>
  <c r="AG112" i="3"/>
  <c r="Y112" i="3"/>
  <c r="Q112" i="3"/>
  <c r="I112" i="3"/>
  <c r="AG111" i="3"/>
  <c r="Y111" i="3"/>
  <c r="AK111" i="3" s="1"/>
  <c r="Q111" i="3"/>
  <c r="I111" i="3"/>
  <c r="AG110" i="3"/>
  <c r="Y110" i="3"/>
  <c r="Q110" i="3"/>
  <c r="I110" i="3"/>
  <c r="H109" i="3"/>
  <c r="H8" i="3" s="1"/>
  <c r="G109" i="3"/>
  <c r="G8" i="3" s="1"/>
  <c r="F109" i="3"/>
  <c r="F8" i="3" s="1"/>
  <c r="E109" i="3"/>
  <c r="E8" i="3" s="1"/>
  <c r="D109" i="3"/>
  <c r="D8" i="3" s="1"/>
  <c r="C109" i="3"/>
  <c r="B109" i="3"/>
  <c r="AG108" i="3"/>
  <c r="Y108" i="3"/>
  <c r="Q108" i="3"/>
  <c r="I108" i="3"/>
  <c r="AG107" i="3"/>
  <c r="Y107" i="3"/>
  <c r="Q107" i="3"/>
  <c r="I107" i="3"/>
  <c r="AG106" i="3"/>
  <c r="Y106" i="3"/>
  <c r="Q106" i="3"/>
  <c r="I106" i="3"/>
  <c r="AG105" i="3"/>
  <c r="Y105" i="3"/>
  <c r="Q105" i="3"/>
  <c r="I105" i="3"/>
  <c r="AG104" i="3"/>
  <c r="Y104" i="3"/>
  <c r="Q104" i="3"/>
  <c r="I104" i="3"/>
  <c r="AG103" i="3"/>
  <c r="Y103" i="3"/>
  <c r="Q103" i="3"/>
  <c r="I103" i="3"/>
  <c r="AG102" i="3"/>
  <c r="Y102" i="3"/>
  <c r="Q102" i="3"/>
  <c r="I102" i="3"/>
  <c r="AG101" i="3"/>
  <c r="Y101" i="3"/>
  <c r="Q101" i="3"/>
  <c r="I101" i="3"/>
  <c r="AG100" i="3"/>
  <c r="Y100" i="3"/>
  <c r="Q100" i="3"/>
  <c r="I100" i="3"/>
  <c r="AG99" i="3"/>
  <c r="Y99" i="3"/>
  <c r="Q99" i="3"/>
  <c r="I99" i="3"/>
  <c r="AG98" i="3"/>
  <c r="Y98" i="3"/>
  <c r="Q98" i="3"/>
  <c r="I98" i="3"/>
  <c r="AK98" i="3" s="1"/>
  <c r="AG97" i="3"/>
  <c r="Y97" i="3"/>
  <c r="Q97" i="3"/>
  <c r="I97" i="3"/>
  <c r="AG96" i="3"/>
  <c r="Y96" i="3"/>
  <c r="Q96" i="3"/>
  <c r="I96" i="3"/>
  <c r="AG95" i="3"/>
  <c r="Y95" i="3"/>
  <c r="Q95" i="3"/>
  <c r="I95" i="3"/>
  <c r="AG94" i="3"/>
  <c r="Y94" i="3"/>
  <c r="Q94" i="3"/>
  <c r="I94" i="3"/>
  <c r="AG93" i="3"/>
  <c r="Y93" i="3"/>
  <c r="Q93" i="3"/>
  <c r="I93" i="3"/>
  <c r="AG92" i="3"/>
  <c r="Y92" i="3"/>
  <c r="Q92" i="3"/>
  <c r="I92" i="3"/>
  <c r="AG91" i="3"/>
  <c r="Y91" i="3"/>
  <c r="Q91" i="3"/>
  <c r="I91" i="3"/>
  <c r="AG90" i="3"/>
  <c r="Y90" i="3"/>
  <c r="Q90" i="3"/>
  <c r="I90" i="3"/>
  <c r="AG89" i="3"/>
  <c r="Y89" i="3"/>
  <c r="Q89" i="3"/>
  <c r="I89" i="3"/>
  <c r="AG88" i="3"/>
  <c r="Y88" i="3"/>
  <c r="Q88" i="3"/>
  <c r="I88" i="3"/>
  <c r="AG87" i="3"/>
  <c r="Y87" i="3"/>
  <c r="Q87" i="3"/>
  <c r="I87" i="3"/>
  <c r="AG86" i="3"/>
  <c r="Y86" i="3"/>
  <c r="Q86" i="3"/>
  <c r="I86" i="3"/>
  <c r="AG85" i="3"/>
  <c r="Y85" i="3"/>
  <c r="Q85" i="3"/>
  <c r="I85" i="3"/>
  <c r="AG84" i="3"/>
  <c r="Y84" i="3"/>
  <c r="Q84" i="3"/>
  <c r="I84" i="3"/>
  <c r="AG83" i="3"/>
  <c r="Y83" i="3"/>
  <c r="AK83" i="3" s="1"/>
  <c r="Q83" i="3"/>
  <c r="I83" i="3"/>
  <c r="Y82" i="3"/>
  <c r="AK82" i="3" s="1"/>
  <c r="Q82" i="3"/>
  <c r="I82" i="3"/>
  <c r="Y81" i="3"/>
  <c r="Q81" i="3"/>
  <c r="I81" i="3"/>
  <c r="H80" i="3"/>
  <c r="H9" i="3" s="1"/>
  <c r="G80" i="3"/>
  <c r="G9" i="3" s="1"/>
  <c r="F80" i="3"/>
  <c r="F9" i="3" s="1"/>
  <c r="E80" i="3"/>
  <c r="E9" i="3" s="1"/>
  <c r="D80" i="3"/>
  <c r="D9" i="3" s="1"/>
  <c r="C80" i="3"/>
  <c r="C9" i="3" s="1"/>
  <c r="B80" i="3"/>
  <c r="Y79" i="3"/>
  <c r="AK79" i="3" s="1"/>
  <c r="Q79" i="3"/>
  <c r="I79" i="3"/>
  <c r="Y78" i="3"/>
  <c r="Q78" i="3"/>
  <c r="I78" i="3"/>
  <c r="Y77" i="3"/>
  <c r="Q77" i="3"/>
  <c r="I77" i="3"/>
  <c r="Y76" i="3"/>
  <c r="Q76" i="3"/>
  <c r="I76" i="3"/>
  <c r="Y75" i="3"/>
  <c r="Q75" i="3"/>
  <c r="I75" i="3"/>
  <c r="Y74" i="3"/>
  <c r="Q74" i="3"/>
  <c r="I74" i="3"/>
  <c r="Y73" i="3"/>
  <c r="Q73" i="3"/>
  <c r="I73" i="3"/>
  <c r="Y72" i="3"/>
  <c r="Q72" i="3"/>
  <c r="I72" i="3"/>
  <c r="Y71" i="3"/>
  <c r="AK71" i="3" s="1"/>
  <c r="Q71" i="3"/>
  <c r="I71" i="3"/>
  <c r="Y70" i="3"/>
  <c r="Q70" i="3"/>
  <c r="I70" i="3"/>
  <c r="Y69" i="3"/>
  <c r="Q69" i="3"/>
  <c r="I69" i="3"/>
  <c r="Y68" i="3"/>
  <c r="Q68" i="3"/>
  <c r="I68" i="3"/>
  <c r="Y67" i="3"/>
  <c r="Q67" i="3"/>
  <c r="I67" i="3"/>
  <c r="Y66" i="3"/>
  <c r="Q66" i="3"/>
  <c r="I66" i="3"/>
  <c r="Y65" i="3"/>
  <c r="AK65" i="3" s="1"/>
  <c r="Q65" i="3"/>
  <c r="I65" i="3"/>
  <c r="Y64" i="3"/>
  <c r="Q64" i="3"/>
  <c r="I64" i="3"/>
  <c r="Y63" i="3"/>
  <c r="AK63" i="3" s="1"/>
  <c r="Q63" i="3"/>
  <c r="I63" i="3"/>
  <c r="Y62" i="3"/>
  <c r="Q62" i="3"/>
  <c r="I62" i="3"/>
  <c r="Y61" i="3"/>
  <c r="Q61" i="3"/>
  <c r="I61" i="3"/>
  <c r="Y60" i="3"/>
  <c r="Q60" i="3"/>
  <c r="I60" i="3"/>
  <c r="Y59" i="3"/>
  <c r="Q59" i="3"/>
  <c r="I59" i="3"/>
  <c r="Y58" i="3"/>
  <c r="Q58" i="3"/>
  <c r="I58" i="3"/>
  <c r="Y57" i="3"/>
  <c r="Q57" i="3"/>
  <c r="I57" i="3"/>
  <c r="Y56" i="3"/>
  <c r="Q56" i="3"/>
  <c r="I56" i="3"/>
  <c r="Y55" i="3"/>
  <c r="AK55" i="3" s="1"/>
  <c r="Q55" i="3"/>
  <c r="I55" i="3"/>
  <c r="Y54" i="3"/>
  <c r="Q54" i="3"/>
  <c r="I54" i="3"/>
  <c r="Y53" i="3"/>
  <c r="Q53" i="3"/>
  <c r="I53" i="3"/>
  <c r="Y52" i="3"/>
  <c r="Q52" i="3"/>
  <c r="I52" i="3"/>
  <c r="H51" i="3"/>
  <c r="H10" i="3" s="1"/>
  <c r="G51" i="3"/>
  <c r="G10" i="3" s="1"/>
  <c r="F51" i="3"/>
  <c r="F10" i="3" s="1"/>
  <c r="E51" i="3"/>
  <c r="D51" i="3"/>
  <c r="D10" i="3" s="1"/>
  <c r="C51" i="3"/>
  <c r="C10" i="3" s="1"/>
  <c r="B51" i="3"/>
  <c r="B10" i="3" s="1"/>
  <c r="AG50" i="3"/>
  <c r="Q50" i="3"/>
  <c r="Q49" i="3"/>
  <c r="Y48" i="3"/>
  <c r="Y47" i="3"/>
  <c r="Q47" i="3"/>
  <c r="Y46" i="3"/>
  <c r="Q46" i="3"/>
  <c r="Y45" i="3"/>
  <c r="Q45" i="3"/>
  <c r="Y44" i="3"/>
  <c r="Y43" i="3"/>
  <c r="AG42" i="3"/>
  <c r="Y41" i="3"/>
  <c r="Q41" i="3"/>
  <c r="Q40" i="3"/>
  <c r="Y39" i="3"/>
  <c r="I39" i="3"/>
  <c r="Y37" i="3"/>
  <c r="Q37" i="3"/>
  <c r="Y36" i="3"/>
  <c r="Q36" i="3"/>
  <c r="Y35" i="3"/>
  <c r="I35" i="3"/>
  <c r="AG34" i="3"/>
  <c r="Y33" i="3"/>
  <c r="Q33" i="3"/>
  <c r="Y31" i="3"/>
  <c r="Q31" i="3"/>
  <c r="Y29" i="3"/>
  <c r="Q29" i="3"/>
  <c r="Q28" i="3"/>
  <c r="Y27" i="3"/>
  <c r="AG26" i="3"/>
  <c r="Y25" i="3"/>
  <c r="Q25" i="3"/>
  <c r="Q24" i="3"/>
  <c r="Y23" i="3"/>
  <c r="AG19" i="3"/>
  <c r="Y19" i="3"/>
  <c r="I19" i="3"/>
  <c r="Q18" i="3"/>
  <c r="AG15" i="3"/>
  <c r="I15" i="3"/>
  <c r="Q14" i="3"/>
  <c r="I14" i="3"/>
  <c r="E10" i="3"/>
  <c r="B9" i="3"/>
  <c r="C8" i="3"/>
  <c r="B8" i="3"/>
  <c r="AH19" i="2"/>
  <c r="AH18" i="2"/>
  <c r="AH15" i="2"/>
  <c r="AH14" i="2"/>
  <c r="AG43" i="2"/>
  <c r="AG40" i="2"/>
  <c r="AG27" i="2"/>
  <c r="AG24" i="2"/>
  <c r="W22" i="2"/>
  <c r="W7" i="2" s="1"/>
  <c r="Y39" i="2"/>
  <c r="Y43" i="2"/>
  <c r="Y47" i="2"/>
  <c r="Y49" i="2"/>
  <c r="Y48" i="2"/>
  <c r="Y44" i="2"/>
  <c r="Y41" i="2"/>
  <c r="Y40" i="2"/>
  <c r="Y36" i="2"/>
  <c r="Y32" i="2"/>
  <c r="Y28" i="2"/>
  <c r="Y24" i="2"/>
  <c r="Y38" i="2"/>
  <c r="Q35" i="2"/>
  <c r="O22" i="2"/>
  <c r="O7" i="2" s="1"/>
  <c r="Q47" i="2"/>
  <c r="Q41" i="2"/>
  <c r="Q31" i="2"/>
  <c r="Q50" i="2"/>
  <c r="Q49" i="2"/>
  <c r="Q45" i="2"/>
  <c r="I23" i="2"/>
  <c r="I15" i="2"/>
  <c r="I14" i="2"/>
  <c r="I18" i="2"/>
  <c r="I19" i="2"/>
  <c r="AL18" i="1"/>
  <c r="AL19" i="1"/>
  <c r="AL15" i="1"/>
  <c r="AL14" i="1"/>
  <c r="M19" i="1"/>
  <c r="M18" i="1"/>
  <c r="M15" i="1"/>
  <c r="M14" i="1"/>
  <c r="I31" i="2"/>
  <c r="J6" i="2"/>
  <c r="K6" i="2" s="1"/>
  <c r="L6" i="2" s="1"/>
  <c r="M6" i="2" s="1"/>
  <c r="N6" i="2" s="1"/>
  <c r="O6" i="2" s="1"/>
  <c r="P6" i="2" s="1"/>
  <c r="R6" i="2" s="1"/>
  <c r="S6" i="2" s="1"/>
  <c r="T6" i="2" s="1"/>
  <c r="U6" i="2" s="1"/>
  <c r="V6" i="2" s="1"/>
  <c r="W6" i="2" s="1"/>
  <c r="X6" i="2" s="1"/>
  <c r="Z6" i="2" s="1"/>
  <c r="AA6" i="2" s="1"/>
  <c r="AB6" i="2" s="1"/>
  <c r="AC6" i="2" s="1"/>
  <c r="AD6" i="2" s="1"/>
  <c r="AE6" i="2" s="1"/>
  <c r="AF6" i="2" s="1"/>
  <c r="AG137" i="2"/>
  <c r="Y137" i="2"/>
  <c r="Q137" i="2"/>
  <c r="I137" i="2"/>
  <c r="AG136" i="2"/>
  <c r="Y136" i="2"/>
  <c r="Q136" i="2"/>
  <c r="I136" i="2"/>
  <c r="AG135" i="2"/>
  <c r="Y135" i="2"/>
  <c r="Q135" i="2"/>
  <c r="I135" i="2"/>
  <c r="AG134" i="2"/>
  <c r="Y134" i="2"/>
  <c r="Q134" i="2"/>
  <c r="I134" i="2"/>
  <c r="AG133" i="2"/>
  <c r="Y133" i="2"/>
  <c r="Q133" i="2"/>
  <c r="I133" i="2"/>
  <c r="AG132" i="2"/>
  <c r="Y132" i="2"/>
  <c r="Q132" i="2"/>
  <c r="I132" i="2"/>
  <c r="AG131" i="2"/>
  <c r="Y131" i="2"/>
  <c r="Q131" i="2"/>
  <c r="I131" i="2"/>
  <c r="AG130" i="2"/>
  <c r="Y130" i="2"/>
  <c r="Q130" i="2"/>
  <c r="I130" i="2"/>
  <c r="AG129" i="2"/>
  <c r="Y129" i="2"/>
  <c r="Q129" i="2"/>
  <c r="I129" i="2"/>
  <c r="AG128" i="2"/>
  <c r="Y128" i="2"/>
  <c r="Q128" i="2"/>
  <c r="I128" i="2"/>
  <c r="AG127" i="2"/>
  <c r="Y127" i="2"/>
  <c r="Q127" i="2"/>
  <c r="I127" i="2"/>
  <c r="AG126" i="2"/>
  <c r="Y126" i="2"/>
  <c r="Q126" i="2"/>
  <c r="I126" i="2"/>
  <c r="AG125" i="2"/>
  <c r="Y125" i="2"/>
  <c r="Q125" i="2"/>
  <c r="I125" i="2"/>
  <c r="AG124" i="2"/>
  <c r="Y124" i="2"/>
  <c r="Q124" i="2"/>
  <c r="I124" i="2"/>
  <c r="AG123" i="2"/>
  <c r="Y123" i="2"/>
  <c r="Q123" i="2"/>
  <c r="I123" i="2"/>
  <c r="AG122" i="2"/>
  <c r="Y122" i="2"/>
  <c r="Q122" i="2"/>
  <c r="I122" i="2"/>
  <c r="AG121" i="2"/>
  <c r="Y121" i="2"/>
  <c r="Q121" i="2"/>
  <c r="I121" i="2"/>
  <c r="AG120" i="2"/>
  <c r="Y120" i="2"/>
  <c r="Q120" i="2"/>
  <c r="I120" i="2"/>
  <c r="AG119" i="2"/>
  <c r="Y119" i="2"/>
  <c r="Q119" i="2"/>
  <c r="I119" i="2"/>
  <c r="AG118" i="2"/>
  <c r="Y118" i="2"/>
  <c r="Q118" i="2"/>
  <c r="I118" i="2"/>
  <c r="AG117" i="2"/>
  <c r="Y117" i="2"/>
  <c r="Q117" i="2"/>
  <c r="I117" i="2"/>
  <c r="AG116" i="2"/>
  <c r="Y116" i="2"/>
  <c r="Q116" i="2"/>
  <c r="I116" i="2"/>
  <c r="AG115" i="2"/>
  <c r="Y115" i="2"/>
  <c r="Q115" i="2"/>
  <c r="I115" i="2"/>
  <c r="AG114" i="2"/>
  <c r="Y114" i="2"/>
  <c r="Q114" i="2"/>
  <c r="I114" i="2"/>
  <c r="AG113" i="2"/>
  <c r="Y113" i="2"/>
  <c r="Q113" i="2"/>
  <c r="I113" i="2"/>
  <c r="AG112" i="2"/>
  <c r="Y112" i="2"/>
  <c r="Q112" i="2"/>
  <c r="I112" i="2"/>
  <c r="AG111" i="2"/>
  <c r="Y111" i="2"/>
  <c r="Q111" i="2"/>
  <c r="I111" i="2"/>
  <c r="AG110" i="2"/>
  <c r="Y110" i="2"/>
  <c r="Q110" i="2"/>
  <c r="I110" i="2"/>
  <c r="AF109" i="2"/>
  <c r="AF8" i="2" s="1"/>
  <c r="AE109" i="2"/>
  <c r="AE8" i="2" s="1"/>
  <c r="AD109" i="2"/>
  <c r="AD8" i="2" s="1"/>
  <c r="AC109" i="2"/>
  <c r="AC8" i="2" s="1"/>
  <c r="AB109" i="2"/>
  <c r="AB8" i="2" s="1"/>
  <c r="AA109" i="2"/>
  <c r="AA8" i="2" s="1"/>
  <c r="Z109" i="2"/>
  <c r="Z8" i="2" s="1"/>
  <c r="X109" i="2"/>
  <c r="X8" i="2" s="1"/>
  <c r="W109" i="2"/>
  <c r="V109" i="2"/>
  <c r="U109" i="2"/>
  <c r="U8" i="2" s="1"/>
  <c r="T109" i="2"/>
  <c r="T8" i="2" s="1"/>
  <c r="S109" i="2"/>
  <c r="R109" i="2"/>
  <c r="R8" i="2" s="1"/>
  <c r="P109" i="2"/>
  <c r="P8" i="2" s="1"/>
  <c r="O109" i="2"/>
  <c r="N109" i="2"/>
  <c r="M109" i="2"/>
  <c r="M8" i="2" s="1"/>
  <c r="L109" i="2"/>
  <c r="L8" i="2" s="1"/>
  <c r="K109" i="2"/>
  <c r="K8" i="2" s="1"/>
  <c r="J109" i="2"/>
  <c r="H109" i="2"/>
  <c r="H8" i="2" s="1"/>
  <c r="G109" i="2"/>
  <c r="G8" i="2" s="1"/>
  <c r="F109" i="2"/>
  <c r="F8" i="2" s="1"/>
  <c r="E109" i="2"/>
  <c r="E8" i="2" s="1"/>
  <c r="D109" i="2"/>
  <c r="C109" i="2"/>
  <c r="C8" i="2" s="1"/>
  <c r="B109" i="2"/>
  <c r="B8" i="2" s="1"/>
  <c r="AG108" i="2"/>
  <c r="Y108" i="2"/>
  <c r="Q108" i="2"/>
  <c r="I108" i="2"/>
  <c r="AG107" i="2"/>
  <c r="Y107" i="2"/>
  <c r="Q107" i="2"/>
  <c r="I107" i="2"/>
  <c r="AG106" i="2"/>
  <c r="Y106" i="2"/>
  <c r="Q106" i="2"/>
  <c r="I106" i="2"/>
  <c r="AG105" i="2"/>
  <c r="Y105" i="2"/>
  <c r="Q105" i="2"/>
  <c r="I105" i="2"/>
  <c r="AG104" i="2"/>
  <c r="Y104" i="2"/>
  <c r="Q104" i="2"/>
  <c r="I104" i="2"/>
  <c r="AG103" i="2"/>
  <c r="Y103" i="2"/>
  <c r="Q103" i="2"/>
  <c r="I103" i="2"/>
  <c r="AG102" i="2"/>
  <c r="Y102" i="2"/>
  <c r="Q102" i="2"/>
  <c r="I102" i="2"/>
  <c r="AG101" i="2"/>
  <c r="Y101" i="2"/>
  <c r="Q101" i="2"/>
  <c r="I101" i="2"/>
  <c r="AG100" i="2"/>
  <c r="Y100" i="2"/>
  <c r="Q100" i="2"/>
  <c r="I100" i="2"/>
  <c r="AG99" i="2"/>
  <c r="Y99" i="2"/>
  <c r="Q99" i="2"/>
  <c r="I99" i="2"/>
  <c r="AG98" i="2"/>
  <c r="Y98" i="2"/>
  <c r="Q98" i="2"/>
  <c r="I98" i="2"/>
  <c r="AG97" i="2"/>
  <c r="Y97" i="2"/>
  <c r="Q97" i="2"/>
  <c r="I97" i="2"/>
  <c r="AG96" i="2"/>
  <c r="Y96" i="2"/>
  <c r="Q96" i="2"/>
  <c r="I96" i="2"/>
  <c r="AG95" i="2"/>
  <c r="Y95" i="2"/>
  <c r="Q95" i="2"/>
  <c r="I95" i="2"/>
  <c r="AG94" i="2"/>
  <c r="Y94" i="2"/>
  <c r="Q94" i="2"/>
  <c r="I94" i="2"/>
  <c r="AG93" i="2"/>
  <c r="Y93" i="2"/>
  <c r="Q93" i="2"/>
  <c r="I93" i="2"/>
  <c r="AG92" i="2"/>
  <c r="Y92" i="2"/>
  <c r="Q92" i="2"/>
  <c r="I92" i="2"/>
  <c r="AG91" i="2"/>
  <c r="Y91" i="2"/>
  <c r="Q91" i="2"/>
  <c r="I91" i="2"/>
  <c r="AG90" i="2"/>
  <c r="Y90" i="2"/>
  <c r="Q90" i="2"/>
  <c r="I90" i="2"/>
  <c r="AG89" i="2"/>
  <c r="Y89" i="2"/>
  <c r="Q89" i="2"/>
  <c r="I89" i="2"/>
  <c r="AG88" i="2"/>
  <c r="Y88" i="2"/>
  <c r="Q88" i="2"/>
  <c r="I88" i="2"/>
  <c r="AG87" i="2"/>
  <c r="Y87" i="2"/>
  <c r="Q87" i="2"/>
  <c r="I87" i="2"/>
  <c r="AG86" i="2"/>
  <c r="Y86" i="2"/>
  <c r="Q86" i="2"/>
  <c r="I86" i="2"/>
  <c r="AG85" i="2"/>
  <c r="Y85" i="2"/>
  <c r="Q85" i="2"/>
  <c r="I85" i="2"/>
  <c r="AG84" i="2"/>
  <c r="Y84" i="2"/>
  <c r="Q84" i="2"/>
  <c r="I84" i="2"/>
  <c r="AG83" i="2"/>
  <c r="Y83" i="2"/>
  <c r="Q83" i="2"/>
  <c r="I83" i="2"/>
  <c r="AG82" i="2"/>
  <c r="Y82" i="2"/>
  <c r="Q82" i="2"/>
  <c r="I82" i="2"/>
  <c r="AG81" i="2"/>
  <c r="Y81" i="2"/>
  <c r="Q81" i="2"/>
  <c r="I81" i="2"/>
  <c r="AF80" i="2"/>
  <c r="AF9" i="2" s="1"/>
  <c r="AE80" i="2"/>
  <c r="AE9" i="2" s="1"/>
  <c r="AD80" i="2"/>
  <c r="AD9" i="2" s="1"/>
  <c r="AC80" i="2"/>
  <c r="AC9" i="2" s="1"/>
  <c r="AB80" i="2"/>
  <c r="AA80" i="2"/>
  <c r="AA9" i="2" s="1"/>
  <c r="Z80" i="2"/>
  <c r="Z9" i="2" s="1"/>
  <c r="X80" i="2"/>
  <c r="X9" i="2" s="1"/>
  <c r="W80" i="2"/>
  <c r="W9" i="2" s="1"/>
  <c r="V80" i="2"/>
  <c r="V9" i="2" s="1"/>
  <c r="U80" i="2"/>
  <c r="U9" i="2" s="1"/>
  <c r="T80" i="2"/>
  <c r="T9" i="2" s="1"/>
  <c r="S80" i="2"/>
  <c r="S9" i="2" s="1"/>
  <c r="R80" i="2"/>
  <c r="R9" i="2" s="1"/>
  <c r="P80" i="2"/>
  <c r="P9" i="2" s="1"/>
  <c r="O80" i="2"/>
  <c r="O9" i="2" s="1"/>
  <c r="N80" i="2"/>
  <c r="M80" i="2"/>
  <c r="L80" i="2"/>
  <c r="L9" i="2" s="1"/>
  <c r="K80" i="2"/>
  <c r="K9" i="2" s="1"/>
  <c r="J80" i="2"/>
  <c r="J9" i="2" s="1"/>
  <c r="H80" i="2"/>
  <c r="H9" i="2" s="1"/>
  <c r="G80" i="2"/>
  <c r="G9" i="2" s="1"/>
  <c r="F80" i="2"/>
  <c r="F9" i="2" s="1"/>
  <c r="E80" i="2"/>
  <c r="E9" i="2" s="1"/>
  <c r="D80" i="2"/>
  <c r="D9" i="2" s="1"/>
  <c r="C80" i="2"/>
  <c r="C9" i="2" s="1"/>
  <c r="B80" i="2"/>
  <c r="B9" i="2" s="1"/>
  <c r="AG79" i="2"/>
  <c r="Y79" i="2"/>
  <c r="Q79" i="2"/>
  <c r="I79" i="2"/>
  <c r="AG78" i="2"/>
  <c r="Y78" i="2"/>
  <c r="Q78" i="2"/>
  <c r="I78" i="2"/>
  <c r="AG77" i="2"/>
  <c r="Y77" i="2"/>
  <c r="Q77" i="2"/>
  <c r="I77" i="2"/>
  <c r="AG76" i="2"/>
  <c r="Y76" i="2"/>
  <c r="Q76" i="2"/>
  <c r="I76" i="2"/>
  <c r="AG75" i="2"/>
  <c r="Y75" i="2"/>
  <c r="Q75" i="2"/>
  <c r="I75" i="2"/>
  <c r="AG74" i="2"/>
  <c r="Y74" i="2"/>
  <c r="Q74" i="2"/>
  <c r="I74" i="2"/>
  <c r="AG73" i="2"/>
  <c r="Y73" i="2"/>
  <c r="Q73" i="2"/>
  <c r="I73" i="2"/>
  <c r="AG72" i="2"/>
  <c r="Y72" i="2"/>
  <c r="Q72" i="2"/>
  <c r="I72" i="2"/>
  <c r="AG71" i="2"/>
  <c r="Y71" i="2"/>
  <c r="Q71" i="2"/>
  <c r="I71" i="2"/>
  <c r="AG70" i="2"/>
  <c r="Y70" i="2"/>
  <c r="Q70" i="2"/>
  <c r="I70" i="2"/>
  <c r="AG69" i="2"/>
  <c r="Y69" i="2"/>
  <c r="Q69" i="2"/>
  <c r="I69" i="2"/>
  <c r="AG68" i="2"/>
  <c r="Y68" i="2"/>
  <c r="Q68" i="2"/>
  <c r="I68" i="2"/>
  <c r="AG67" i="2"/>
  <c r="Y67" i="2"/>
  <c r="Q67" i="2"/>
  <c r="I67" i="2"/>
  <c r="AG66" i="2"/>
  <c r="Y66" i="2"/>
  <c r="Q66" i="2"/>
  <c r="I66" i="2"/>
  <c r="AG65" i="2"/>
  <c r="Y65" i="2"/>
  <c r="Q65" i="2"/>
  <c r="I65" i="2"/>
  <c r="AG64" i="2"/>
  <c r="Y64" i="2"/>
  <c r="Q64" i="2"/>
  <c r="I64" i="2"/>
  <c r="AG63" i="2"/>
  <c r="Y63" i="2"/>
  <c r="Q63" i="2"/>
  <c r="I63" i="2"/>
  <c r="AG62" i="2"/>
  <c r="Y62" i="2"/>
  <c r="Q62" i="2"/>
  <c r="I62" i="2"/>
  <c r="AG61" i="2"/>
  <c r="Y61" i="2"/>
  <c r="Q61" i="2"/>
  <c r="I61" i="2"/>
  <c r="AG60" i="2"/>
  <c r="Y60" i="2"/>
  <c r="Q60" i="2"/>
  <c r="I60" i="2"/>
  <c r="AG59" i="2"/>
  <c r="Y59" i="2"/>
  <c r="Q59" i="2"/>
  <c r="I59" i="2"/>
  <c r="AG58" i="2"/>
  <c r="Y58" i="2"/>
  <c r="Q58" i="2"/>
  <c r="I58" i="2"/>
  <c r="AG57" i="2"/>
  <c r="Y57" i="2"/>
  <c r="Q57" i="2"/>
  <c r="I57" i="2"/>
  <c r="AG56" i="2"/>
  <c r="Y56" i="2"/>
  <c r="Q56" i="2"/>
  <c r="I56" i="2"/>
  <c r="AG55" i="2"/>
  <c r="Y55" i="2"/>
  <c r="Q55" i="2"/>
  <c r="I55" i="2"/>
  <c r="AG54" i="2"/>
  <c r="Y54" i="2"/>
  <c r="Q54" i="2"/>
  <c r="I54" i="2"/>
  <c r="AG53" i="2"/>
  <c r="Y53" i="2"/>
  <c r="Q53" i="2"/>
  <c r="I53" i="2"/>
  <c r="AG52" i="2"/>
  <c r="Y52" i="2"/>
  <c r="Q52" i="2"/>
  <c r="I52" i="2"/>
  <c r="AF51" i="2"/>
  <c r="AF10" i="2" s="1"/>
  <c r="AE51" i="2"/>
  <c r="AE10" i="2" s="1"/>
  <c r="AD51" i="2"/>
  <c r="AD10" i="2" s="1"/>
  <c r="AC51" i="2"/>
  <c r="AC10" i="2" s="1"/>
  <c r="AB51" i="2"/>
  <c r="AB10" i="2" s="1"/>
  <c r="AA51" i="2"/>
  <c r="AA10" i="2" s="1"/>
  <c r="Z51" i="2"/>
  <c r="Z10" i="2" s="1"/>
  <c r="X51" i="2"/>
  <c r="X10" i="2" s="1"/>
  <c r="W51" i="2"/>
  <c r="W10" i="2" s="1"/>
  <c r="V51" i="2"/>
  <c r="V10" i="2" s="1"/>
  <c r="U51" i="2"/>
  <c r="U10" i="2" s="1"/>
  <c r="T51" i="2"/>
  <c r="T10" i="2" s="1"/>
  <c r="S51" i="2"/>
  <c r="S10" i="2" s="1"/>
  <c r="R51" i="2"/>
  <c r="R10" i="2" s="1"/>
  <c r="P51" i="2"/>
  <c r="P10" i="2" s="1"/>
  <c r="O51" i="2"/>
  <c r="O10" i="2" s="1"/>
  <c r="N51" i="2"/>
  <c r="N10" i="2" s="1"/>
  <c r="M51" i="2"/>
  <c r="M10" i="2" s="1"/>
  <c r="L51" i="2"/>
  <c r="L10" i="2" s="1"/>
  <c r="K51" i="2"/>
  <c r="K10" i="2" s="1"/>
  <c r="J51" i="2"/>
  <c r="J10" i="2" s="1"/>
  <c r="H51" i="2"/>
  <c r="H10" i="2" s="1"/>
  <c r="G51" i="2"/>
  <c r="G10" i="2" s="1"/>
  <c r="F51" i="2"/>
  <c r="F10" i="2" s="1"/>
  <c r="E51" i="2"/>
  <c r="E10" i="2" s="1"/>
  <c r="D51" i="2"/>
  <c r="D10" i="2" s="1"/>
  <c r="C51" i="2"/>
  <c r="C10" i="2" s="1"/>
  <c r="B51" i="2"/>
  <c r="B10" i="2" s="1"/>
  <c r="Q43" i="2"/>
  <c r="Q39" i="2"/>
  <c r="AG30" i="2"/>
  <c r="AG28" i="2"/>
  <c r="Y27" i="2"/>
  <c r="Q27" i="2"/>
  <c r="AG26" i="2"/>
  <c r="Y25" i="2"/>
  <c r="AE22" i="2"/>
  <c r="AE7" i="2" s="1"/>
  <c r="AD22" i="2"/>
  <c r="AD7" i="2" s="1"/>
  <c r="AA22" i="2"/>
  <c r="AA7" i="2" s="1"/>
  <c r="S22" i="2"/>
  <c r="S7" i="2" s="1"/>
  <c r="N22" i="2"/>
  <c r="N7" i="2" s="1"/>
  <c r="M22" i="2"/>
  <c r="M7" i="2" s="1"/>
  <c r="L22" i="2"/>
  <c r="L7" i="2" s="1"/>
  <c r="F22" i="2"/>
  <c r="F7" i="2" s="1"/>
  <c r="E22" i="2"/>
  <c r="E7" i="2" s="1"/>
  <c r="C22" i="2"/>
  <c r="C7" i="2" s="1"/>
  <c r="AG19" i="2"/>
  <c r="Y19" i="2"/>
  <c r="Q19" i="2"/>
  <c r="AG18" i="2"/>
  <c r="Y18" i="2"/>
  <c r="Q18" i="2"/>
  <c r="AG15" i="2"/>
  <c r="Y15" i="2"/>
  <c r="Q15" i="2"/>
  <c r="AG14" i="2"/>
  <c r="Y14" i="2"/>
  <c r="Q14" i="2"/>
  <c r="AB9" i="2"/>
  <c r="N9" i="2"/>
  <c r="M9" i="2"/>
  <c r="W8" i="2"/>
  <c r="V8" i="2"/>
  <c r="S8" i="2"/>
  <c r="O8" i="2"/>
  <c r="N8" i="2"/>
  <c r="J8" i="2"/>
  <c r="D8" i="2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19" i="1"/>
  <c r="AK18" i="1"/>
  <c r="AK15" i="1"/>
  <c r="AK14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19" i="1"/>
  <c r="AC18" i="1"/>
  <c r="AC15" i="1"/>
  <c r="AC14" i="1"/>
  <c r="AJ110" i="1"/>
  <c r="AJ8" i="1" s="1"/>
  <c r="AJ81" i="1"/>
  <c r="AJ9" i="1" s="1"/>
  <c r="AJ52" i="1"/>
  <c r="AJ10" i="1" s="1"/>
  <c r="AJ22" i="1"/>
  <c r="AJ7" i="1" s="1"/>
  <c r="AI110" i="1"/>
  <c r="AI8" i="1" s="1"/>
  <c r="AI81" i="1"/>
  <c r="AI9" i="1" s="1"/>
  <c r="AI52" i="1"/>
  <c r="AI10" i="1" s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39" i="1"/>
  <c r="U31" i="1"/>
  <c r="U27" i="1"/>
  <c r="U18" i="1"/>
  <c r="U19" i="1"/>
  <c r="U15" i="1"/>
  <c r="U14" i="1"/>
  <c r="Q50" i="1"/>
  <c r="U50" i="1" s="1"/>
  <c r="Q49" i="1"/>
  <c r="U49" i="1" s="1"/>
  <c r="Q48" i="1"/>
  <c r="U48" i="1" s="1"/>
  <c r="Q47" i="1"/>
  <c r="U47" i="1" s="1"/>
  <c r="Q46" i="1"/>
  <c r="U46" i="1" s="1"/>
  <c r="Q45" i="1"/>
  <c r="U45" i="1" s="1"/>
  <c r="Q44" i="1"/>
  <c r="U44" i="1" s="1"/>
  <c r="Q43" i="1"/>
  <c r="U43" i="1" s="1"/>
  <c r="Q42" i="1"/>
  <c r="U42" i="1" s="1"/>
  <c r="Q41" i="1"/>
  <c r="U41" i="1" s="1"/>
  <c r="Q40" i="1"/>
  <c r="U40" i="1" s="1"/>
  <c r="Q39" i="1"/>
  <c r="Q38" i="1"/>
  <c r="U38" i="1" s="1"/>
  <c r="Q37" i="1"/>
  <c r="U37" i="1" s="1"/>
  <c r="Q36" i="1"/>
  <c r="U36" i="1" s="1"/>
  <c r="Q35" i="1"/>
  <c r="U35" i="1" s="1"/>
  <c r="Q34" i="1"/>
  <c r="U34" i="1" s="1"/>
  <c r="Q33" i="1"/>
  <c r="U33" i="1" s="1"/>
  <c r="Q32" i="1"/>
  <c r="U32" i="1" s="1"/>
  <c r="Q31" i="1"/>
  <c r="Q30" i="1"/>
  <c r="U30" i="1" s="1"/>
  <c r="Q29" i="1"/>
  <c r="U29" i="1" s="1"/>
  <c r="Q28" i="1"/>
  <c r="U28" i="1" s="1"/>
  <c r="Q27" i="1"/>
  <c r="Q26" i="1"/>
  <c r="U26" i="1" s="1"/>
  <c r="Q25" i="1"/>
  <c r="U25" i="1" s="1"/>
  <c r="Q24" i="1"/>
  <c r="U24" i="1" s="1"/>
  <c r="Q23" i="1"/>
  <c r="U23" i="1" s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11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49" i="1"/>
  <c r="M48" i="1"/>
  <c r="M40" i="1"/>
  <c r="M24" i="1"/>
  <c r="D110" i="1"/>
  <c r="C110" i="1"/>
  <c r="B110" i="1"/>
  <c r="D81" i="1"/>
  <c r="C81" i="1"/>
  <c r="C9" i="1" s="1"/>
  <c r="B81" i="1"/>
  <c r="B9" i="1" s="1"/>
  <c r="D52" i="1"/>
  <c r="D10" i="1" s="1"/>
  <c r="C52" i="1"/>
  <c r="B52" i="1"/>
  <c r="D22" i="1"/>
  <c r="D7" i="1" s="1"/>
  <c r="C22" i="1"/>
  <c r="C7" i="1" s="1"/>
  <c r="B22" i="1"/>
  <c r="B7" i="1" s="1"/>
  <c r="C10" i="1"/>
  <c r="B10" i="1"/>
  <c r="D9" i="1"/>
  <c r="D8" i="1"/>
  <c r="C8" i="1"/>
  <c r="B8" i="1"/>
  <c r="V22" i="1"/>
  <c r="V7" i="1" s="1"/>
  <c r="W22" i="1"/>
  <c r="W7" i="1" s="1"/>
  <c r="V52" i="1"/>
  <c r="V10" i="1" s="1"/>
  <c r="W52" i="1"/>
  <c r="W10" i="1" s="1"/>
  <c r="X52" i="1"/>
  <c r="X10" i="1" s="1"/>
  <c r="Y52" i="1"/>
  <c r="Y10" i="1" s="1"/>
  <c r="V81" i="1"/>
  <c r="V9" i="1" s="1"/>
  <c r="W81" i="1"/>
  <c r="W9" i="1" s="1"/>
  <c r="X81" i="1"/>
  <c r="X9" i="1" s="1"/>
  <c r="Y81" i="1"/>
  <c r="Y9" i="1" s="1"/>
  <c r="V110" i="1"/>
  <c r="V8" i="1" s="1"/>
  <c r="W110" i="1"/>
  <c r="W8" i="1" s="1"/>
  <c r="X110" i="1"/>
  <c r="X8" i="1" s="1"/>
  <c r="Y110" i="1"/>
  <c r="Y8" i="1" s="1"/>
  <c r="Z52" i="1"/>
  <c r="Z10" i="1" s="1"/>
  <c r="AA52" i="1"/>
  <c r="AA10" i="1" s="1"/>
  <c r="AB52" i="1"/>
  <c r="AB10" i="1" s="1"/>
  <c r="Z81" i="1"/>
  <c r="Z9" i="1" s="1"/>
  <c r="AA81" i="1"/>
  <c r="AA9" i="1" s="1"/>
  <c r="AB81" i="1"/>
  <c r="AB9" i="1" s="1"/>
  <c r="Z110" i="1"/>
  <c r="Z8" i="1" s="1"/>
  <c r="AA110" i="1"/>
  <c r="AA8" i="1" s="1"/>
  <c r="AB110" i="1"/>
  <c r="AB8" i="1" s="1"/>
  <c r="AK72" i="3" l="1"/>
  <c r="AK133" i="3"/>
  <c r="AJ121" i="4"/>
  <c r="AJ137" i="4"/>
  <c r="AL56" i="5"/>
  <c r="AL72" i="5"/>
  <c r="C11" i="1"/>
  <c r="AK35" i="3"/>
  <c r="Q109" i="3"/>
  <c r="I24" i="3"/>
  <c r="I40" i="3"/>
  <c r="AK24" i="3"/>
  <c r="AL57" i="5"/>
  <c r="AL65" i="5"/>
  <c r="AL73" i="5"/>
  <c r="B11" i="1"/>
  <c r="AK64" i="3"/>
  <c r="AK121" i="3"/>
  <c r="AJ92" i="4"/>
  <c r="AJ108" i="4"/>
  <c r="AJ129" i="4"/>
  <c r="AL79" i="5"/>
  <c r="I8" i="2"/>
  <c r="D16" i="1"/>
  <c r="AK52" i="3"/>
  <c r="AK60" i="3"/>
  <c r="AK68" i="3"/>
  <c r="AK76" i="3"/>
  <c r="AK110" i="3"/>
  <c r="AK112" i="3"/>
  <c r="AK114" i="3"/>
  <c r="AK116" i="3"/>
  <c r="AK118" i="3"/>
  <c r="AK120" i="3"/>
  <c r="AK122" i="3"/>
  <c r="AK124" i="3"/>
  <c r="AK126" i="3"/>
  <c r="AK128" i="3"/>
  <c r="AK130" i="3"/>
  <c r="AK132" i="3"/>
  <c r="AK134" i="3"/>
  <c r="AK136" i="3"/>
  <c r="I25" i="3"/>
  <c r="AJ30" i="4"/>
  <c r="AJ88" i="4"/>
  <c r="AJ96" i="4"/>
  <c r="AJ104" i="4"/>
  <c r="AJ117" i="4"/>
  <c r="AJ125" i="4"/>
  <c r="AJ133" i="4"/>
  <c r="AL60" i="5"/>
  <c r="AL68" i="5"/>
  <c r="AL76" i="5"/>
  <c r="AL78" i="5"/>
  <c r="AL91" i="5"/>
  <c r="AL99" i="5"/>
  <c r="AL101" i="5"/>
  <c r="AL103" i="5"/>
  <c r="AL105" i="5"/>
  <c r="AL107" i="5"/>
  <c r="AL109" i="5"/>
  <c r="AL114" i="5"/>
  <c r="AL116" i="5"/>
  <c r="AL118" i="5"/>
  <c r="AL120" i="5"/>
  <c r="AL122" i="5"/>
  <c r="AL124" i="5"/>
  <c r="AL126" i="5"/>
  <c r="AL128" i="5"/>
  <c r="AL130" i="5"/>
  <c r="AL132" i="5"/>
  <c r="AL134" i="5"/>
  <c r="AL136" i="5"/>
  <c r="AL138" i="5"/>
  <c r="P22" i="5"/>
  <c r="AK113" i="3"/>
  <c r="AK125" i="3"/>
  <c r="AK137" i="3"/>
  <c r="AL77" i="5"/>
  <c r="AG80" i="2"/>
  <c r="AK36" i="3"/>
  <c r="AK53" i="3"/>
  <c r="AK61" i="3"/>
  <c r="AK69" i="3"/>
  <c r="AK77" i="3"/>
  <c r="I80" i="3"/>
  <c r="AK85" i="3"/>
  <c r="AK87" i="3"/>
  <c r="AK89" i="3"/>
  <c r="AK91" i="3"/>
  <c r="AK93" i="3"/>
  <c r="AK95" i="3"/>
  <c r="AK97" i="3"/>
  <c r="AK99" i="3"/>
  <c r="AK101" i="3"/>
  <c r="AK103" i="3"/>
  <c r="AK105" i="3"/>
  <c r="AK107" i="3"/>
  <c r="AG109" i="3"/>
  <c r="B16" i="5"/>
  <c r="B16" i="1"/>
  <c r="AK56" i="3"/>
  <c r="AK117" i="3"/>
  <c r="AK129" i="3"/>
  <c r="AJ84" i="4"/>
  <c r="AJ100" i="4"/>
  <c r="AJ113" i="4"/>
  <c r="AL64" i="5"/>
  <c r="I9" i="2"/>
  <c r="Y18" i="3"/>
  <c r="AJ26" i="4"/>
  <c r="D112" i="5"/>
  <c r="AL87" i="5"/>
  <c r="AL95" i="5"/>
  <c r="AL100" i="5"/>
  <c r="AL102" i="5"/>
  <c r="AL104" i="5"/>
  <c r="AL106" i="5"/>
  <c r="AL108" i="5"/>
  <c r="AL115" i="5"/>
  <c r="AL117" i="5"/>
  <c r="AL119" i="5"/>
  <c r="AL121" i="5"/>
  <c r="AL123" i="5"/>
  <c r="AL125" i="5"/>
  <c r="AL127" i="5"/>
  <c r="AL129" i="5"/>
  <c r="AL131" i="5"/>
  <c r="AL133" i="5"/>
  <c r="AL135" i="5"/>
  <c r="AL137" i="5"/>
  <c r="AL139" i="5"/>
  <c r="AC9" i="1"/>
  <c r="AK39" i="3"/>
  <c r="AK57" i="3"/>
  <c r="AK59" i="3"/>
  <c r="AK67" i="3"/>
  <c r="AK73" i="3"/>
  <c r="AK75" i="3"/>
  <c r="AK84" i="3"/>
  <c r="AK86" i="3"/>
  <c r="AK88" i="3"/>
  <c r="AK90" i="3"/>
  <c r="AK92" i="3"/>
  <c r="AK94" i="3"/>
  <c r="AK96" i="3"/>
  <c r="AK100" i="3"/>
  <c r="AK102" i="3"/>
  <c r="AK104" i="3"/>
  <c r="AK106" i="3"/>
  <c r="AK108" i="3"/>
  <c r="AB112" i="5"/>
  <c r="S22" i="5"/>
  <c r="AC10" i="1"/>
  <c r="AC8" i="1"/>
  <c r="AC52" i="1"/>
  <c r="AC81" i="1"/>
  <c r="AC110" i="1"/>
  <c r="I10" i="2"/>
  <c r="T112" i="5"/>
  <c r="AL113" i="5"/>
  <c r="C16" i="1"/>
  <c r="Y14" i="3"/>
  <c r="AK25" i="3"/>
  <c r="AK31" i="3"/>
  <c r="AK47" i="3"/>
  <c r="AK54" i="3"/>
  <c r="AK58" i="3"/>
  <c r="AK62" i="3"/>
  <c r="AK66" i="3"/>
  <c r="AK70" i="3"/>
  <c r="AK74" i="3"/>
  <c r="AK78" i="3"/>
  <c r="AK40" i="3"/>
  <c r="T82" i="5"/>
  <c r="AL83" i="5"/>
  <c r="AK81" i="3"/>
  <c r="AK28" i="3"/>
  <c r="AJ112" i="5"/>
  <c r="AK52" i="1"/>
  <c r="AK81" i="1"/>
  <c r="AK110" i="1"/>
  <c r="AK15" i="3"/>
  <c r="I26" i="3"/>
  <c r="I30" i="3"/>
  <c r="G22" i="3"/>
  <c r="G7" i="3" s="1"/>
  <c r="G16" i="3" s="1"/>
  <c r="L52" i="5"/>
  <c r="AL54" i="5"/>
  <c r="AL58" i="5"/>
  <c r="AL62" i="5"/>
  <c r="AL66" i="5"/>
  <c r="AL70" i="5"/>
  <c r="AL74" i="5"/>
  <c r="AJ52" i="5"/>
  <c r="L82" i="5"/>
  <c r="O22" i="5"/>
  <c r="O7" i="5" s="1"/>
  <c r="O16" i="5" s="1"/>
  <c r="AL50" i="5"/>
  <c r="AJ39" i="4"/>
  <c r="AJ55" i="4"/>
  <c r="AJ59" i="4"/>
  <c r="AJ63" i="4"/>
  <c r="AJ67" i="4"/>
  <c r="AJ71" i="4"/>
  <c r="AJ75" i="4"/>
  <c r="AJ79" i="4"/>
  <c r="AJ81" i="4"/>
  <c r="AJ85" i="4"/>
  <c r="AJ89" i="4"/>
  <c r="AJ93" i="4"/>
  <c r="D82" i="5"/>
  <c r="AL84" i="5"/>
  <c r="AL88" i="5"/>
  <c r="AL92" i="5"/>
  <c r="AL96" i="5"/>
  <c r="I51" i="3"/>
  <c r="Q80" i="3"/>
  <c r="D52" i="5"/>
  <c r="AL55" i="5"/>
  <c r="AL59" i="5"/>
  <c r="AL63" i="5"/>
  <c r="AL67" i="5"/>
  <c r="AL71" i="5"/>
  <c r="AL75" i="5"/>
  <c r="AB82" i="5"/>
  <c r="AL86" i="5"/>
  <c r="AL90" i="5"/>
  <c r="AL94" i="5"/>
  <c r="AL98" i="5"/>
  <c r="AJ82" i="5"/>
  <c r="D22" i="5"/>
  <c r="Q22" i="5"/>
  <c r="Q7" i="5" s="1"/>
  <c r="AB52" i="5"/>
  <c r="AL81" i="5"/>
  <c r="T52" i="5"/>
  <c r="AJ97" i="4"/>
  <c r="AJ101" i="4"/>
  <c r="AJ105" i="4"/>
  <c r="AJ110" i="4"/>
  <c r="AJ114" i="4"/>
  <c r="AJ118" i="4"/>
  <c r="AJ122" i="4"/>
  <c r="AJ126" i="4"/>
  <c r="AJ130" i="4"/>
  <c r="AJ134" i="4"/>
  <c r="C16" i="5"/>
  <c r="AK7" i="5"/>
  <c r="AK10" i="5"/>
  <c r="AI7" i="5"/>
  <c r="AI11" i="5" s="1"/>
  <c r="AJ38" i="5"/>
  <c r="AG7" i="5"/>
  <c r="AG11" i="5" s="1"/>
  <c r="AJ37" i="5"/>
  <c r="AJ24" i="5"/>
  <c r="AJ28" i="5"/>
  <c r="AJ36" i="5"/>
  <c r="AJ44" i="5"/>
  <c r="AJ48" i="5"/>
  <c r="AH7" i="5"/>
  <c r="AH16" i="5" s="1"/>
  <c r="AF7" i="5"/>
  <c r="AF11" i="5" s="1"/>
  <c r="AE7" i="5"/>
  <c r="AE16" i="5" s="1"/>
  <c r="AJ26" i="5"/>
  <c r="AJ34" i="5"/>
  <c r="AJ30" i="5"/>
  <c r="AJ42" i="5"/>
  <c r="AJ46" i="5"/>
  <c r="AD7" i="5"/>
  <c r="AD11" i="5" s="1"/>
  <c r="AJ18" i="5"/>
  <c r="AL18" i="5" s="1"/>
  <c r="AJ19" i="5"/>
  <c r="AL19" i="5" s="1"/>
  <c r="AB41" i="5"/>
  <c r="AA7" i="5"/>
  <c r="AA11" i="5" s="1"/>
  <c r="Y7" i="5"/>
  <c r="AB34" i="5"/>
  <c r="AB42" i="5"/>
  <c r="Z7" i="5"/>
  <c r="Z16" i="5" s="1"/>
  <c r="AB45" i="5"/>
  <c r="S7" i="5"/>
  <c r="S16" i="5" s="1"/>
  <c r="AB24" i="5"/>
  <c r="AB19" i="5"/>
  <c r="AB23" i="5"/>
  <c r="U7" i="5"/>
  <c r="T49" i="5"/>
  <c r="AL49" i="5" s="1"/>
  <c r="T30" i="5"/>
  <c r="W16" i="5"/>
  <c r="AJ8" i="5"/>
  <c r="AB8" i="5"/>
  <c r="W11" i="5"/>
  <c r="X11" i="5"/>
  <c r="AJ54" i="4"/>
  <c r="AJ58" i="4"/>
  <c r="AJ62" i="4"/>
  <c r="AJ66" i="4"/>
  <c r="AJ70" i="4"/>
  <c r="AJ74" i="4"/>
  <c r="AJ78" i="4"/>
  <c r="AJ50" i="4"/>
  <c r="AJ43" i="4"/>
  <c r="AJ31" i="4"/>
  <c r="AJ23" i="4"/>
  <c r="AJ45" i="4"/>
  <c r="AJ25" i="4"/>
  <c r="AJ42" i="4"/>
  <c r="AJ52" i="4"/>
  <c r="AJ56" i="4"/>
  <c r="AJ60" i="4"/>
  <c r="AJ64" i="4"/>
  <c r="AJ68" i="4"/>
  <c r="AJ72" i="4"/>
  <c r="AJ76" i="4"/>
  <c r="AJ82" i="4"/>
  <c r="AJ86" i="4"/>
  <c r="AJ90" i="4"/>
  <c r="AJ94" i="4"/>
  <c r="AJ98" i="4"/>
  <c r="AJ102" i="4"/>
  <c r="AJ106" i="4"/>
  <c r="AJ111" i="4"/>
  <c r="AJ115" i="4"/>
  <c r="AJ119" i="4"/>
  <c r="AJ123" i="4"/>
  <c r="AJ127" i="4"/>
  <c r="AJ131" i="4"/>
  <c r="AJ135" i="4"/>
  <c r="AJ35" i="4"/>
  <c r="AJ27" i="4"/>
  <c r="F10" i="4"/>
  <c r="AJ53" i="4"/>
  <c r="AJ57" i="4"/>
  <c r="AJ61" i="4"/>
  <c r="AJ65" i="4"/>
  <c r="AJ69" i="4"/>
  <c r="AJ73" i="4"/>
  <c r="AJ77" i="4"/>
  <c r="AJ83" i="4"/>
  <c r="AJ87" i="4"/>
  <c r="AJ91" i="4"/>
  <c r="AJ95" i="4"/>
  <c r="AJ99" i="4"/>
  <c r="AJ103" i="4"/>
  <c r="AJ107" i="4"/>
  <c r="AJ112" i="4"/>
  <c r="AJ116" i="4"/>
  <c r="AJ120" i="4"/>
  <c r="AJ124" i="4"/>
  <c r="AJ128" i="4"/>
  <c r="AJ132" i="4"/>
  <c r="AJ136" i="4"/>
  <c r="AJ37" i="4"/>
  <c r="AJ41" i="4"/>
  <c r="AJ29" i="4"/>
  <c r="R7" i="5"/>
  <c r="R11" i="5" s="1"/>
  <c r="T34" i="5"/>
  <c r="T38" i="5"/>
  <c r="T47" i="5"/>
  <c r="AL47" i="5" s="1"/>
  <c r="T45" i="5"/>
  <c r="T41" i="5"/>
  <c r="T40" i="5"/>
  <c r="AL40" i="5" s="1"/>
  <c r="T37" i="5"/>
  <c r="T36" i="5"/>
  <c r="T33" i="5"/>
  <c r="T32" i="5"/>
  <c r="T29" i="5"/>
  <c r="T28" i="5"/>
  <c r="T26" i="5"/>
  <c r="T25" i="5"/>
  <c r="T44" i="5"/>
  <c r="T48" i="5"/>
  <c r="T43" i="5"/>
  <c r="AL43" i="5" s="1"/>
  <c r="T24" i="5"/>
  <c r="P7" i="5"/>
  <c r="P11" i="5" s="1"/>
  <c r="T23" i="5"/>
  <c r="T27" i="5"/>
  <c r="T31" i="5"/>
  <c r="T35" i="5"/>
  <c r="T39" i="5"/>
  <c r="T42" i="5"/>
  <c r="T46" i="5"/>
  <c r="T19" i="5"/>
  <c r="N16" i="5"/>
  <c r="AC16" i="5"/>
  <c r="AJ9" i="5"/>
  <c r="Q16" i="5"/>
  <c r="Y16" i="5"/>
  <c r="AJ10" i="5"/>
  <c r="X16" i="5"/>
  <c r="M16" i="5"/>
  <c r="N11" i="5"/>
  <c r="Q11" i="5"/>
  <c r="V11" i="5"/>
  <c r="V16" i="5"/>
  <c r="AC11" i="5"/>
  <c r="H7" i="5"/>
  <c r="H16" i="5" s="1"/>
  <c r="M11" i="5"/>
  <c r="Y11" i="5"/>
  <c r="S11" i="5"/>
  <c r="I7" i="5"/>
  <c r="I16" i="5" s="1"/>
  <c r="K7" i="5"/>
  <c r="K11" i="5" s="1"/>
  <c r="L46" i="5"/>
  <c r="L32" i="5"/>
  <c r="L31" i="5"/>
  <c r="L30" i="5"/>
  <c r="L29" i="5"/>
  <c r="L28" i="5"/>
  <c r="L27" i="5"/>
  <c r="L26" i="5"/>
  <c r="L25" i="5"/>
  <c r="L24" i="5"/>
  <c r="L23" i="5"/>
  <c r="L39" i="5"/>
  <c r="L38" i="5"/>
  <c r="L37" i="5"/>
  <c r="L36" i="5"/>
  <c r="L35" i="5"/>
  <c r="L34" i="5"/>
  <c r="L33" i="5"/>
  <c r="J11" i="5"/>
  <c r="J16" i="5"/>
  <c r="G11" i="5"/>
  <c r="G16" i="5"/>
  <c r="L42" i="5"/>
  <c r="F11" i="5"/>
  <c r="E16" i="5"/>
  <c r="E11" i="5"/>
  <c r="F9" i="5"/>
  <c r="L9" i="5" s="1"/>
  <c r="AI11" i="4"/>
  <c r="AI16" i="4"/>
  <c r="B11" i="5"/>
  <c r="T8" i="5"/>
  <c r="C11" i="5"/>
  <c r="L8" i="5"/>
  <c r="D9" i="5"/>
  <c r="D8" i="5"/>
  <c r="D10" i="5"/>
  <c r="L10" i="5"/>
  <c r="T10" i="5"/>
  <c r="AB10" i="5"/>
  <c r="D7" i="5"/>
  <c r="T9" i="5"/>
  <c r="AB9" i="5"/>
  <c r="AH22" i="4"/>
  <c r="AH7" i="4" s="1"/>
  <c r="AH11" i="4" s="1"/>
  <c r="AD37" i="4"/>
  <c r="AD39" i="4"/>
  <c r="Z22" i="4"/>
  <c r="Z7" i="4" s="1"/>
  <c r="Z11" i="4" s="1"/>
  <c r="AD43" i="4"/>
  <c r="V36" i="4"/>
  <c r="AJ36" i="4" s="1"/>
  <c r="U22" i="4"/>
  <c r="U7" i="4" s="1"/>
  <c r="U11" i="4" s="1"/>
  <c r="V47" i="4"/>
  <c r="AJ47" i="4" s="1"/>
  <c r="V24" i="4"/>
  <c r="AJ24" i="4" s="1"/>
  <c r="V28" i="4"/>
  <c r="V32" i="4"/>
  <c r="AJ32" i="4" s="1"/>
  <c r="V40" i="4"/>
  <c r="AJ40" i="4" s="1"/>
  <c r="V44" i="4"/>
  <c r="AJ44" i="4" s="1"/>
  <c r="V48" i="4"/>
  <c r="AJ48" i="4" s="1"/>
  <c r="Q22" i="4"/>
  <c r="Q7" i="4" s="1"/>
  <c r="P22" i="4"/>
  <c r="P7" i="4" s="1"/>
  <c r="O22" i="4"/>
  <c r="O7" i="4" s="1"/>
  <c r="O16" i="4" s="1"/>
  <c r="M22" i="4"/>
  <c r="M7" i="4" s="1"/>
  <c r="M16" i="4" s="1"/>
  <c r="L22" i="4"/>
  <c r="L7" i="4" s="1"/>
  <c r="L16" i="4" s="1"/>
  <c r="K22" i="4"/>
  <c r="K7" i="4" s="1"/>
  <c r="K16" i="4" s="1"/>
  <c r="N33" i="4"/>
  <c r="AJ33" i="4" s="1"/>
  <c r="N28" i="4"/>
  <c r="N14" i="4"/>
  <c r="J22" i="4"/>
  <c r="J7" i="4" s="1"/>
  <c r="J16" i="4" s="1"/>
  <c r="I22" i="4"/>
  <c r="I7" i="4" s="1"/>
  <c r="I16" i="4" s="1"/>
  <c r="H22" i="4"/>
  <c r="H7" i="4" s="1"/>
  <c r="H16" i="4" s="1"/>
  <c r="G22" i="4"/>
  <c r="G7" i="4" s="1"/>
  <c r="G16" i="4" s="1"/>
  <c r="N80" i="4"/>
  <c r="N49" i="4"/>
  <c r="AJ49" i="4" s="1"/>
  <c r="N51" i="4"/>
  <c r="E22" i="4"/>
  <c r="E7" i="4" s="1"/>
  <c r="E11" i="4" s="1"/>
  <c r="AE11" i="4"/>
  <c r="AG16" i="4"/>
  <c r="AG11" i="4"/>
  <c r="C16" i="4"/>
  <c r="AE16" i="4"/>
  <c r="AF16" i="4"/>
  <c r="W16" i="4"/>
  <c r="Y16" i="4"/>
  <c r="C11" i="4"/>
  <c r="B16" i="4"/>
  <c r="AA16" i="4"/>
  <c r="AF11" i="4"/>
  <c r="N109" i="4"/>
  <c r="AB16" i="4"/>
  <c r="Y11" i="4"/>
  <c r="AC11" i="4"/>
  <c r="X11" i="4"/>
  <c r="AB11" i="4"/>
  <c r="X16" i="4"/>
  <c r="AC16" i="4"/>
  <c r="W11" i="4"/>
  <c r="AA11" i="4"/>
  <c r="AD51" i="4"/>
  <c r="AD80" i="4"/>
  <c r="AD109" i="4"/>
  <c r="V8" i="4"/>
  <c r="V10" i="4"/>
  <c r="P16" i="4"/>
  <c r="T16" i="4"/>
  <c r="S11" i="4"/>
  <c r="S16" i="4"/>
  <c r="R11" i="4"/>
  <c r="R16" i="4"/>
  <c r="T11" i="4"/>
  <c r="N8" i="4"/>
  <c r="N10" i="4"/>
  <c r="D16" i="4"/>
  <c r="D11" i="4"/>
  <c r="B11" i="4"/>
  <c r="F22" i="4"/>
  <c r="P11" i="4"/>
  <c r="F51" i="4"/>
  <c r="V51" i="4"/>
  <c r="F80" i="4"/>
  <c r="V80" i="4"/>
  <c r="F109" i="4"/>
  <c r="V109" i="4"/>
  <c r="AD8" i="4"/>
  <c r="N9" i="4"/>
  <c r="V9" i="4"/>
  <c r="AD9" i="4"/>
  <c r="AD10" i="4"/>
  <c r="AJ22" i="3"/>
  <c r="AJ7" i="3" s="1"/>
  <c r="AI22" i="3"/>
  <c r="AI7" i="3" s="1"/>
  <c r="AI16" i="3" s="1"/>
  <c r="AK19" i="3"/>
  <c r="Q51" i="3"/>
  <c r="AF22" i="3"/>
  <c r="AF7" i="3" s="1"/>
  <c r="AF16" i="3" s="1"/>
  <c r="AF11" i="3"/>
  <c r="AG35" i="3"/>
  <c r="AG39" i="3"/>
  <c r="AD16" i="3"/>
  <c r="AD11" i="3"/>
  <c r="AG80" i="3"/>
  <c r="AG51" i="3"/>
  <c r="AE11" i="3"/>
  <c r="AC22" i="3"/>
  <c r="AC7" i="3" s="1"/>
  <c r="AC16" i="3" s="1"/>
  <c r="Z6" i="3"/>
  <c r="AA6" i="3" s="1"/>
  <c r="AB6" i="3" s="1"/>
  <c r="AC6" i="3" s="1"/>
  <c r="AD6" i="3" s="1"/>
  <c r="AE6" i="3" s="1"/>
  <c r="AF6" i="3" s="1"/>
  <c r="AH6" i="3" s="1"/>
  <c r="AI6" i="3" s="1"/>
  <c r="AJ6" i="3" s="1"/>
  <c r="AG18" i="3"/>
  <c r="AB22" i="3"/>
  <c r="AB7" i="3" s="1"/>
  <c r="AB11" i="3" s="1"/>
  <c r="AG24" i="3"/>
  <c r="AG8" i="3"/>
  <c r="AG48" i="3"/>
  <c r="AA16" i="3"/>
  <c r="Z22" i="3"/>
  <c r="Z7" i="3" s="1"/>
  <c r="AG23" i="3"/>
  <c r="Y50" i="3"/>
  <c r="W22" i="3"/>
  <c r="W7" i="3" s="1"/>
  <c r="W11" i="3" s="1"/>
  <c r="Y30" i="3"/>
  <c r="Y38" i="3"/>
  <c r="X22" i="3"/>
  <c r="X7" i="3" s="1"/>
  <c r="X16" i="3" s="1"/>
  <c r="V22" i="3"/>
  <c r="V7" i="3" s="1"/>
  <c r="V11" i="3" s="1"/>
  <c r="Y42" i="3"/>
  <c r="AK42" i="3" s="1"/>
  <c r="Y26" i="3"/>
  <c r="T22" i="3"/>
  <c r="T7" i="3" s="1"/>
  <c r="T11" i="3" s="1"/>
  <c r="S11" i="3"/>
  <c r="R22" i="3"/>
  <c r="R7" i="3" s="1"/>
  <c r="R11" i="3" s="1"/>
  <c r="N22" i="3"/>
  <c r="N7" i="3" s="1"/>
  <c r="N16" i="3" s="1"/>
  <c r="Q30" i="3"/>
  <c r="O22" i="3"/>
  <c r="O7" i="3" s="1"/>
  <c r="O16" i="3" s="1"/>
  <c r="Q23" i="3"/>
  <c r="Q44" i="3"/>
  <c r="AK44" i="3" s="1"/>
  <c r="Q32" i="3"/>
  <c r="P11" i="3"/>
  <c r="P16" i="3"/>
  <c r="M22" i="3"/>
  <c r="M7" i="3" s="1"/>
  <c r="M16" i="3" s="1"/>
  <c r="L22" i="3"/>
  <c r="L7" i="3" s="1"/>
  <c r="K11" i="3"/>
  <c r="K16" i="3"/>
  <c r="J16" i="3"/>
  <c r="I50" i="3"/>
  <c r="I48" i="3"/>
  <c r="AK48" i="3" s="1"/>
  <c r="I46" i="3"/>
  <c r="AK46" i="3" s="1"/>
  <c r="I29" i="3"/>
  <c r="AK29" i="3" s="1"/>
  <c r="I33" i="3"/>
  <c r="AK33" i="3" s="1"/>
  <c r="I37" i="3"/>
  <c r="AK37" i="3" s="1"/>
  <c r="I41" i="3"/>
  <c r="AK41" i="3" s="1"/>
  <c r="I45" i="3"/>
  <c r="AK45" i="3" s="1"/>
  <c r="I27" i="3"/>
  <c r="AK27" i="3" s="1"/>
  <c r="I44" i="3"/>
  <c r="I38" i="3"/>
  <c r="I34" i="3"/>
  <c r="AK34" i="3" s="1"/>
  <c r="I43" i="3"/>
  <c r="AK43" i="3" s="1"/>
  <c r="I32" i="3"/>
  <c r="F22" i="3"/>
  <c r="F7" i="3" s="1"/>
  <c r="F11" i="3" s="1"/>
  <c r="I18" i="3"/>
  <c r="E22" i="3"/>
  <c r="E7" i="3" s="1"/>
  <c r="E16" i="3" s="1"/>
  <c r="D22" i="3"/>
  <c r="D7" i="3" s="1"/>
  <c r="D16" i="3" s="1"/>
  <c r="Q8" i="3"/>
  <c r="M11" i="3"/>
  <c r="X11" i="3"/>
  <c r="AH11" i="3"/>
  <c r="Y8" i="3"/>
  <c r="AJ11" i="3"/>
  <c r="S16" i="3"/>
  <c r="W16" i="3"/>
  <c r="AE16" i="3"/>
  <c r="AI11" i="3"/>
  <c r="AJ16" i="3"/>
  <c r="C22" i="3"/>
  <c r="C7" i="3" s="1"/>
  <c r="C11" i="3" s="1"/>
  <c r="I23" i="3"/>
  <c r="B22" i="3"/>
  <c r="B7" i="3" s="1"/>
  <c r="B11" i="3" s="1"/>
  <c r="I49" i="3"/>
  <c r="AK49" i="3" s="1"/>
  <c r="AH16" i="3"/>
  <c r="AA11" i="3"/>
  <c r="U11" i="3"/>
  <c r="U16" i="3"/>
  <c r="Y51" i="3"/>
  <c r="J11" i="3"/>
  <c r="I8" i="3"/>
  <c r="H16" i="3"/>
  <c r="E11" i="3"/>
  <c r="D11" i="3"/>
  <c r="H11" i="3"/>
  <c r="I9" i="3"/>
  <c r="Q9" i="3"/>
  <c r="Y9" i="3"/>
  <c r="AK9" i="3" s="1"/>
  <c r="AG9" i="3"/>
  <c r="I109" i="3"/>
  <c r="Y109" i="3"/>
  <c r="Y80" i="3"/>
  <c r="I10" i="3"/>
  <c r="Q10" i="3"/>
  <c r="Y10" i="3"/>
  <c r="AG10" i="3"/>
  <c r="AG49" i="2"/>
  <c r="AG48" i="2"/>
  <c r="AF22" i="2"/>
  <c r="AF7" i="2" s="1"/>
  <c r="AF16" i="2" s="1"/>
  <c r="AG34" i="2"/>
  <c r="AG36" i="2"/>
  <c r="AG38" i="2"/>
  <c r="AG44" i="2"/>
  <c r="AG46" i="2"/>
  <c r="AG50" i="2"/>
  <c r="AG23" i="2"/>
  <c r="AG35" i="2"/>
  <c r="AG39" i="2"/>
  <c r="AG47" i="2"/>
  <c r="AG31" i="2"/>
  <c r="AG25" i="2"/>
  <c r="AG33" i="2"/>
  <c r="AG37" i="2"/>
  <c r="AG41" i="2"/>
  <c r="AG45" i="2"/>
  <c r="AG32" i="2"/>
  <c r="AG42" i="2"/>
  <c r="AG29" i="2"/>
  <c r="AC22" i="2"/>
  <c r="AC7" i="2" s="1"/>
  <c r="AC11" i="2" s="1"/>
  <c r="AB22" i="2"/>
  <c r="AB7" i="2" s="1"/>
  <c r="AB11" i="2" s="1"/>
  <c r="AA11" i="2"/>
  <c r="AG109" i="2"/>
  <c r="Z22" i="2"/>
  <c r="Z7" i="2" s="1"/>
  <c r="V22" i="2"/>
  <c r="V7" i="2" s="1"/>
  <c r="V11" i="2" s="1"/>
  <c r="Y45" i="2"/>
  <c r="Y50" i="2"/>
  <c r="Y30" i="2"/>
  <c r="Y34" i="2"/>
  <c r="Y42" i="2"/>
  <c r="Y37" i="2"/>
  <c r="Y35" i="2"/>
  <c r="Y23" i="2"/>
  <c r="X22" i="2"/>
  <c r="X7" i="2" s="1"/>
  <c r="X16" i="2" s="1"/>
  <c r="Y46" i="2"/>
  <c r="Y29" i="2"/>
  <c r="Y33" i="2"/>
  <c r="Y31" i="2"/>
  <c r="AH31" i="2" s="1"/>
  <c r="U22" i="2"/>
  <c r="U7" i="2" s="1"/>
  <c r="U16" i="2" s="1"/>
  <c r="T22" i="2"/>
  <c r="T7" i="2" s="1"/>
  <c r="T16" i="2" s="1"/>
  <c r="R22" i="2"/>
  <c r="R7" i="2" s="1"/>
  <c r="Y26" i="2"/>
  <c r="P22" i="2"/>
  <c r="P7" i="2" s="1"/>
  <c r="P16" i="2" s="1"/>
  <c r="Q25" i="2"/>
  <c r="Q29" i="2"/>
  <c r="Q33" i="2"/>
  <c r="Q37" i="2"/>
  <c r="Q32" i="2"/>
  <c r="Q24" i="2"/>
  <c r="Q26" i="2"/>
  <c r="Q28" i="2"/>
  <c r="Q30" i="2"/>
  <c r="Q34" i="2"/>
  <c r="Q38" i="2"/>
  <c r="Q42" i="2"/>
  <c r="Q44" i="2"/>
  <c r="Q46" i="2"/>
  <c r="Q36" i="2"/>
  <c r="Q40" i="2"/>
  <c r="Q48" i="2"/>
  <c r="M16" i="2"/>
  <c r="K22" i="2"/>
  <c r="K7" i="2" s="1"/>
  <c r="K11" i="2" s="1"/>
  <c r="J22" i="2"/>
  <c r="J7" i="2" s="1"/>
  <c r="J11" i="2" s="1"/>
  <c r="Q23" i="2"/>
  <c r="I49" i="2"/>
  <c r="AH49" i="2" s="1"/>
  <c r="I48" i="2"/>
  <c r="I47" i="2"/>
  <c r="G22" i="2"/>
  <c r="G7" i="2" s="1"/>
  <c r="G11" i="2" s="1"/>
  <c r="I50" i="2"/>
  <c r="AH50" i="2" s="1"/>
  <c r="I43" i="2"/>
  <c r="AH43" i="2" s="1"/>
  <c r="I39" i="2"/>
  <c r="AH39" i="2" s="1"/>
  <c r="I35" i="2"/>
  <c r="I27" i="2"/>
  <c r="AH27" i="2" s="1"/>
  <c r="I25" i="2"/>
  <c r="AH25" i="2" s="1"/>
  <c r="I36" i="2"/>
  <c r="I38" i="2"/>
  <c r="I29" i="2"/>
  <c r="I37" i="2"/>
  <c r="I41" i="2"/>
  <c r="AH41" i="2" s="1"/>
  <c r="I33" i="2"/>
  <c r="I45" i="2"/>
  <c r="I46" i="2"/>
  <c r="I44" i="2"/>
  <c r="I42" i="2"/>
  <c r="I40" i="2"/>
  <c r="I34" i="2"/>
  <c r="I32" i="2"/>
  <c r="I30" i="2"/>
  <c r="I28" i="2"/>
  <c r="I24" i="2"/>
  <c r="H22" i="2"/>
  <c r="H7" i="2" s="1"/>
  <c r="H16" i="2" s="1"/>
  <c r="L11" i="2"/>
  <c r="F11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45" i="2"/>
  <c r="AE11" i="2"/>
  <c r="AG51" i="2"/>
  <c r="E16" i="2"/>
  <c r="AH35" i="2"/>
  <c r="Y51" i="2"/>
  <c r="AH38" i="2"/>
  <c r="AH48" i="2"/>
  <c r="Q51" i="2"/>
  <c r="AH47" i="2"/>
  <c r="D22" i="2"/>
  <c r="D7" i="2" s="1"/>
  <c r="D11" i="2" s="1"/>
  <c r="I26" i="2"/>
  <c r="I51" i="2"/>
  <c r="B22" i="2"/>
  <c r="B7" i="2" s="1"/>
  <c r="AH52" i="2"/>
  <c r="AK22" i="1"/>
  <c r="Q109" i="2"/>
  <c r="Q8" i="2"/>
  <c r="N16" i="2"/>
  <c r="Q80" i="2"/>
  <c r="O11" i="2"/>
  <c r="W11" i="2"/>
  <c r="Y10" i="2"/>
  <c r="S11" i="2"/>
  <c r="Y80" i="2"/>
  <c r="Y8" i="2"/>
  <c r="AG10" i="2"/>
  <c r="O16" i="2"/>
  <c r="T11" i="2"/>
  <c r="I109" i="2"/>
  <c r="F16" i="2"/>
  <c r="E11" i="2"/>
  <c r="G16" i="2"/>
  <c r="L16" i="2"/>
  <c r="W16" i="2"/>
  <c r="C11" i="2"/>
  <c r="AE16" i="2"/>
  <c r="Q10" i="2"/>
  <c r="M11" i="2"/>
  <c r="AD16" i="2"/>
  <c r="AA16" i="2"/>
  <c r="AG9" i="2"/>
  <c r="N11" i="2"/>
  <c r="C16" i="2"/>
  <c r="S16" i="2"/>
  <c r="Y9" i="2"/>
  <c r="Q9" i="2"/>
  <c r="AD11" i="2"/>
  <c r="AG8" i="2"/>
  <c r="Y109" i="2"/>
  <c r="I80" i="2"/>
  <c r="AI22" i="1"/>
  <c r="AI7" i="1" s="1"/>
  <c r="AI11" i="1" s="1"/>
  <c r="AJ11" i="1"/>
  <c r="AJ16" i="1"/>
  <c r="AA22" i="1"/>
  <c r="AA7" i="1" s="1"/>
  <c r="AA11" i="1" s="1"/>
  <c r="AB22" i="1"/>
  <c r="AB7" i="1" s="1"/>
  <c r="AB11" i="1" s="1"/>
  <c r="Z22" i="1"/>
  <c r="Z7" i="1" s="1"/>
  <c r="Z16" i="1" s="1"/>
  <c r="Y22" i="1"/>
  <c r="Y7" i="1" s="1"/>
  <c r="Y16" i="1" s="1"/>
  <c r="X22" i="1"/>
  <c r="X7" i="1" s="1"/>
  <c r="X16" i="1" s="1"/>
  <c r="W11" i="1"/>
  <c r="W16" i="1"/>
  <c r="V11" i="1"/>
  <c r="V16" i="1"/>
  <c r="U22" i="1"/>
  <c r="M50" i="1"/>
  <c r="M46" i="1"/>
  <c r="M47" i="1"/>
  <c r="M42" i="1"/>
  <c r="M38" i="1"/>
  <c r="M34" i="1"/>
  <c r="M30" i="1"/>
  <c r="M26" i="1"/>
  <c r="M44" i="1"/>
  <c r="M36" i="1"/>
  <c r="M32" i="1"/>
  <c r="M28" i="1"/>
  <c r="M45" i="1"/>
  <c r="M43" i="1"/>
  <c r="M41" i="1"/>
  <c r="M39" i="1"/>
  <c r="M37" i="1"/>
  <c r="M35" i="1"/>
  <c r="M33" i="1"/>
  <c r="M31" i="1"/>
  <c r="M29" i="1"/>
  <c r="M27" i="1"/>
  <c r="M25" i="1"/>
  <c r="M23" i="1"/>
  <c r="D11" i="1"/>
  <c r="AH33" i="2" l="1"/>
  <c r="AF16" i="5"/>
  <c r="Z16" i="4"/>
  <c r="G11" i="3"/>
  <c r="N11" i="3"/>
  <c r="AK32" i="3"/>
  <c r="V16" i="3"/>
  <c r="AD16" i="5"/>
  <c r="AL112" i="5"/>
  <c r="AK80" i="3"/>
  <c r="AK51" i="3"/>
  <c r="AK23" i="3"/>
  <c r="K11" i="4"/>
  <c r="AL52" i="5"/>
  <c r="AK109" i="3"/>
  <c r="AJ22" i="5"/>
  <c r="AK30" i="3"/>
  <c r="AK8" i="3"/>
  <c r="AK50" i="3"/>
  <c r="L22" i="5"/>
  <c r="AL23" i="5"/>
  <c r="T22" i="5"/>
  <c r="AB22" i="5"/>
  <c r="V16" i="2"/>
  <c r="AK26" i="3"/>
  <c r="AK38" i="3"/>
  <c r="AL82" i="5"/>
  <c r="B16" i="2"/>
  <c r="I7" i="2"/>
  <c r="AH23" i="2"/>
  <c r="AH32" i="2"/>
  <c r="AH29" i="2"/>
  <c r="AH30" i="2"/>
  <c r="AK10" i="3"/>
  <c r="C16" i="3"/>
  <c r="AJ9" i="4"/>
  <c r="AL8" i="5"/>
  <c r="AI16" i="5"/>
  <c r="AL41" i="5"/>
  <c r="AC7" i="1"/>
  <c r="AC16" i="1" s="1"/>
  <c r="U16" i="5"/>
  <c r="AB7" i="5"/>
  <c r="AB16" i="5" s="1"/>
  <c r="AK11" i="5"/>
  <c r="AK16" i="5"/>
  <c r="AG16" i="5"/>
  <c r="R16" i="5"/>
  <c r="AH11" i="5"/>
  <c r="AL44" i="5"/>
  <c r="AL30" i="5"/>
  <c r="AL48" i="5"/>
  <c r="AE11" i="5"/>
  <c r="AJ7" i="5"/>
  <c r="AJ16" i="5" s="1"/>
  <c r="AA16" i="5"/>
  <c r="AL42" i="5"/>
  <c r="AL45" i="5"/>
  <c r="Z11" i="5"/>
  <c r="AL37" i="5"/>
  <c r="AL28" i="5"/>
  <c r="AL38" i="5"/>
  <c r="AL25" i="5"/>
  <c r="AL26" i="5"/>
  <c r="AL36" i="5"/>
  <c r="U11" i="5"/>
  <c r="H11" i="5"/>
  <c r="I11" i="5"/>
  <c r="AJ109" i="4"/>
  <c r="AJ51" i="4"/>
  <c r="O11" i="4"/>
  <c r="AJ8" i="4"/>
  <c r="H11" i="4"/>
  <c r="AJ10" i="4"/>
  <c r="AJ80" i="4"/>
  <c r="AD22" i="4"/>
  <c r="AL32" i="5"/>
  <c r="AL34" i="5"/>
  <c r="AL33" i="5"/>
  <c r="AL29" i="5"/>
  <c r="AL24" i="5"/>
  <c r="AL35" i="5"/>
  <c r="AL39" i="5"/>
  <c r="P16" i="5"/>
  <c r="AL46" i="5"/>
  <c r="AL27" i="5"/>
  <c r="AL31" i="5"/>
  <c r="T7" i="5"/>
  <c r="T16" i="5" s="1"/>
  <c r="O11" i="5"/>
  <c r="I11" i="4"/>
  <c r="F7" i="4"/>
  <c r="F11" i="4" s="1"/>
  <c r="AJ28" i="4"/>
  <c r="J11" i="4"/>
  <c r="K16" i="5"/>
  <c r="L7" i="5"/>
  <c r="L11" i="5" s="1"/>
  <c r="F16" i="5"/>
  <c r="AL9" i="5"/>
  <c r="AL10" i="5"/>
  <c r="D16" i="5"/>
  <c r="D11" i="5"/>
  <c r="AH16" i="4"/>
  <c r="AD7" i="4"/>
  <c r="AD16" i="4" s="1"/>
  <c r="U16" i="4"/>
  <c r="V7" i="4"/>
  <c r="V22" i="4"/>
  <c r="Q11" i="4"/>
  <c r="Q16" i="4"/>
  <c r="M11" i="4"/>
  <c r="L11" i="4"/>
  <c r="N22" i="4"/>
  <c r="N7" i="4"/>
  <c r="G11" i="4"/>
  <c r="E16" i="4"/>
  <c r="AD11" i="4"/>
  <c r="R16" i="3"/>
  <c r="AC11" i="3"/>
  <c r="AB16" i="3"/>
  <c r="AG7" i="3"/>
  <c r="AG16" i="3" s="1"/>
  <c r="AG22" i="3"/>
  <c r="Z16" i="3"/>
  <c r="Z11" i="3"/>
  <c r="Y22" i="3"/>
  <c r="T16" i="3"/>
  <c r="Y7" i="3"/>
  <c r="Y16" i="3" s="1"/>
  <c r="Q7" i="3"/>
  <c r="Q16" i="3" s="1"/>
  <c r="O11" i="3"/>
  <c r="Q22" i="3"/>
  <c r="L16" i="3"/>
  <c r="L11" i="3"/>
  <c r="F16" i="3"/>
  <c r="I22" i="3"/>
  <c r="I7" i="3"/>
  <c r="B16" i="3"/>
  <c r="AF11" i="2"/>
  <c r="AG22" i="2"/>
  <c r="AC16" i="2"/>
  <c r="AB16" i="2"/>
  <c r="X11" i="2"/>
  <c r="AH42" i="2"/>
  <c r="Y22" i="2"/>
  <c r="U11" i="2"/>
  <c r="Y7" i="2"/>
  <c r="Y16" i="2" s="1"/>
  <c r="AH26" i="2"/>
  <c r="AH8" i="2"/>
  <c r="R16" i="2"/>
  <c r="R11" i="2"/>
  <c r="AH9" i="2"/>
  <c r="P11" i="2"/>
  <c r="AH37" i="2"/>
  <c r="AH44" i="2"/>
  <c r="AH28" i="2"/>
  <c r="AH24" i="2"/>
  <c r="AH34" i="2"/>
  <c r="AH46" i="2"/>
  <c r="AH36" i="2"/>
  <c r="AH40" i="2"/>
  <c r="Q22" i="2"/>
  <c r="K16" i="2"/>
  <c r="Q7" i="2"/>
  <c r="Q11" i="2" s="1"/>
  <c r="J16" i="2"/>
  <c r="H11" i="2"/>
  <c r="AH80" i="2"/>
  <c r="AH109" i="2"/>
  <c r="AH51" i="2"/>
  <c r="D16" i="2"/>
  <c r="I22" i="2"/>
  <c r="B11" i="2"/>
  <c r="AH10" i="2"/>
  <c r="Z16" i="2"/>
  <c r="AG7" i="2"/>
  <c r="AG11" i="2" s="1"/>
  <c r="Z11" i="2"/>
  <c r="AI16" i="1"/>
  <c r="AA16" i="1"/>
  <c r="AB16" i="1"/>
  <c r="Z11" i="1"/>
  <c r="Y11" i="1"/>
  <c r="X11" i="1"/>
  <c r="T22" i="1"/>
  <c r="F6" i="1"/>
  <c r="T110" i="1"/>
  <c r="T8" i="1" s="1"/>
  <c r="T81" i="1"/>
  <c r="T9" i="1" s="1"/>
  <c r="T52" i="1"/>
  <c r="T10" i="1" s="1"/>
  <c r="L110" i="1"/>
  <c r="L8" i="1" s="1"/>
  <c r="L81" i="1"/>
  <c r="L9" i="1" s="1"/>
  <c r="L52" i="1"/>
  <c r="L10" i="1" s="1"/>
  <c r="L22" i="1"/>
  <c r="L7" i="1" s="1"/>
  <c r="G6" i="1"/>
  <c r="H6" i="1" s="1"/>
  <c r="I6" i="1" s="1"/>
  <c r="J6" i="1" s="1"/>
  <c r="K6" i="1" s="1"/>
  <c r="L6" i="1" s="1"/>
  <c r="N6" i="1" s="1"/>
  <c r="O6" i="1" s="1"/>
  <c r="P6" i="1" s="1"/>
  <c r="Q6" i="1" s="1"/>
  <c r="R6" i="1" s="1"/>
  <c r="S6" i="1" s="1"/>
  <c r="T6" i="1" s="1"/>
  <c r="V6" i="1" s="1"/>
  <c r="W6" i="1" s="1"/>
  <c r="X6" i="1" s="1"/>
  <c r="Y6" i="1" s="1"/>
  <c r="Z6" i="1" s="1"/>
  <c r="AA6" i="1" s="1"/>
  <c r="AB6" i="1" s="1"/>
  <c r="AD6" i="1" s="1"/>
  <c r="AE6" i="1" s="1"/>
  <c r="AF6" i="1" s="1"/>
  <c r="AG6" i="1" s="1"/>
  <c r="AH6" i="1" s="1"/>
  <c r="AI6" i="1" s="1"/>
  <c r="AJ6" i="1" s="1"/>
  <c r="AK22" i="3" l="1"/>
  <c r="AK7" i="3"/>
  <c r="AC11" i="1"/>
  <c r="AL22" i="5"/>
  <c r="AL7" i="5"/>
  <c r="AL11" i="5" s="1"/>
  <c r="AB11" i="5"/>
  <c r="AJ11" i="5"/>
  <c r="T11" i="5"/>
  <c r="AJ22" i="4"/>
  <c r="V16" i="4"/>
  <c r="AJ7" i="4"/>
  <c r="AJ11" i="4" s="1"/>
  <c r="F16" i="4"/>
  <c r="L16" i="5"/>
  <c r="V11" i="4"/>
  <c r="N11" i="4"/>
  <c r="N16" i="4"/>
  <c r="AG11" i="3"/>
  <c r="Y11" i="3"/>
  <c r="AK11" i="3"/>
  <c r="Q11" i="3"/>
  <c r="I11" i="3"/>
  <c r="I16" i="3"/>
  <c r="AG16" i="2"/>
  <c r="Y11" i="2"/>
  <c r="AH22" i="2"/>
  <c r="AH7" i="2"/>
  <c r="AH11" i="2" s="1"/>
  <c r="Q16" i="2"/>
  <c r="I11" i="2"/>
  <c r="I16" i="2"/>
  <c r="L11" i="1"/>
  <c r="T7" i="1"/>
  <c r="T11" i="1" s="1"/>
  <c r="L16" i="1"/>
  <c r="E138" i="1"/>
  <c r="AL138" i="1" s="1"/>
  <c r="E137" i="1"/>
  <c r="AL137" i="1" s="1"/>
  <c r="E136" i="1"/>
  <c r="AL136" i="1" s="1"/>
  <c r="E135" i="1"/>
  <c r="AL135" i="1" s="1"/>
  <c r="E134" i="1"/>
  <c r="AL134" i="1" s="1"/>
  <c r="E133" i="1"/>
  <c r="AL133" i="1" s="1"/>
  <c r="E132" i="1"/>
  <c r="AL132" i="1" s="1"/>
  <c r="E131" i="1"/>
  <c r="AL131" i="1" s="1"/>
  <c r="E130" i="1"/>
  <c r="AL130" i="1" s="1"/>
  <c r="E129" i="1"/>
  <c r="AL129" i="1" s="1"/>
  <c r="E128" i="1"/>
  <c r="AL128" i="1" s="1"/>
  <c r="E127" i="1"/>
  <c r="AL127" i="1" s="1"/>
  <c r="E126" i="1"/>
  <c r="AL126" i="1" s="1"/>
  <c r="E125" i="1"/>
  <c r="AL125" i="1" s="1"/>
  <c r="E124" i="1"/>
  <c r="AL124" i="1" s="1"/>
  <c r="E123" i="1"/>
  <c r="AL123" i="1" s="1"/>
  <c r="E122" i="1"/>
  <c r="AL122" i="1" s="1"/>
  <c r="E121" i="1"/>
  <c r="AL121" i="1" s="1"/>
  <c r="E120" i="1"/>
  <c r="AL120" i="1" s="1"/>
  <c r="E119" i="1"/>
  <c r="AL119" i="1" s="1"/>
  <c r="E118" i="1"/>
  <c r="AL118" i="1" s="1"/>
  <c r="E117" i="1"/>
  <c r="AL117" i="1" s="1"/>
  <c r="E116" i="1"/>
  <c r="AL116" i="1" s="1"/>
  <c r="E115" i="1"/>
  <c r="AL115" i="1" s="1"/>
  <c r="E114" i="1"/>
  <c r="AL114" i="1" s="1"/>
  <c r="E113" i="1"/>
  <c r="AL113" i="1" s="1"/>
  <c r="E112" i="1"/>
  <c r="AL112" i="1" s="1"/>
  <c r="E111" i="1"/>
  <c r="AL111" i="1" s="1"/>
  <c r="AH110" i="1"/>
  <c r="AH8" i="1" s="1"/>
  <c r="AG110" i="1"/>
  <c r="AG8" i="1" s="1"/>
  <c r="AF110" i="1"/>
  <c r="AF8" i="1" s="1"/>
  <c r="AE110" i="1"/>
  <c r="AE8" i="1" s="1"/>
  <c r="AD110" i="1"/>
  <c r="S110" i="1"/>
  <c r="S8" i="1" s="1"/>
  <c r="R110" i="1"/>
  <c r="R8" i="1" s="1"/>
  <c r="Q110" i="1"/>
  <c r="Q8" i="1" s="1"/>
  <c r="P110" i="1"/>
  <c r="O110" i="1"/>
  <c r="N110" i="1"/>
  <c r="N8" i="1" s="1"/>
  <c r="K110" i="1"/>
  <c r="K8" i="1" s="1"/>
  <c r="J110" i="1"/>
  <c r="J8" i="1" s="1"/>
  <c r="I110" i="1"/>
  <c r="H110" i="1"/>
  <c r="H8" i="1" s="1"/>
  <c r="G110" i="1"/>
  <c r="G8" i="1" s="1"/>
  <c r="F110" i="1"/>
  <c r="F8" i="1" s="1"/>
  <c r="E109" i="1"/>
  <c r="AL109" i="1" s="1"/>
  <c r="E108" i="1"/>
  <c r="AL108" i="1" s="1"/>
  <c r="E107" i="1"/>
  <c r="AL107" i="1" s="1"/>
  <c r="E106" i="1"/>
  <c r="AL106" i="1" s="1"/>
  <c r="E105" i="1"/>
  <c r="AL105" i="1" s="1"/>
  <c r="E104" i="1"/>
  <c r="AL104" i="1" s="1"/>
  <c r="E103" i="1"/>
  <c r="AL103" i="1" s="1"/>
  <c r="E102" i="1"/>
  <c r="AL102" i="1" s="1"/>
  <c r="E101" i="1"/>
  <c r="AL101" i="1" s="1"/>
  <c r="E100" i="1"/>
  <c r="AL100" i="1" s="1"/>
  <c r="E99" i="1"/>
  <c r="AL99" i="1" s="1"/>
  <c r="E98" i="1"/>
  <c r="AL98" i="1" s="1"/>
  <c r="E97" i="1"/>
  <c r="AL97" i="1" s="1"/>
  <c r="E96" i="1"/>
  <c r="AL96" i="1" s="1"/>
  <c r="E95" i="1"/>
  <c r="AL95" i="1" s="1"/>
  <c r="E94" i="1"/>
  <c r="AL94" i="1" s="1"/>
  <c r="E93" i="1"/>
  <c r="AL93" i="1" s="1"/>
  <c r="E92" i="1"/>
  <c r="AL92" i="1" s="1"/>
  <c r="E91" i="1"/>
  <c r="AL91" i="1" s="1"/>
  <c r="E90" i="1"/>
  <c r="AL90" i="1" s="1"/>
  <c r="E89" i="1"/>
  <c r="AL89" i="1" s="1"/>
  <c r="E88" i="1"/>
  <c r="AL88" i="1" s="1"/>
  <c r="E87" i="1"/>
  <c r="AL87" i="1" s="1"/>
  <c r="E86" i="1"/>
  <c r="AL86" i="1" s="1"/>
  <c r="E85" i="1"/>
  <c r="AL85" i="1" s="1"/>
  <c r="E84" i="1"/>
  <c r="AL84" i="1" s="1"/>
  <c r="E83" i="1"/>
  <c r="AL83" i="1" s="1"/>
  <c r="E82" i="1"/>
  <c r="AH81" i="1"/>
  <c r="AH9" i="1" s="1"/>
  <c r="AG81" i="1"/>
  <c r="AG9" i="1" s="1"/>
  <c r="AF81" i="1"/>
  <c r="AF9" i="1" s="1"/>
  <c r="AE81" i="1"/>
  <c r="AE9" i="1" s="1"/>
  <c r="AD81" i="1"/>
  <c r="S81" i="1"/>
  <c r="S9" i="1" s="1"/>
  <c r="R81" i="1"/>
  <c r="R9" i="1" s="1"/>
  <c r="Q81" i="1"/>
  <c r="Q9" i="1" s="1"/>
  <c r="P81" i="1"/>
  <c r="P9" i="1" s="1"/>
  <c r="O81" i="1"/>
  <c r="O9" i="1" s="1"/>
  <c r="N81" i="1"/>
  <c r="N9" i="1" s="1"/>
  <c r="U9" i="1" s="1"/>
  <c r="K81" i="1"/>
  <c r="K9" i="1" s="1"/>
  <c r="J81" i="1"/>
  <c r="J9" i="1" s="1"/>
  <c r="I81" i="1"/>
  <c r="H81" i="1"/>
  <c r="H9" i="1" s="1"/>
  <c r="G81" i="1"/>
  <c r="G9" i="1" s="1"/>
  <c r="F81" i="1"/>
  <c r="F9" i="1" s="1"/>
  <c r="E80" i="1"/>
  <c r="AL80" i="1" s="1"/>
  <c r="E79" i="1"/>
  <c r="AL79" i="1" s="1"/>
  <c r="E78" i="1"/>
  <c r="AL78" i="1" s="1"/>
  <c r="E77" i="1"/>
  <c r="AL77" i="1" s="1"/>
  <c r="E76" i="1"/>
  <c r="AL76" i="1" s="1"/>
  <c r="E75" i="1"/>
  <c r="AL75" i="1" s="1"/>
  <c r="E74" i="1"/>
  <c r="AL74" i="1" s="1"/>
  <c r="E73" i="1"/>
  <c r="AL73" i="1" s="1"/>
  <c r="E72" i="1"/>
  <c r="AL72" i="1" s="1"/>
  <c r="E71" i="1"/>
  <c r="AL71" i="1" s="1"/>
  <c r="E70" i="1"/>
  <c r="AL70" i="1" s="1"/>
  <c r="E69" i="1"/>
  <c r="AL69" i="1" s="1"/>
  <c r="E68" i="1"/>
  <c r="AL68" i="1" s="1"/>
  <c r="E67" i="1"/>
  <c r="AL67" i="1" s="1"/>
  <c r="E66" i="1"/>
  <c r="AL66" i="1" s="1"/>
  <c r="E65" i="1"/>
  <c r="AL65" i="1" s="1"/>
  <c r="E64" i="1"/>
  <c r="AL64" i="1" s="1"/>
  <c r="E63" i="1"/>
  <c r="AL63" i="1" s="1"/>
  <c r="E62" i="1"/>
  <c r="AL62" i="1" s="1"/>
  <c r="E61" i="1"/>
  <c r="AL61" i="1" s="1"/>
  <c r="E60" i="1"/>
  <c r="AL60" i="1" s="1"/>
  <c r="E59" i="1"/>
  <c r="AL59" i="1" s="1"/>
  <c r="E58" i="1"/>
  <c r="AL58" i="1" s="1"/>
  <c r="E57" i="1"/>
  <c r="AL57" i="1" s="1"/>
  <c r="E56" i="1"/>
  <c r="AL56" i="1" s="1"/>
  <c r="E55" i="1"/>
  <c r="AL55" i="1" s="1"/>
  <c r="E54" i="1"/>
  <c r="AL54" i="1" s="1"/>
  <c r="E53" i="1"/>
  <c r="AL53" i="1" s="1"/>
  <c r="AH52" i="1"/>
  <c r="AH10" i="1" s="1"/>
  <c r="AG52" i="1"/>
  <c r="AG10" i="1" s="1"/>
  <c r="AF52" i="1"/>
  <c r="AF10" i="1" s="1"/>
  <c r="AE52" i="1"/>
  <c r="AE10" i="1" s="1"/>
  <c r="AD52" i="1"/>
  <c r="S52" i="1"/>
  <c r="S10" i="1" s="1"/>
  <c r="R52" i="1"/>
  <c r="R10" i="1" s="1"/>
  <c r="Q52" i="1"/>
  <c r="P52" i="1"/>
  <c r="P10" i="1" s="1"/>
  <c r="O52" i="1"/>
  <c r="O10" i="1" s="1"/>
  <c r="N52" i="1"/>
  <c r="N10" i="1" s="1"/>
  <c r="J52" i="1"/>
  <c r="J10" i="1" s="1"/>
  <c r="I52" i="1"/>
  <c r="I10" i="1" s="1"/>
  <c r="H52" i="1"/>
  <c r="H10" i="1" s="1"/>
  <c r="G52" i="1"/>
  <c r="G10" i="1" s="1"/>
  <c r="F52" i="1"/>
  <c r="F10" i="1" s="1"/>
  <c r="E50" i="1"/>
  <c r="AL50" i="1" s="1"/>
  <c r="E49" i="1"/>
  <c r="AL49" i="1" s="1"/>
  <c r="E48" i="1"/>
  <c r="AL48" i="1" s="1"/>
  <c r="E47" i="1"/>
  <c r="AL47" i="1" s="1"/>
  <c r="E46" i="1"/>
  <c r="AL46" i="1" s="1"/>
  <c r="E45" i="1"/>
  <c r="AL45" i="1" s="1"/>
  <c r="E44" i="1"/>
  <c r="AL44" i="1" s="1"/>
  <c r="E43" i="1"/>
  <c r="AL43" i="1" s="1"/>
  <c r="E42" i="1"/>
  <c r="AL42" i="1" s="1"/>
  <c r="E41" i="1"/>
  <c r="AL41" i="1" s="1"/>
  <c r="E40" i="1"/>
  <c r="AL40" i="1" s="1"/>
  <c r="E39" i="1"/>
  <c r="AL39" i="1" s="1"/>
  <c r="E38" i="1"/>
  <c r="AL38" i="1" s="1"/>
  <c r="E37" i="1"/>
  <c r="AL37" i="1" s="1"/>
  <c r="E36" i="1"/>
  <c r="AL36" i="1" s="1"/>
  <c r="E35" i="1"/>
  <c r="AL35" i="1" s="1"/>
  <c r="E34" i="1"/>
  <c r="AL34" i="1" s="1"/>
  <c r="E33" i="1"/>
  <c r="AL33" i="1" s="1"/>
  <c r="E32" i="1"/>
  <c r="AL32" i="1" s="1"/>
  <c r="E31" i="1"/>
  <c r="AL31" i="1" s="1"/>
  <c r="E30" i="1"/>
  <c r="AL30" i="1" s="1"/>
  <c r="E29" i="1"/>
  <c r="AL29" i="1" s="1"/>
  <c r="E28" i="1"/>
  <c r="AL28" i="1" s="1"/>
  <c r="E27" i="1"/>
  <c r="AL27" i="1" s="1"/>
  <c r="E26" i="1"/>
  <c r="AL26" i="1" s="1"/>
  <c r="E25" i="1"/>
  <c r="AL25" i="1" s="1"/>
  <c r="E24" i="1"/>
  <c r="AL24" i="1" s="1"/>
  <c r="E23" i="1"/>
  <c r="AL23" i="1" s="1"/>
  <c r="AH22" i="1"/>
  <c r="AH7" i="1" s="1"/>
  <c r="AG22" i="1"/>
  <c r="AG7" i="1" s="1"/>
  <c r="AF22" i="1"/>
  <c r="AF7" i="1" s="1"/>
  <c r="AE22" i="1"/>
  <c r="AD22" i="1"/>
  <c r="S22" i="1"/>
  <c r="S7" i="1" s="1"/>
  <c r="R22" i="1"/>
  <c r="R7" i="1" s="1"/>
  <c r="Q22" i="1"/>
  <c r="Q7" i="1" s="1"/>
  <c r="P22" i="1"/>
  <c r="P7" i="1" s="1"/>
  <c r="O22" i="1"/>
  <c r="O7" i="1" s="1"/>
  <c r="N22" i="1"/>
  <c r="N7" i="1" s="1"/>
  <c r="K22" i="1"/>
  <c r="K7" i="1" s="1"/>
  <c r="J22" i="1"/>
  <c r="J7" i="1" s="1"/>
  <c r="I22" i="1"/>
  <c r="I7" i="1" s="1"/>
  <c r="H22" i="1"/>
  <c r="H7" i="1" s="1"/>
  <c r="G22" i="1"/>
  <c r="G7" i="1" s="1"/>
  <c r="F22" i="1"/>
  <c r="F7" i="1" s="1"/>
  <c r="E19" i="1"/>
  <c r="E18" i="1"/>
  <c r="E15" i="1"/>
  <c r="E14" i="1"/>
  <c r="Q10" i="1"/>
  <c r="I9" i="1"/>
  <c r="P8" i="1"/>
  <c r="O8" i="1"/>
  <c r="I8" i="1"/>
  <c r="M9" i="1" l="1"/>
  <c r="AD9" i="1"/>
  <c r="AK9" i="1" s="1"/>
  <c r="U8" i="1"/>
  <c r="M8" i="1"/>
  <c r="AD8" i="1"/>
  <c r="AK8" i="1" s="1"/>
  <c r="U7" i="1"/>
  <c r="U10" i="1"/>
  <c r="U11" i="1" s="1"/>
  <c r="E81" i="1"/>
  <c r="AL82" i="1"/>
  <c r="E110" i="1"/>
  <c r="M7" i="1"/>
  <c r="AD10" i="1"/>
  <c r="AJ16" i="4"/>
  <c r="AL16" i="5"/>
  <c r="AK16" i="3"/>
  <c r="AH16" i="2"/>
  <c r="AE7" i="1"/>
  <c r="U110" i="1"/>
  <c r="U81" i="1"/>
  <c r="T16" i="1"/>
  <c r="I16" i="1"/>
  <c r="AF16" i="1"/>
  <c r="AH16" i="1"/>
  <c r="AH11" i="1"/>
  <c r="I11" i="1"/>
  <c r="AF11" i="1"/>
  <c r="AG16" i="1"/>
  <c r="P16" i="1"/>
  <c r="N11" i="1"/>
  <c r="U52" i="1"/>
  <c r="AL52" i="1" s="1"/>
  <c r="R16" i="1"/>
  <c r="R11" i="1"/>
  <c r="AG11" i="1"/>
  <c r="M52" i="1"/>
  <c r="Q16" i="1"/>
  <c r="S11" i="1"/>
  <c r="M22" i="1"/>
  <c r="K52" i="1"/>
  <c r="K10" i="1" s="1"/>
  <c r="M10" i="1" s="1"/>
  <c r="M81" i="1"/>
  <c r="M110" i="1"/>
  <c r="S16" i="1"/>
  <c r="Q11" i="1"/>
  <c r="N16" i="1"/>
  <c r="P11" i="1"/>
  <c r="E52" i="1"/>
  <c r="E8" i="1"/>
  <c r="J16" i="1"/>
  <c r="F11" i="1"/>
  <c r="H16" i="1"/>
  <c r="H11" i="1"/>
  <c r="G16" i="1"/>
  <c r="K16" i="1"/>
  <c r="G11" i="1"/>
  <c r="F16" i="1"/>
  <c r="J11" i="1"/>
  <c r="E7" i="1"/>
  <c r="E22" i="1"/>
  <c r="AC22" i="1"/>
  <c r="AL22" i="1" s="1"/>
  <c r="O16" i="1"/>
  <c r="O11" i="1"/>
  <c r="E10" i="1"/>
  <c r="E9" i="1"/>
  <c r="AD7" i="1"/>
  <c r="AD11" i="1" s="1"/>
  <c r="M16" i="1"/>
  <c r="E11" i="1" l="1"/>
  <c r="AL81" i="1"/>
  <c r="AL110" i="1"/>
  <c r="AL7" i="1"/>
  <c r="AK7" i="1"/>
  <c r="AK16" i="1" s="1"/>
  <c r="AL9" i="1"/>
  <c r="AL8" i="1"/>
  <c r="AK10" i="1"/>
  <c r="AK11" i="1" s="1"/>
  <c r="AL10" i="1"/>
  <c r="AE11" i="1"/>
  <c r="AE16" i="1"/>
  <c r="K11" i="1"/>
  <c r="AD16" i="1"/>
  <c r="U16" i="1"/>
  <c r="E16" i="1"/>
  <c r="M11" i="1"/>
  <c r="AL16" i="1" l="1"/>
  <c r="AL11" i="1"/>
</calcChain>
</file>

<file path=xl/sharedStrings.xml><?xml version="1.0" encoding="utf-8"?>
<sst xmlns="http://schemas.openxmlformats.org/spreadsheetml/2006/main" count="666" uniqueCount="70">
  <si>
    <t>S 1</t>
  </si>
  <si>
    <t>S 2</t>
  </si>
  <si>
    <t>Nombre d'appels présentés</t>
  </si>
  <si>
    <t>Nombre d'appels dissuadés</t>
  </si>
  <si>
    <t>Nombre  d'appels abandonnées</t>
  </si>
  <si>
    <t>Nombre d'appels Traités</t>
  </si>
  <si>
    <t>Taux de réponse (appels pris/appels reçus)</t>
  </si>
  <si>
    <t>Appels abandonnées :</t>
  </si>
  <si>
    <t>Délais moyen d'attente en file d'attente avant adondon (minute)</t>
  </si>
  <si>
    <t>Délais maximum d'attente en file d'attente avant adondon (minute)</t>
  </si>
  <si>
    <t>Taux d'abandon</t>
  </si>
  <si>
    <t>Durée moyenne de conversation des appels  (minute)</t>
  </si>
  <si>
    <t>Durée moyenne de traitement d'appel (time in acd + Hold+ acw) (minute)</t>
  </si>
  <si>
    <t>Nombre d'appels Reçus:</t>
  </si>
  <si>
    <t xml:space="preserve">   -08:30 - 09:00 min</t>
  </si>
  <si>
    <t xml:space="preserve">   -09:00 - 09:30 min</t>
  </si>
  <si>
    <t xml:space="preserve">   -09:30 - 10:00 min</t>
  </si>
  <si>
    <t xml:space="preserve">   -10:00 - 10:30 min</t>
  </si>
  <si>
    <t xml:space="preserve">   -10:30 - 11:00 min</t>
  </si>
  <si>
    <t xml:space="preserve">   -11:00 - 11:30 min</t>
  </si>
  <si>
    <t xml:space="preserve">   -11:30 - 12:00 min</t>
  </si>
  <si>
    <t xml:space="preserve">   -12:00 - 12:30 min</t>
  </si>
  <si>
    <t xml:space="preserve">   -12:30 - 13:00 min</t>
  </si>
  <si>
    <t xml:space="preserve">   -13:00 - 13:30 min</t>
  </si>
  <si>
    <t xml:space="preserve">   -13:30 - 14:00 min</t>
  </si>
  <si>
    <t xml:space="preserve">   -14:00 - 14:30 min</t>
  </si>
  <si>
    <t xml:space="preserve">   -14:30 - 15:00 min</t>
  </si>
  <si>
    <t xml:space="preserve">   -15:00 - 15:30 min</t>
  </si>
  <si>
    <t xml:space="preserve">   -15:30 - 16:00 min</t>
  </si>
  <si>
    <t xml:space="preserve">   -16:00 - 16:30 min</t>
  </si>
  <si>
    <t xml:space="preserve">   -16:30 - 17:00 min</t>
  </si>
  <si>
    <t xml:space="preserve">   -17:00 - 17:30 min</t>
  </si>
  <si>
    <t xml:space="preserve">   -17:30 - 18:00 min</t>
  </si>
  <si>
    <t xml:space="preserve">   -18:00 - 18:30 min</t>
  </si>
  <si>
    <t xml:space="preserve">   -18:30 - 19:00 min</t>
  </si>
  <si>
    <t xml:space="preserve">   -19:00 - 19:30 min</t>
  </si>
  <si>
    <t xml:space="preserve">   -19:30 - 20:00 min</t>
  </si>
  <si>
    <t xml:space="preserve">   - 20:00 - 20:30 min</t>
  </si>
  <si>
    <t xml:space="preserve">   - 20:30 - 21:00 min</t>
  </si>
  <si>
    <t xml:space="preserve">   - 21:00 - 21:30 min</t>
  </si>
  <si>
    <t xml:space="preserve">   - 21:30 - 22:00 min</t>
  </si>
  <si>
    <t xml:space="preserve">   - 22:00 - 22:30 min</t>
  </si>
  <si>
    <t>Nombre d'appels Traités:</t>
  </si>
  <si>
    <t>Nombre d'appels abandonnés</t>
  </si>
  <si>
    <t>RAPPORT AE BCP Appels Entrants Janvier 2021</t>
  </si>
  <si>
    <t>S4</t>
  </si>
  <si>
    <t>S 53</t>
  </si>
  <si>
    <t>S3</t>
  </si>
  <si>
    <t>RAPPORT AE BCP Appels Entrants Février 2021</t>
  </si>
  <si>
    <t>S 5</t>
  </si>
  <si>
    <t>S 6</t>
  </si>
  <si>
    <t>S7</t>
  </si>
  <si>
    <t>S8</t>
  </si>
  <si>
    <t>S 9</t>
  </si>
  <si>
    <t>S 10</t>
  </si>
  <si>
    <t>S11</t>
  </si>
  <si>
    <t>S12</t>
  </si>
  <si>
    <t>RAPPORT AE BCP Appels Entrants Mars 2021</t>
  </si>
  <si>
    <t>RAPPORT AE BCP Appels Entrants Avril 2021</t>
  </si>
  <si>
    <t>S 13</t>
  </si>
  <si>
    <t>S 14</t>
  </si>
  <si>
    <t>S15</t>
  </si>
  <si>
    <t>S16</t>
  </si>
  <si>
    <t>RAPPORT AE BCP Appels Entrants Mai 2021</t>
  </si>
  <si>
    <t>S 17</t>
  </si>
  <si>
    <t>S 18</t>
  </si>
  <si>
    <t>S19</t>
  </si>
  <si>
    <t>S20</t>
  </si>
  <si>
    <t>S21</t>
  </si>
  <si>
    <t xml:space="preserve">   -08:00 - 08:30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</si>
</sst>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dd/mm/yyyy"/>
    <numFmt numFmtId="165" formatCode="[$-40C]dd\-mmm"/>
    <numFmt numFmtId="166" formatCode="mmmm\-yy"/>
    <numFmt numFmtId="167" formatCode="0\ %"/>
    <numFmt numFmtId="168" formatCode="0.00\ %"/>
    <numFmt numFmtId="169" formatCode="[h]:mm:ss;@"/>
  </numFmts>
  <fonts count="1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b/>
      <sz val="9"/>
      <color rgb="FFDCE6F2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666699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666699"/>
      <name val="Calibri"/>
      <family val="2"/>
      <charset val="1"/>
    </font>
    <font>
      <b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0066"/>
        <bgColor rgb="FFFF00FF"/>
      </patternFill>
    </fill>
    <fill>
      <patternFill patternType="solid">
        <fgColor rgb="FFCC6600"/>
        <bgColor rgb="FF808000"/>
      </patternFill>
    </fill>
    <fill>
      <patternFill patternType="solid">
        <fgColor rgb="FFBFBFBF"/>
        <bgColor rgb="FFB2B2B2"/>
      </patternFill>
    </fill>
    <fill>
      <patternFill patternType="solid">
        <fgColor rgb="FFFFFFFF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7" fontId="16" fillId="0" borderId="0" applyBorder="0" applyProtection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2" fillId="2" borderId="0" xfId="2" applyNumberFormat="1" applyFont="1" applyFill="1" applyBorder="1"/>
    <xf numFmtId="0" fontId="2" fillId="2" borderId="0" xfId="2" applyFont="1" applyFill="1" applyBorder="1" applyAlignment="1">
      <alignment horizontal="center"/>
    </xf>
    <xf numFmtId="0" fontId="2" fillId="2" borderId="0" xfId="2" applyFont="1" applyFill="1" applyBorder="1"/>
    <xf numFmtId="0" fontId="3" fillId="3" borderId="1" xfId="2" applyFont="1" applyFill="1" applyBorder="1" applyAlignment="1">
      <alignment horizontal="left" vertical="center"/>
    </xf>
    <xf numFmtId="0" fontId="4" fillId="2" borderId="0" xfId="2" applyFont="1" applyFill="1" applyBorder="1" applyAlignment="1" applyProtection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5" fillId="2" borderId="0" xfId="2" applyFont="1" applyFill="1" applyBorder="1" applyAlignment="1" applyProtection="1">
      <alignment vertical="center"/>
    </xf>
    <xf numFmtId="0" fontId="4" fillId="0" borderId="2" xfId="2" applyFont="1" applyBorder="1" applyAlignment="1">
      <alignment horizontal="left" vertical="center" indent="15"/>
    </xf>
    <xf numFmtId="165" fontId="6" fillId="4" borderId="3" xfId="2" applyNumberFormat="1" applyFont="1" applyFill="1" applyBorder="1" applyAlignment="1" applyProtection="1">
      <alignment horizontal="center" vertical="center"/>
    </xf>
    <xf numFmtId="166" fontId="7" fillId="3" borderId="3" xfId="2" applyNumberFormat="1" applyFont="1" applyFill="1" applyBorder="1" applyAlignment="1" applyProtection="1">
      <alignment horizontal="center" vertical="center"/>
    </xf>
    <xf numFmtId="0" fontId="8" fillId="4" borderId="2" xfId="2" applyFont="1" applyFill="1" applyBorder="1" applyAlignment="1">
      <alignment horizontal="left" vertical="center" indent="1"/>
    </xf>
    <xf numFmtId="0" fontId="9" fillId="0" borderId="4" xfId="2" applyFont="1" applyBorder="1" applyAlignment="1">
      <alignment horizontal="center" vertical="center"/>
    </xf>
    <xf numFmtId="0" fontId="9" fillId="5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167" fontId="9" fillId="0" borderId="4" xfId="1" applyFont="1" applyBorder="1" applyAlignment="1" applyProtection="1">
      <alignment horizontal="center" vertical="center"/>
    </xf>
    <xf numFmtId="167" fontId="12" fillId="5" borderId="4" xfId="1" applyFont="1" applyFill="1" applyBorder="1" applyAlignment="1" applyProtection="1">
      <alignment horizontal="center" vertical="center"/>
    </xf>
    <xf numFmtId="167" fontId="13" fillId="0" borderId="4" xfId="1" applyFont="1" applyBorder="1" applyAlignment="1" applyProtection="1">
      <alignment horizontal="center" vertical="center"/>
    </xf>
    <xf numFmtId="0" fontId="0" fillId="2" borderId="0" xfId="0" applyFill="1" applyAlignment="1">
      <alignment horizontal="center"/>
    </xf>
    <xf numFmtId="0" fontId="11" fillId="2" borderId="0" xfId="0" applyFont="1" applyFill="1" applyAlignment="1">
      <alignment horizontal="center"/>
    </xf>
    <xf numFmtId="0" fontId="14" fillId="0" borderId="2" xfId="2" applyFont="1" applyBorder="1" applyAlignment="1">
      <alignment horizontal="left" vertical="center" indent="1"/>
    </xf>
    <xf numFmtId="2" fontId="9" fillId="6" borderId="4" xfId="2" applyNumberFormat="1" applyFont="1" applyFill="1" applyBorder="1" applyAlignment="1">
      <alignment horizontal="center" vertical="center"/>
    </xf>
    <xf numFmtId="2" fontId="9" fillId="5" borderId="4" xfId="2" applyNumberFormat="1" applyFont="1" applyFill="1" applyBorder="1" applyAlignment="1">
      <alignment horizontal="center" vertical="center"/>
    </xf>
    <xf numFmtId="2" fontId="10" fillId="0" borderId="4" xfId="2" applyNumberFormat="1" applyFont="1" applyBorder="1" applyAlignment="1">
      <alignment horizontal="center" vertical="center"/>
    </xf>
    <xf numFmtId="2" fontId="2" fillId="0" borderId="4" xfId="2" applyNumberFormat="1" applyFont="1" applyBorder="1" applyAlignment="1">
      <alignment horizontal="center" vertical="center"/>
    </xf>
    <xf numFmtId="168" fontId="9" fillId="0" borderId="4" xfId="1" applyNumberFormat="1" applyFont="1" applyBorder="1" applyAlignment="1" applyProtection="1">
      <alignment horizontal="center" vertical="center"/>
    </xf>
    <xf numFmtId="167" fontId="2" fillId="5" borderId="4" xfId="1" applyFont="1" applyFill="1" applyBorder="1" applyAlignment="1" applyProtection="1">
      <alignment horizontal="center" vertical="center"/>
    </xf>
    <xf numFmtId="0" fontId="15" fillId="2" borderId="0" xfId="0" applyFont="1" applyFill="1" applyAlignment="1">
      <alignment horizontal="center"/>
    </xf>
    <xf numFmtId="0" fontId="8" fillId="4" borderId="5" xfId="2" applyFont="1" applyFill="1" applyBorder="1" applyAlignment="1">
      <alignment horizontal="center" vertical="center"/>
    </xf>
    <xf numFmtId="169" fontId="14" fillId="0" borderId="2" xfId="2" applyNumberFormat="1" applyFont="1" applyBorder="1" applyAlignment="1">
      <alignment horizontal="left" vertical="center" indent="1"/>
    </xf>
    <xf numFmtId="0" fontId="14" fillId="0" borderId="4" xfId="2" applyFont="1" applyBorder="1" applyAlignment="1">
      <alignment horizontal="center"/>
    </xf>
    <xf numFmtId="0" fontId="0" fillId="2" borderId="0" xfId="0" applyFont="1" applyFill="1"/>
    <xf numFmtId="0" fontId="0" fillId="0" borderId="0" xfId="0" applyFont="1"/>
    <xf numFmtId="0" fontId="9" fillId="5" borderId="6" xfId="2" applyFont="1" applyFill="1" applyBorder="1" applyAlignment="1">
      <alignment horizontal="center" vertical="center"/>
    </xf>
    <xf numFmtId="0" fontId="14" fillId="0" borderId="6" xfId="2" applyFont="1" applyBorder="1" applyAlignment="1">
      <alignment horizontal="center"/>
    </xf>
    <xf numFmtId="0" fontId="9" fillId="7" borderId="4" xfId="2" applyFont="1" applyFill="1" applyBorder="1" applyAlignment="1">
      <alignment horizontal="center" vertical="center"/>
    </xf>
    <xf numFmtId="167" fontId="9" fillId="7" borderId="4" xfId="1" applyFont="1" applyFill="1" applyBorder="1" applyAlignment="1" applyProtection="1">
      <alignment horizontal="center" vertical="center"/>
    </xf>
    <xf numFmtId="2" fontId="9" fillId="8" borderId="4" xfId="2" applyNumberFormat="1" applyFont="1" applyFill="1" applyBorder="1" applyAlignment="1">
      <alignment horizontal="center" vertical="center"/>
    </xf>
    <xf numFmtId="168" fontId="9" fillId="7" borderId="4" xfId="1" applyNumberFormat="1" applyFont="1" applyFill="1" applyBorder="1" applyAlignment="1" applyProtection="1">
      <alignment horizontal="center" vertical="center"/>
    </xf>
    <xf numFmtId="2" fontId="2" fillId="7" borderId="4" xfId="2" applyNumberFormat="1" applyFont="1" applyFill="1" applyBorder="1" applyAlignment="1">
      <alignment horizontal="center" vertical="center"/>
    </xf>
    <xf numFmtId="0" fontId="14" fillId="7" borderId="4" xfId="2" applyFont="1" applyFill="1" applyBorder="1" applyAlignment="1">
      <alignment horizontal="center"/>
    </xf>
    <xf numFmtId="0" fontId="14" fillId="7" borderId="6" xfId="2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0" fillId="0" borderId="6" xfId="2" applyFont="1" applyBorder="1" applyAlignment="1">
      <alignment horizontal="center" vertical="center"/>
    </xf>
  </cellXfs>
  <cellStyles count="3">
    <cellStyle name="%" xfId="2" xr:uid="{00000000-0005-0000-0000-000000000000}"/>
    <cellStyle name="Normal" xfId="0" builtinId="0"/>
    <cellStyle name="Pourcentage" xfId="1" builtinId="5"/>
  </cellStyles>
  <dxfs count="9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1143000</xdr:colOff>
      <xdr:row>0</xdr:row>
      <xdr:rowOff>0</xdr:rowOff>
    </xdr:from>
    <xdr:to>
      <xdr:col>0</xdr:col>
      <xdr:colOff>1143360</xdr:colOff>
      <xdr:row>1</xdr:row>
      <xdr:rowOff>161280</xdr:rowOff>
    </xdr:to>
    <xdr:pic>
      <xdr:nvPicPr>
        <xdr:cNvPr id="2" name="Image 1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0"/>
          <a:ext cx="360" cy="35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0</xdr:rowOff>
    </xdr:from>
    <xdr:to>
      <xdr:col>0</xdr:col>
      <xdr:colOff>1972080</xdr:colOff>
      <xdr:row>1</xdr:row>
      <xdr:rowOff>85320</xdr:rowOff>
    </xdr:to>
    <xdr:pic>
      <xdr:nvPicPr>
        <xdr:cNvPr id="3" name="Image 2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0"/>
          <a:ext cx="360" cy="275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0</xdr:rowOff>
    </xdr:from>
    <xdr:to>
      <xdr:col>0</xdr:col>
      <xdr:colOff>1067040</xdr:colOff>
      <xdr:row>1</xdr:row>
      <xdr:rowOff>161280</xdr:rowOff>
    </xdr:to>
    <xdr:pic>
      <xdr:nvPicPr>
        <xdr:cNvPr id="4" name="Image 3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0"/>
          <a:ext cx="360" cy="35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1095480</xdr:colOff>
      <xdr:row>0</xdr:row>
      <xdr:rowOff>0</xdr:rowOff>
    </xdr:from>
    <xdr:to>
      <xdr:col>0</xdr:col>
      <xdr:colOff>1095840</xdr:colOff>
      <xdr:row>1</xdr:row>
      <xdr:rowOff>161280</xdr:rowOff>
    </xdr:to>
    <xdr:pic>
      <xdr:nvPicPr>
        <xdr:cNvPr id="5" name="Image 4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480" y="0"/>
          <a:ext cx="360" cy="35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1143000</xdr:colOff>
      <xdr:row>0</xdr:row>
      <xdr:rowOff>162000</xdr:rowOff>
    </xdr:from>
    <xdr:to>
      <xdr:col>0</xdr:col>
      <xdr:colOff>1143360</xdr:colOff>
      <xdr:row>2</xdr:row>
      <xdr:rowOff>132840</xdr:rowOff>
    </xdr:to>
    <xdr:pic>
      <xdr:nvPicPr>
        <xdr:cNvPr id="6" name="Image 5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162000"/>
          <a:ext cx="360" cy="35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123840</xdr:colOff>
      <xdr:row>0</xdr:row>
      <xdr:rowOff>19080</xdr:rowOff>
    </xdr:from>
    <xdr:to>
      <xdr:col>0</xdr:col>
      <xdr:colOff>2859974</xdr:colOff>
      <xdr:row>3</xdr:row>
      <xdr:rowOff>104400</xdr:rowOff>
    </xdr:to>
    <xdr:pic>
      <xdr:nvPicPr>
        <xdr:cNvPr id="7" name="Picture 12" descr="http://ts4.mm.bing.net/th?id=H.4750075868283779&amp;pid=1.7&amp;w=152&amp;h=150&amp;c=7&amp;rs=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3840" y="19080"/>
          <a:ext cx="2736134" cy="6197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114480</xdr:rowOff>
    </xdr:from>
    <xdr:to>
      <xdr:col>0</xdr:col>
      <xdr:colOff>1972080</xdr:colOff>
      <xdr:row>2</xdr:row>
      <xdr:rowOff>9360</xdr:rowOff>
    </xdr:to>
    <xdr:pic>
      <xdr:nvPicPr>
        <xdr:cNvPr id="8" name="Image 7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114480"/>
          <a:ext cx="360" cy="275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171360</xdr:rowOff>
    </xdr:from>
    <xdr:to>
      <xdr:col>0</xdr:col>
      <xdr:colOff>1067040</xdr:colOff>
      <xdr:row>2</xdr:row>
      <xdr:rowOff>142200</xdr:rowOff>
    </xdr:to>
    <xdr:pic>
      <xdr:nvPicPr>
        <xdr:cNvPr id="9" name="Image 8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171360"/>
          <a:ext cx="360" cy="35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95400</xdr:rowOff>
    </xdr:from>
    <xdr:to>
      <xdr:col>0</xdr:col>
      <xdr:colOff>1047960</xdr:colOff>
      <xdr:row>2</xdr:row>
      <xdr:rowOff>66240</xdr:rowOff>
    </xdr:to>
    <xdr:pic>
      <xdr:nvPicPr>
        <xdr:cNvPr id="10" name="Image 9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95400"/>
          <a:ext cx="360" cy="35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181080</xdr:rowOff>
    </xdr:from>
    <xdr:to>
      <xdr:col>0</xdr:col>
      <xdr:colOff>1047960</xdr:colOff>
      <xdr:row>2</xdr:row>
      <xdr:rowOff>151920</xdr:rowOff>
    </xdr:to>
    <xdr:pic>
      <xdr:nvPicPr>
        <xdr:cNvPr id="11" name="Image 10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181080"/>
          <a:ext cx="360" cy="351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961920</xdr:colOff>
      <xdr:row>0</xdr:row>
      <xdr:rowOff>0</xdr:rowOff>
    </xdr:from>
    <xdr:to>
      <xdr:col>0</xdr:col>
      <xdr:colOff>962280</xdr:colOff>
      <xdr:row>1</xdr:row>
      <xdr:rowOff>161280</xdr:rowOff>
    </xdr:to>
    <xdr:pic>
      <xdr:nvPicPr>
        <xdr:cNvPr id="12" name="Image 11" descr="http://www.intelcia.com/templates/intelcia/images/logo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1920" y="0"/>
          <a:ext cx="360" cy="3517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1143000</xdr:colOff>
      <xdr:row>0</xdr:row>
      <xdr:rowOff>0</xdr:rowOff>
    </xdr:from>
    <xdr:to>
      <xdr:col>0</xdr:col>
      <xdr:colOff>1143000</xdr:colOff>
      <xdr:row>1</xdr:row>
      <xdr:rowOff>161280</xdr:rowOff>
    </xdr:to>
    <xdr:pic>
      <xdr:nvPicPr>
        <xdr:cNvPr id="2" name="Image 1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0"/>
          <a:ext cx="360" cy="344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0</xdr:rowOff>
    </xdr:from>
    <xdr:to>
      <xdr:col>0</xdr:col>
      <xdr:colOff>1971720</xdr:colOff>
      <xdr:row>1</xdr:row>
      <xdr:rowOff>85320</xdr:rowOff>
    </xdr:to>
    <xdr:pic>
      <xdr:nvPicPr>
        <xdr:cNvPr id="3" name="Image 2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0"/>
          <a:ext cx="360" cy="268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0</xdr:rowOff>
    </xdr:from>
    <xdr:to>
      <xdr:col>0</xdr:col>
      <xdr:colOff>1066680</xdr:colOff>
      <xdr:row>1</xdr:row>
      <xdr:rowOff>161280</xdr:rowOff>
    </xdr:to>
    <xdr:pic>
      <xdr:nvPicPr>
        <xdr:cNvPr id="4" name="Image 3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0"/>
          <a:ext cx="360" cy="344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1095480</xdr:colOff>
      <xdr:row>0</xdr:row>
      <xdr:rowOff>0</xdr:rowOff>
    </xdr:from>
    <xdr:to>
      <xdr:col>0</xdr:col>
      <xdr:colOff>1095480</xdr:colOff>
      <xdr:row>1</xdr:row>
      <xdr:rowOff>161280</xdr:rowOff>
    </xdr:to>
    <xdr:pic>
      <xdr:nvPicPr>
        <xdr:cNvPr id="5" name="Image 4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480" y="0"/>
          <a:ext cx="360" cy="344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1143000</xdr:colOff>
      <xdr:row>0</xdr:row>
      <xdr:rowOff>162000</xdr:rowOff>
    </xdr:from>
    <xdr:to>
      <xdr:col>0</xdr:col>
      <xdr:colOff>1143000</xdr:colOff>
      <xdr:row>2</xdr:row>
      <xdr:rowOff>132840</xdr:rowOff>
    </xdr:to>
    <xdr:pic>
      <xdr:nvPicPr>
        <xdr:cNvPr id="6" name="Image 5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162000"/>
          <a:ext cx="36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123840</xdr:colOff>
      <xdr:row>0</xdr:row>
      <xdr:rowOff>19080</xdr:rowOff>
    </xdr:from>
    <xdr:to>
      <xdr:col>0</xdr:col>
      <xdr:colOff>794954</xdr:colOff>
      <xdr:row>3</xdr:row>
      <xdr:rowOff>104400</xdr:rowOff>
    </xdr:to>
    <xdr:pic>
      <xdr:nvPicPr>
        <xdr:cNvPr id="7" name="Picture 12" descr="http://ts4.mm.bing.net/th?id=H.4750075868283779&amp;pid=1.7&amp;w=152&amp;h=150&amp;c=7&amp;rs=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3840" y="19080"/>
          <a:ext cx="2736134" cy="63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114480</xdr:rowOff>
    </xdr:from>
    <xdr:to>
      <xdr:col>0</xdr:col>
      <xdr:colOff>1971720</xdr:colOff>
      <xdr:row>2</xdr:row>
      <xdr:rowOff>9360</xdr:rowOff>
    </xdr:to>
    <xdr:pic>
      <xdr:nvPicPr>
        <xdr:cNvPr id="8" name="Image 7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114480"/>
          <a:ext cx="360" cy="260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171360</xdr:rowOff>
    </xdr:from>
    <xdr:to>
      <xdr:col>0</xdr:col>
      <xdr:colOff>1066680</xdr:colOff>
      <xdr:row>2</xdr:row>
      <xdr:rowOff>142200</xdr:rowOff>
    </xdr:to>
    <xdr:pic>
      <xdr:nvPicPr>
        <xdr:cNvPr id="9" name="Image 8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171360"/>
          <a:ext cx="36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95400</xdr:rowOff>
    </xdr:from>
    <xdr:to>
      <xdr:col>0</xdr:col>
      <xdr:colOff>1047600</xdr:colOff>
      <xdr:row>2</xdr:row>
      <xdr:rowOff>66240</xdr:rowOff>
    </xdr:to>
    <xdr:pic>
      <xdr:nvPicPr>
        <xdr:cNvPr id="10" name="Image 9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95400"/>
          <a:ext cx="36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181080</xdr:rowOff>
    </xdr:from>
    <xdr:to>
      <xdr:col>0</xdr:col>
      <xdr:colOff>1047600</xdr:colOff>
      <xdr:row>2</xdr:row>
      <xdr:rowOff>151920</xdr:rowOff>
    </xdr:to>
    <xdr:pic>
      <xdr:nvPicPr>
        <xdr:cNvPr id="11" name="Image 10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181080"/>
          <a:ext cx="36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961920</xdr:colOff>
      <xdr:row>0</xdr:row>
      <xdr:rowOff>0</xdr:rowOff>
    </xdr:from>
    <xdr:to>
      <xdr:col>0</xdr:col>
      <xdr:colOff>961920</xdr:colOff>
      <xdr:row>1</xdr:row>
      <xdr:rowOff>161280</xdr:rowOff>
    </xdr:to>
    <xdr:pic>
      <xdr:nvPicPr>
        <xdr:cNvPr id="12" name="Image 11" descr="http://www.intelcia.com/templates/intelcia/images/logo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1920" y="0"/>
          <a:ext cx="360" cy="3441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1143000</xdr:colOff>
      <xdr:row>0</xdr:row>
      <xdr:rowOff>0</xdr:rowOff>
    </xdr:from>
    <xdr:to>
      <xdr:col>0</xdr:col>
      <xdr:colOff>1143000</xdr:colOff>
      <xdr:row>1</xdr:row>
      <xdr:rowOff>161280</xdr:rowOff>
    </xdr:to>
    <xdr:pic>
      <xdr:nvPicPr>
        <xdr:cNvPr id="2" name="Image 1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0"/>
          <a:ext cx="0" cy="344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0</xdr:rowOff>
    </xdr:from>
    <xdr:to>
      <xdr:col>0</xdr:col>
      <xdr:colOff>1971720</xdr:colOff>
      <xdr:row>1</xdr:row>
      <xdr:rowOff>85320</xdr:rowOff>
    </xdr:to>
    <xdr:pic>
      <xdr:nvPicPr>
        <xdr:cNvPr id="3" name="Image 2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0"/>
          <a:ext cx="0" cy="2682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0</xdr:rowOff>
    </xdr:from>
    <xdr:to>
      <xdr:col>0</xdr:col>
      <xdr:colOff>1066680</xdr:colOff>
      <xdr:row>1</xdr:row>
      <xdr:rowOff>161280</xdr:rowOff>
    </xdr:to>
    <xdr:pic>
      <xdr:nvPicPr>
        <xdr:cNvPr id="4" name="Image 3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0"/>
          <a:ext cx="0" cy="344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1095480</xdr:colOff>
      <xdr:row>0</xdr:row>
      <xdr:rowOff>0</xdr:rowOff>
    </xdr:from>
    <xdr:to>
      <xdr:col>0</xdr:col>
      <xdr:colOff>1095480</xdr:colOff>
      <xdr:row>1</xdr:row>
      <xdr:rowOff>161280</xdr:rowOff>
    </xdr:to>
    <xdr:pic>
      <xdr:nvPicPr>
        <xdr:cNvPr id="5" name="Image 4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480" y="0"/>
          <a:ext cx="0" cy="344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1143000</xdr:colOff>
      <xdr:row>0</xdr:row>
      <xdr:rowOff>162000</xdr:rowOff>
    </xdr:from>
    <xdr:to>
      <xdr:col>0</xdr:col>
      <xdr:colOff>1143000</xdr:colOff>
      <xdr:row>2</xdr:row>
      <xdr:rowOff>132840</xdr:rowOff>
    </xdr:to>
    <xdr:pic>
      <xdr:nvPicPr>
        <xdr:cNvPr id="6" name="Image 5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162000"/>
          <a:ext cx="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123840</xdr:colOff>
      <xdr:row>0</xdr:row>
      <xdr:rowOff>19080</xdr:rowOff>
    </xdr:from>
    <xdr:to>
      <xdr:col>0</xdr:col>
      <xdr:colOff>794954</xdr:colOff>
      <xdr:row>3</xdr:row>
      <xdr:rowOff>104400</xdr:rowOff>
    </xdr:to>
    <xdr:pic>
      <xdr:nvPicPr>
        <xdr:cNvPr id="7" name="Picture 12" descr="http://ts4.mm.bing.net/th?id=H.4750075868283779&amp;pid=1.7&amp;w=152&amp;h=150&amp;c=7&amp;rs=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3840" y="19080"/>
          <a:ext cx="671114" cy="63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114480</xdr:rowOff>
    </xdr:from>
    <xdr:to>
      <xdr:col>0</xdr:col>
      <xdr:colOff>1971720</xdr:colOff>
      <xdr:row>2</xdr:row>
      <xdr:rowOff>9360</xdr:rowOff>
    </xdr:to>
    <xdr:pic>
      <xdr:nvPicPr>
        <xdr:cNvPr id="8" name="Image 7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114480"/>
          <a:ext cx="0" cy="260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171360</xdr:rowOff>
    </xdr:from>
    <xdr:to>
      <xdr:col>0</xdr:col>
      <xdr:colOff>1066680</xdr:colOff>
      <xdr:row>2</xdr:row>
      <xdr:rowOff>142200</xdr:rowOff>
    </xdr:to>
    <xdr:pic>
      <xdr:nvPicPr>
        <xdr:cNvPr id="9" name="Image 8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171360"/>
          <a:ext cx="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95400</xdr:rowOff>
    </xdr:from>
    <xdr:to>
      <xdr:col>0</xdr:col>
      <xdr:colOff>1047600</xdr:colOff>
      <xdr:row>2</xdr:row>
      <xdr:rowOff>66240</xdr:rowOff>
    </xdr:to>
    <xdr:pic>
      <xdr:nvPicPr>
        <xdr:cNvPr id="10" name="Image 9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95400"/>
          <a:ext cx="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181080</xdr:rowOff>
    </xdr:from>
    <xdr:to>
      <xdr:col>0</xdr:col>
      <xdr:colOff>1047600</xdr:colOff>
      <xdr:row>2</xdr:row>
      <xdr:rowOff>151920</xdr:rowOff>
    </xdr:to>
    <xdr:pic>
      <xdr:nvPicPr>
        <xdr:cNvPr id="11" name="Image 10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181080"/>
          <a:ext cx="0" cy="336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961920</xdr:colOff>
      <xdr:row>0</xdr:row>
      <xdr:rowOff>0</xdr:rowOff>
    </xdr:from>
    <xdr:to>
      <xdr:col>0</xdr:col>
      <xdr:colOff>961920</xdr:colOff>
      <xdr:row>1</xdr:row>
      <xdr:rowOff>161280</xdr:rowOff>
    </xdr:to>
    <xdr:pic>
      <xdr:nvPicPr>
        <xdr:cNvPr id="12" name="Image 11" descr="http://www.intelcia.com/templates/intelcia/images/logo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1920" y="0"/>
          <a:ext cx="0" cy="3441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1143000</xdr:colOff>
      <xdr:row>0</xdr:row>
      <xdr:rowOff>0</xdr:rowOff>
    </xdr:from>
    <xdr:to>
      <xdr:col>0</xdr:col>
      <xdr:colOff>1143000</xdr:colOff>
      <xdr:row>1</xdr:row>
      <xdr:rowOff>161280</xdr:rowOff>
    </xdr:to>
    <xdr:pic>
      <xdr:nvPicPr>
        <xdr:cNvPr id="2" name="Image 1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0</xdr:rowOff>
    </xdr:from>
    <xdr:to>
      <xdr:col>0</xdr:col>
      <xdr:colOff>1971720</xdr:colOff>
      <xdr:row>1</xdr:row>
      <xdr:rowOff>85320</xdr:rowOff>
    </xdr:to>
    <xdr:pic>
      <xdr:nvPicPr>
        <xdr:cNvPr id="3" name="Image 2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0"/>
          <a:ext cx="0" cy="2758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0</xdr:rowOff>
    </xdr:from>
    <xdr:to>
      <xdr:col>0</xdr:col>
      <xdr:colOff>1066680</xdr:colOff>
      <xdr:row>1</xdr:row>
      <xdr:rowOff>161280</xdr:rowOff>
    </xdr:to>
    <xdr:pic>
      <xdr:nvPicPr>
        <xdr:cNvPr id="4" name="Image 3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1095480</xdr:colOff>
      <xdr:row>0</xdr:row>
      <xdr:rowOff>0</xdr:rowOff>
    </xdr:from>
    <xdr:to>
      <xdr:col>0</xdr:col>
      <xdr:colOff>1095480</xdr:colOff>
      <xdr:row>1</xdr:row>
      <xdr:rowOff>161280</xdr:rowOff>
    </xdr:to>
    <xdr:pic>
      <xdr:nvPicPr>
        <xdr:cNvPr id="5" name="Image 4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48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1143000</xdr:colOff>
      <xdr:row>0</xdr:row>
      <xdr:rowOff>162000</xdr:rowOff>
    </xdr:from>
    <xdr:to>
      <xdr:col>0</xdr:col>
      <xdr:colOff>1143000</xdr:colOff>
      <xdr:row>2</xdr:row>
      <xdr:rowOff>132840</xdr:rowOff>
    </xdr:to>
    <xdr:pic>
      <xdr:nvPicPr>
        <xdr:cNvPr id="6" name="Image 5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16200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123840</xdr:colOff>
      <xdr:row>0</xdr:row>
      <xdr:rowOff>19080</xdr:rowOff>
    </xdr:from>
    <xdr:to>
      <xdr:col>0</xdr:col>
      <xdr:colOff>2423583</xdr:colOff>
      <xdr:row>3</xdr:row>
      <xdr:rowOff>104400</xdr:rowOff>
    </xdr:to>
    <xdr:pic>
      <xdr:nvPicPr>
        <xdr:cNvPr id="7" name="Picture 12" descr="http://ts4.mm.bing.net/th?id=H.4750075868283779&amp;pid=1.7&amp;w=152&amp;h=150&amp;c=7&amp;rs=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3840" y="19080"/>
          <a:ext cx="2299743" cy="656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114480</xdr:rowOff>
    </xdr:from>
    <xdr:to>
      <xdr:col>0</xdr:col>
      <xdr:colOff>1971720</xdr:colOff>
      <xdr:row>2</xdr:row>
      <xdr:rowOff>9360</xdr:rowOff>
    </xdr:to>
    <xdr:pic>
      <xdr:nvPicPr>
        <xdr:cNvPr id="8" name="Image 7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114480"/>
          <a:ext cx="0" cy="275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171360</xdr:rowOff>
    </xdr:from>
    <xdr:to>
      <xdr:col>0</xdr:col>
      <xdr:colOff>1066680</xdr:colOff>
      <xdr:row>2</xdr:row>
      <xdr:rowOff>142200</xdr:rowOff>
    </xdr:to>
    <xdr:pic>
      <xdr:nvPicPr>
        <xdr:cNvPr id="9" name="Image 8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17136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95400</xdr:rowOff>
    </xdr:from>
    <xdr:to>
      <xdr:col>0</xdr:col>
      <xdr:colOff>1047600</xdr:colOff>
      <xdr:row>2</xdr:row>
      <xdr:rowOff>66240</xdr:rowOff>
    </xdr:to>
    <xdr:pic>
      <xdr:nvPicPr>
        <xdr:cNvPr id="10" name="Image 9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9540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181080</xdr:rowOff>
    </xdr:from>
    <xdr:to>
      <xdr:col>0</xdr:col>
      <xdr:colOff>1047600</xdr:colOff>
      <xdr:row>2</xdr:row>
      <xdr:rowOff>151920</xdr:rowOff>
    </xdr:to>
    <xdr:pic>
      <xdr:nvPicPr>
        <xdr:cNvPr id="11" name="Image 10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18108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961920</xdr:colOff>
      <xdr:row>0</xdr:row>
      <xdr:rowOff>0</xdr:rowOff>
    </xdr:from>
    <xdr:to>
      <xdr:col>0</xdr:col>
      <xdr:colOff>961920</xdr:colOff>
      <xdr:row>1</xdr:row>
      <xdr:rowOff>161280</xdr:rowOff>
    </xdr:to>
    <xdr:pic>
      <xdr:nvPicPr>
        <xdr:cNvPr id="12" name="Image 11" descr="http://www.intelcia.com/templates/intelcia/images/logo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192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1143000</xdr:colOff>
      <xdr:row>0</xdr:row>
      <xdr:rowOff>0</xdr:rowOff>
    </xdr:from>
    <xdr:to>
      <xdr:col>0</xdr:col>
      <xdr:colOff>1143000</xdr:colOff>
      <xdr:row>1</xdr:row>
      <xdr:rowOff>161280</xdr:rowOff>
    </xdr:to>
    <xdr:pic>
      <xdr:nvPicPr>
        <xdr:cNvPr id="2" name="Image 1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0</xdr:rowOff>
    </xdr:from>
    <xdr:to>
      <xdr:col>0</xdr:col>
      <xdr:colOff>1971720</xdr:colOff>
      <xdr:row>1</xdr:row>
      <xdr:rowOff>85320</xdr:rowOff>
    </xdr:to>
    <xdr:pic>
      <xdr:nvPicPr>
        <xdr:cNvPr id="3" name="Image 2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0"/>
          <a:ext cx="0" cy="2758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0</xdr:rowOff>
    </xdr:from>
    <xdr:to>
      <xdr:col>0</xdr:col>
      <xdr:colOff>1066680</xdr:colOff>
      <xdr:row>1</xdr:row>
      <xdr:rowOff>161280</xdr:rowOff>
    </xdr:to>
    <xdr:pic>
      <xdr:nvPicPr>
        <xdr:cNvPr id="4" name="Image 3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1095480</xdr:colOff>
      <xdr:row>0</xdr:row>
      <xdr:rowOff>0</xdr:rowOff>
    </xdr:from>
    <xdr:to>
      <xdr:col>0</xdr:col>
      <xdr:colOff>1095480</xdr:colOff>
      <xdr:row>1</xdr:row>
      <xdr:rowOff>161280</xdr:rowOff>
    </xdr:to>
    <xdr:pic>
      <xdr:nvPicPr>
        <xdr:cNvPr id="5" name="Image 4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9548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1143000</xdr:colOff>
      <xdr:row>0</xdr:row>
      <xdr:rowOff>162000</xdr:rowOff>
    </xdr:from>
    <xdr:to>
      <xdr:col>0</xdr:col>
      <xdr:colOff>1143000</xdr:colOff>
      <xdr:row>2</xdr:row>
      <xdr:rowOff>132840</xdr:rowOff>
    </xdr:to>
    <xdr:pic>
      <xdr:nvPicPr>
        <xdr:cNvPr id="6" name="Image 5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3000" y="16200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123840</xdr:colOff>
      <xdr:row>0</xdr:row>
      <xdr:rowOff>19080</xdr:rowOff>
    </xdr:from>
    <xdr:to>
      <xdr:col>0</xdr:col>
      <xdr:colOff>766233</xdr:colOff>
      <xdr:row>3</xdr:row>
      <xdr:rowOff>104400</xdr:rowOff>
    </xdr:to>
    <xdr:pic>
      <xdr:nvPicPr>
        <xdr:cNvPr id="7" name="Picture 12" descr="http://ts4.mm.bing.net/th?id=H.4750075868283779&amp;pid=1.7&amp;w=152&amp;h=150&amp;c=7&amp;rs=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23840" y="19080"/>
          <a:ext cx="2299743" cy="656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1971720</xdr:colOff>
      <xdr:row>0</xdr:row>
      <xdr:rowOff>114480</xdr:rowOff>
    </xdr:from>
    <xdr:to>
      <xdr:col>0</xdr:col>
      <xdr:colOff>1971720</xdr:colOff>
      <xdr:row>2</xdr:row>
      <xdr:rowOff>9360</xdr:rowOff>
    </xdr:to>
    <xdr:pic>
      <xdr:nvPicPr>
        <xdr:cNvPr id="8" name="Image 7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971720" y="114480"/>
          <a:ext cx="0" cy="275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1066680</xdr:colOff>
      <xdr:row>0</xdr:row>
      <xdr:rowOff>171360</xdr:rowOff>
    </xdr:from>
    <xdr:to>
      <xdr:col>0</xdr:col>
      <xdr:colOff>1066680</xdr:colOff>
      <xdr:row>2</xdr:row>
      <xdr:rowOff>142200</xdr:rowOff>
    </xdr:to>
    <xdr:pic>
      <xdr:nvPicPr>
        <xdr:cNvPr id="9" name="Image 8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6680" y="17136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95400</xdr:rowOff>
    </xdr:from>
    <xdr:to>
      <xdr:col>0</xdr:col>
      <xdr:colOff>1047600</xdr:colOff>
      <xdr:row>2</xdr:row>
      <xdr:rowOff>66240</xdr:rowOff>
    </xdr:to>
    <xdr:pic>
      <xdr:nvPicPr>
        <xdr:cNvPr id="10" name="Image 9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9540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1047600</xdr:colOff>
      <xdr:row>0</xdr:row>
      <xdr:rowOff>181080</xdr:rowOff>
    </xdr:from>
    <xdr:to>
      <xdr:col>0</xdr:col>
      <xdr:colOff>1047600</xdr:colOff>
      <xdr:row>2</xdr:row>
      <xdr:rowOff>151920</xdr:rowOff>
    </xdr:to>
    <xdr:pic>
      <xdr:nvPicPr>
        <xdr:cNvPr id="11" name="Image 10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0" y="181080"/>
          <a:ext cx="0" cy="351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961920</xdr:colOff>
      <xdr:row>0</xdr:row>
      <xdr:rowOff>0</xdr:rowOff>
    </xdr:from>
    <xdr:to>
      <xdr:col>0</xdr:col>
      <xdr:colOff>961920</xdr:colOff>
      <xdr:row>1</xdr:row>
      <xdr:rowOff>161280</xdr:rowOff>
    </xdr:to>
    <xdr:pic>
      <xdr:nvPicPr>
        <xdr:cNvPr id="12" name="Image 11" descr="http://www.intelcia.com/templates/intelcia/images/logo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61920" y="0"/>
          <a:ext cx="0" cy="3517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46"/>
  <sheetViews>
    <sheetView topLeftCell="A15" zoomScale="87" zoomScaleNormal="87" workbookViewId="0">
      <pane xSplit="1" topLeftCell="B1" activePane="topRight" state="frozen"/>
      <selection activeCell="A17" sqref="A17"/>
      <selection pane="topRight" activeCell="A34" sqref="A34"/>
    </sheetView>
  </sheetViews>
  <sheetFormatPr baseColWidth="10" defaultRowHeight="15" x14ac:dyDescent="0.25"/>
  <cols>
    <col min="1" max="1" width="61.7109375" customWidth="1"/>
    <col min="2" max="37" width="11.42578125" style="1" customWidth="1"/>
    <col min="38" max="38" width="14.42578125" customWidth="1"/>
    <col min="39" max="61" width="11.42578125" style="2" customWidth="1"/>
  </cols>
  <sheetData>
    <row r="1" spans="1:61" s="2" customForma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 spans="1:61" s="2" customFormat="1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/>
    </row>
    <row r="3" spans="1:61" s="2" customForma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61" s="2" customFormat="1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61" ht="18.75" customHeight="1" x14ac:dyDescent="0.25">
      <c r="A5" s="6" t="s">
        <v>44</v>
      </c>
      <c r="B5" s="7"/>
      <c r="C5" s="7"/>
      <c r="D5" s="7"/>
      <c r="E5" s="8" t="s">
        <v>46</v>
      </c>
      <c r="F5" s="7"/>
      <c r="G5" s="7"/>
      <c r="H5" s="7"/>
      <c r="I5" s="7"/>
      <c r="J5" s="7"/>
      <c r="K5" s="7"/>
      <c r="L5" s="7"/>
      <c r="M5" s="8" t="s">
        <v>0</v>
      </c>
      <c r="N5" s="7"/>
      <c r="O5" s="7"/>
      <c r="P5" s="7"/>
      <c r="Q5" s="7"/>
      <c r="R5" s="7"/>
      <c r="S5" s="7"/>
      <c r="T5" s="7"/>
      <c r="U5" s="8" t="s">
        <v>1</v>
      </c>
      <c r="V5" s="7"/>
      <c r="W5" s="7"/>
      <c r="X5" s="7"/>
      <c r="Y5" s="7"/>
      <c r="Z5" s="7"/>
      <c r="AA5" s="7"/>
      <c r="AB5" s="7"/>
      <c r="AC5" s="8" t="s">
        <v>47</v>
      </c>
      <c r="AD5" s="7"/>
      <c r="AE5" s="7"/>
      <c r="AF5" s="7"/>
      <c r="AG5" s="7"/>
      <c r="AH5" s="7"/>
      <c r="AI5" s="7"/>
      <c r="AJ5" s="7"/>
      <c r="AK5" s="8" t="s">
        <v>45</v>
      </c>
      <c r="AL5" s="9"/>
    </row>
    <row r="6" spans="1:61" x14ac:dyDescent="0.25">
      <c r="A6" s="10"/>
      <c r="B6" s="11">
        <v>43831</v>
      </c>
      <c r="C6" s="11">
        <v>43832</v>
      </c>
      <c r="D6" s="11">
        <v>43833</v>
      </c>
      <c r="E6" s="11"/>
      <c r="F6" s="11">
        <f>+D6+1</f>
        <v>43834</v>
      </c>
      <c r="G6" s="11">
        <f>+F6+1</f>
        <v>43835</v>
      </c>
      <c r="H6" s="11">
        <f>+G6+1</f>
        <v>43836</v>
      </c>
      <c r="I6" s="11">
        <f t="shared" ref="I6:L6" si="0">+H6+1</f>
        <v>43837</v>
      </c>
      <c r="J6" s="11">
        <f t="shared" si="0"/>
        <v>43838</v>
      </c>
      <c r="K6" s="11">
        <f t="shared" si="0"/>
        <v>43839</v>
      </c>
      <c r="L6" s="11">
        <f t="shared" si="0"/>
        <v>43840</v>
      </c>
      <c r="M6" s="11"/>
      <c r="N6" s="11">
        <f>+L6+1</f>
        <v>43841</v>
      </c>
      <c r="O6" s="11">
        <f>+N6+1</f>
        <v>43842</v>
      </c>
      <c r="P6" s="11">
        <f t="shared" ref="P6:T6" si="1">+O6+1</f>
        <v>43843</v>
      </c>
      <c r="Q6" s="11">
        <f t="shared" si="1"/>
        <v>43844</v>
      </c>
      <c r="R6" s="11">
        <f t="shared" si="1"/>
        <v>43845</v>
      </c>
      <c r="S6" s="11">
        <f t="shared" si="1"/>
        <v>43846</v>
      </c>
      <c r="T6" s="11">
        <f t="shared" si="1"/>
        <v>43847</v>
      </c>
      <c r="U6" s="11"/>
      <c r="V6" s="11">
        <f>+T6+1</f>
        <v>43848</v>
      </c>
      <c r="W6" s="11">
        <f>+V6+1</f>
        <v>43849</v>
      </c>
      <c r="X6" s="11">
        <f t="shared" ref="X6:AB6" si="2">+W6+1</f>
        <v>43850</v>
      </c>
      <c r="Y6" s="11">
        <f t="shared" si="2"/>
        <v>43851</v>
      </c>
      <c r="Z6" s="11">
        <f t="shared" si="2"/>
        <v>43852</v>
      </c>
      <c r="AA6" s="11">
        <f t="shared" si="2"/>
        <v>43853</v>
      </c>
      <c r="AB6" s="11">
        <f t="shared" si="2"/>
        <v>43854</v>
      </c>
      <c r="AC6" s="11"/>
      <c r="AD6" s="11">
        <f>+AB6+1</f>
        <v>43855</v>
      </c>
      <c r="AE6" s="11">
        <f>+AD6+1</f>
        <v>43856</v>
      </c>
      <c r="AF6" s="11">
        <f t="shared" ref="AF6:AJ6" si="3">+AE6+1</f>
        <v>43857</v>
      </c>
      <c r="AG6" s="11">
        <f t="shared" si="3"/>
        <v>43858</v>
      </c>
      <c r="AH6" s="11">
        <f t="shared" si="3"/>
        <v>43859</v>
      </c>
      <c r="AI6" s="11">
        <f t="shared" si="3"/>
        <v>43860</v>
      </c>
      <c r="AJ6" s="11">
        <f t="shared" si="3"/>
        <v>43861</v>
      </c>
      <c r="AK6" s="11"/>
      <c r="AL6" s="12">
        <v>44197</v>
      </c>
    </row>
    <row r="7" spans="1:61" s="18" customFormat="1" ht="12" customHeight="1" x14ac:dyDescent="0.25">
      <c r="A7" s="13" t="s">
        <v>2</v>
      </c>
      <c r="B7" s="14">
        <f t="shared" ref="B7:D7" si="4">B22</f>
        <v>460</v>
      </c>
      <c r="C7" s="14">
        <f t="shared" si="4"/>
        <v>448</v>
      </c>
      <c r="D7" s="14">
        <f t="shared" si="4"/>
        <v>221</v>
      </c>
      <c r="E7" s="15">
        <f>SUM(B7:D7)</f>
        <v>1129</v>
      </c>
      <c r="F7" s="14">
        <f t="shared" ref="F7:K7" si="5">F22</f>
        <v>1315</v>
      </c>
      <c r="G7" s="14">
        <f t="shared" si="5"/>
        <v>1481</v>
      </c>
      <c r="H7" s="14">
        <f t="shared" si="5"/>
        <v>1470</v>
      </c>
      <c r="I7" s="14">
        <f t="shared" si="5"/>
        <v>1306</v>
      </c>
      <c r="J7" s="14">
        <f t="shared" si="5"/>
        <v>1554</v>
      </c>
      <c r="K7" s="14">
        <f t="shared" si="5"/>
        <v>702</v>
      </c>
      <c r="L7" s="14">
        <f t="shared" ref="L7" si="6">L22</f>
        <v>248</v>
      </c>
      <c r="M7" s="15">
        <f>SUM(F7:L7)</f>
        <v>8076</v>
      </c>
      <c r="N7" s="14">
        <f t="shared" ref="N7:S7" si="7">N22</f>
        <v>594</v>
      </c>
      <c r="O7" s="14">
        <f t="shared" si="7"/>
        <v>1926</v>
      </c>
      <c r="P7" s="14">
        <f t="shared" si="7"/>
        <v>1724</v>
      </c>
      <c r="Q7" s="14">
        <f t="shared" si="7"/>
        <v>1098</v>
      </c>
      <c r="R7" s="14">
        <f t="shared" si="7"/>
        <v>914</v>
      </c>
      <c r="S7" s="14">
        <f t="shared" si="7"/>
        <v>385</v>
      </c>
      <c r="T7" s="14">
        <f t="shared" ref="T7" si="8">T22</f>
        <v>154</v>
      </c>
      <c r="U7" s="15">
        <f>SUM(N7:T7)</f>
        <v>6795</v>
      </c>
      <c r="V7" s="14">
        <f t="shared" ref="V7:AA7" si="9">V22</f>
        <v>1035</v>
      </c>
      <c r="W7" s="14">
        <f t="shared" si="9"/>
        <v>932</v>
      </c>
      <c r="X7" s="14">
        <f t="shared" si="9"/>
        <v>950</v>
      </c>
      <c r="Y7" s="14">
        <f t="shared" si="9"/>
        <v>879</v>
      </c>
      <c r="Z7" s="14">
        <f t="shared" si="9"/>
        <v>879</v>
      </c>
      <c r="AA7" s="14">
        <f t="shared" si="9"/>
        <v>378</v>
      </c>
      <c r="AB7" s="14">
        <f t="shared" ref="AB7" si="10">AB22</f>
        <v>170</v>
      </c>
      <c r="AC7" s="15">
        <f>SUM(V7:AB7)</f>
        <v>5223</v>
      </c>
      <c r="AD7" s="14">
        <f t="shared" ref="AD7:AJ7" si="11">AD22</f>
        <v>1593</v>
      </c>
      <c r="AE7" s="14">
        <f t="shared" si="11"/>
        <v>1149</v>
      </c>
      <c r="AF7" s="14">
        <f t="shared" si="11"/>
        <v>1016</v>
      </c>
      <c r="AG7" s="14">
        <f t="shared" si="11"/>
        <v>1083</v>
      </c>
      <c r="AH7" s="14">
        <f t="shared" si="11"/>
        <v>1302</v>
      </c>
      <c r="AI7" s="14">
        <f t="shared" si="11"/>
        <v>404</v>
      </c>
      <c r="AJ7" s="14">
        <f t="shared" si="11"/>
        <v>87</v>
      </c>
      <c r="AK7" s="15">
        <f>SUM(AD7:AJ7)</f>
        <v>6634</v>
      </c>
      <c r="AL7" s="16">
        <f>SUM(AD7:AJ7,AC7,U7,M7,E7,)</f>
        <v>27857</v>
      </c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1" s="18" customFormat="1" ht="12" customHeight="1" x14ac:dyDescent="0.25">
      <c r="A8" s="13" t="s">
        <v>3</v>
      </c>
      <c r="B8" s="14">
        <f t="shared" ref="B8:D8" si="12">B110</f>
        <v>1</v>
      </c>
      <c r="C8" s="14">
        <f t="shared" si="12"/>
        <v>2</v>
      </c>
      <c r="D8" s="14">
        <f t="shared" si="12"/>
        <v>0</v>
      </c>
      <c r="E8" s="15">
        <f>SUM(B8:D8)</f>
        <v>3</v>
      </c>
      <c r="F8" s="14">
        <f t="shared" ref="F8:K8" si="13">F110</f>
        <v>2</v>
      </c>
      <c r="G8" s="14">
        <f t="shared" si="13"/>
        <v>1</v>
      </c>
      <c r="H8" s="14">
        <f t="shared" si="13"/>
        <v>0</v>
      </c>
      <c r="I8" s="14">
        <f t="shared" si="13"/>
        <v>0</v>
      </c>
      <c r="J8" s="14">
        <f t="shared" si="13"/>
        <v>1</v>
      </c>
      <c r="K8" s="14">
        <f t="shared" si="13"/>
        <v>7</v>
      </c>
      <c r="L8" s="14">
        <f t="shared" ref="L8" si="14">L110</f>
        <v>2</v>
      </c>
      <c r="M8" s="15">
        <f>SUM(F8:L8)</f>
        <v>13</v>
      </c>
      <c r="N8" s="14">
        <f t="shared" ref="N8:S8" si="15">N110</f>
        <v>1</v>
      </c>
      <c r="O8" s="14">
        <f t="shared" si="15"/>
        <v>4</v>
      </c>
      <c r="P8" s="14">
        <f t="shared" si="15"/>
        <v>3</v>
      </c>
      <c r="Q8" s="14">
        <f t="shared" si="15"/>
        <v>2</v>
      </c>
      <c r="R8" s="14">
        <f t="shared" si="15"/>
        <v>2</v>
      </c>
      <c r="S8" s="14">
        <f t="shared" si="15"/>
        <v>22</v>
      </c>
      <c r="T8" s="14">
        <f t="shared" ref="T8" si="16">T110</f>
        <v>2</v>
      </c>
      <c r="U8" s="15">
        <f>SUM(N8:T8)</f>
        <v>36</v>
      </c>
      <c r="V8" s="14">
        <f t="shared" ref="V8:AA8" si="17">V110</f>
        <v>1</v>
      </c>
      <c r="W8" s="14">
        <f t="shared" si="17"/>
        <v>0</v>
      </c>
      <c r="X8" s="14">
        <f t="shared" si="17"/>
        <v>3</v>
      </c>
      <c r="Y8" s="14">
        <f t="shared" si="17"/>
        <v>0</v>
      </c>
      <c r="Z8" s="14">
        <f t="shared" si="17"/>
        <v>1</v>
      </c>
      <c r="AA8" s="14">
        <f t="shared" si="17"/>
        <v>4</v>
      </c>
      <c r="AB8" s="14">
        <f t="shared" ref="AB8" si="18">AB110</f>
        <v>0</v>
      </c>
      <c r="AC8" s="15">
        <f>SUM(V8:AB8)</f>
        <v>9</v>
      </c>
      <c r="AD8" s="14">
        <f t="shared" ref="AD8:AJ8" si="19">AD110</f>
        <v>2</v>
      </c>
      <c r="AE8" s="14">
        <f t="shared" si="19"/>
        <v>0</v>
      </c>
      <c r="AF8" s="14">
        <f t="shared" si="19"/>
        <v>2</v>
      </c>
      <c r="AG8" s="14">
        <f t="shared" si="19"/>
        <v>1</v>
      </c>
      <c r="AH8" s="14">
        <f t="shared" si="19"/>
        <v>2</v>
      </c>
      <c r="AI8" s="14">
        <f t="shared" si="19"/>
        <v>2</v>
      </c>
      <c r="AJ8" s="14">
        <f t="shared" si="19"/>
        <v>0</v>
      </c>
      <c r="AK8" s="15">
        <f>SUM(AD8:AJ8)</f>
        <v>9</v>
      </c>
      <c r="AL8" s="16">
        <f>SUM(AD8:AJ8,AC8,U8,M8,E8,AH8)</f>
        <v>72</v>
      </c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1" s="18" customFormat="1" ht="12" customHeight="1" x14ac:dyDescent="0.25">
      <c r="A9" s="13" t="s">
        <v>4</v>
      </c>
      <c r="B9" s="14">
        <f t="shared" ref="B9:D9" si="20">B81</f>
        <v>14</v>
      </c>
      <c r="C9" s="14">
        <f t="shared" si="20"/>
        <v>29</v>
      </c>
      <c r="D9" s="14">
        <f t="shared" si="20"/>
        <v>19</v>
      </c>
      <c r="E9" s="15">
        <f>SUM(B9:D9)</f>
        <v>62</v>
      </c>
      <c r="F9" s="14">
        <f t="shared" ref="F9:K9" si="21">F81</f>
        <v>35</v>
      </c>
      <c r="G9" s="14">
        <f t="shared" si="21"/>
        <v>49</v>
      </c>
      <c r="H9" s="14">
        <f t="shared" si="21"/>
        <v>42</v>
      </c>
      <c r="I9" s="14">
        <f t="shared" si="21"/>
        <v>54</v>
      </c>
      <c r="J9" s="14">
        <f t="shared" si="21"/>
        <v>251</v>
      </c>
      <c r="K9" s="14">
        <f t="shared" si="21"/>
        <v>76</v>
      </c>
      <c r="L9" s="14">
        <f t="shared" ref="L9" si="22">L81</f>
        <v>17</v>
      </c>
      <c r="M9" s="15">
        <f>SUM(F9:L9)</f>
        <v>524</v>
      </c>
      <c r="N9" s="14">
        <f t="shared" ref="N9:S9" si="23">N81</f>
        <v>39</v>
      </c>
      <c r="O9" s="14">
        <f t="shared" si="23"/>
        <v>116</v>
      </c>
      <c r="P9" s="14">
        <f t="shared" si="23"/>
        <v>106</v>
      </c>
      <c r="Q9" s="14">
        <f t="shared" si="23"/>
        <v>27</v>
      </c>
      <c r="R9" s="14">
        <f t="shared" si="23"/>
        <v>15</v>
      </c>
      <c r="S9" s="14">
        <f t="shared" si="23"/>
        <v>31</v>
      </c>
      <c r="T9" s="14">
        <f t="shared" ref="T9" si="24">T81</f>
        <v>0</v>
      </c>
      <c r="U9" s="15">
        <f>SUM(N9:T9)</f>
        <v>334</v>
      </c>
      <c r="V9" s="14">
        <f t="shared" ref="V9:AA9" si="25">V81</f>
        <v>15</v>
      </c>
      <c r="W9" s="14">
        <f t="shared" si="25"/>
        <v>7</v>
      </c>
      <c r="X9" s="14">
        <f t="shared" si="25"/>
        <v>12</v>
      </c>
      <c r="Y9" s="14">
        <f t="shared" si="25"/>
        <v>13</v>
      </c>
      <c r="Z9" s="14">
        <f t="shared" si="25"/>
        <v>6</v>
      </c>
      <c r="AA9" s="14">
        <f t="shared" si="25"/>
        <v>12</v>
      </c>
      <c r="AB9" s="14">
        <f t="shared" ref="AB9" si="26">AB81</f>
        <v>6</v>
      </c>
      <c r="AC9" s="15">
        <f>SUM(V9:AB9)</f>
        <v>71</v>
      </c>
      <c r="AD9" s="14">
        <f t="shared" ref="AD9:AJ9" si="27">AD81</f>
        <v>7</v>
      </c>
      <c r="AE9" s="14">
        <f t="shared" si="27"/>
        <v>20</v>
      </c>
      <c r="AF9" s="14">
        <f t="shared" si="27"/>
        <v>24</v>
      </c>
      <c r="AG9" s="14">
        <f t="shared" si="27"/>
        <v>2</v>
      </c>
      <c r="AH9" s="14">
        <f t="shared" si="27"/>
        <v>3</v>
      </c>
      <c r="AI9" s="14">
        <f t="shared" si="27"/>
        <v>19</v>
      </c>
      <c r="AJ9" s="14">
        <f t="shared" si="27"/>
        <v>0</v>
      </c>
      <c r="AK9" s="15">
        <f>SUM(AD9:AJ9)</f>
        <v>75</v>
      </c>
      <c r="AL9" s="16">
        <f>SUM(AD9:AJ9,AC9,U9,M9,E9,AH9)</f>
        <v>1069</v>
      </c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1" s="18" customFormat="1" ht="12" customHeight="1" x14ac:dyDescent="0.25">
      <c r="A10" s="13" t="s">
        <v>5</v>
      </c>
      <c r="B10" s="14">
        <f t="shared" ref="B10:D10" si="28">B52</f>
        <v>446</v>
      </c>
      <c r="C10" s="14">
        <f t="shared" si="28"/>
        <v>419</v>
      </c>
      <c r="D10" s="14">
        <f t="shared" si="28"/>
        <v>202</v>
      </c>
      <c r="E10" s="15">
        <f>SUM(B10:D10)</f>
        <v>1067</v>
      </c>
      <c r="F10" s="14">
        <f t="shared" ref="F10:K10" si="29">F52</f>
        <v>1280</v>
      </c>
      <c r="G10" s="14">
        <f t="shared" si="29"/>
        <v>1432</v>
      </c>
      <c r="H10" s="14">
        <f t="shared" si="29"/>
        <v>1428</v>
      </c>
      <c r="I10" s="14">
        <f t="shared" si="29"/>
        <v>1252</v>
      </c>
      <c r="J10" s="14">
        <f t="shared" si="29"/>
        <v>1303</v>
      </c>
      <c r="K10" s="14">
        <f t="shared" si="29"/>
        <v>626</v>
      </c>
      <c r="L10" s="14">
        <f t="shared" ref="L10" si="30">L52</f>
        <v>231</v>
      </c>
      <c r="M10" s="15">
        <f>SUM(F10:L10)</f>
        <v>7552</v>
      </c>
      <c r="N10" s="14">
        <f t="shared" ref="N10:S10" si="31">N52</f>
        <v>555</v>
      </c>
      <c r="O10" s="14">
        <f t="shared" si="31"/>
        <v>1810</v>
      </c>
      <c r="P10" s="14">
        <f t="shared" si="31"/>
        <v>1618</v>
      </c>
      <c r="Q10" s="14">
        <f t="shared" si="31"/>
        <v>1071</v>
      </c>
      <c r="R10" s="14">
        <f t="shared" si="31"/>
        <v>899</v>
      </c>
      <c r="S10" s="14">
        <f t="shared" si="31"/>
        <v>354</v>
      </c>
      <c r="T10" s="14">
        <f t="shared" ref="T10" si="32">T52</f>
        <v>154</v>
      </c>
      <c r="U10" s="15">
        <f>SUM(N10:T10)</f>
        <v>6461</v>
      </c>
      <c r="V10" s="14">
        <f t="shared" ref="V10:AA10" si="33">V52</f>
        <v>1020</v>
      </c>
      <c r="W10" s="14">
        <f t="shared" si="33"/>
        <v>925</v>
      </c>
      <c r="X10" s="14">
        <f t="shared" si="33"/>
        <v>938</v>
      </c>
      <c r="Y10" s="14">
        <f t="shared" si="33"/>
        <v>866</v>
      </c>
      <c r="Z10" s="14">
        <f t="shared" si="33"/>
        <v>873</v>
      </c>
      <c r="AA10" s="14">
        <f t="shared" si="33"/>
        <v>366</v>
      </c>
      <c r="AB10" s="14">
        <f t="shared" ref="AB10" si="34">AB52</f>
        <v>164</v>
      </c>
      <c r="AC10" s="15">
        <f>SUM(V10:AB10)</f>
        <v>5152</v>
      </c>
      <c r="AD10" s="14">
        <f t="shared" ref="AD10:AJ10" si="35">AD52</f>
        <v>1586</v>
      </c>
      <c r="AE10" s="14">
        <f t="shared" si="35"/>
        <v>1129</v>
      </c>
      <c r="AF10" s="14">
        <f t="shared" si="35"/>
        <v>992</v>
      </c>
      <c r="AG10" s="14">
        <f t="shared" si="35"/>
        <v>1081</v>
      </c>
      <c r="AH10" s="14">
        <f t="shared" si="35"/>
        <v>1299</v>
      </c>
      <c r="AI10" s="14">
        <f t="shared" si="35"/>
        <v>385</v>
      </c>
      <c r="AJ10" s="14">
        <f t="shared" si="35"/>
        <v>87</v>
      </c>
      <c r="AK10" s="15">
        <f>SUM(AD10:AJ10)</f>
        <v>6559</v>
      </c>
      <c r="AL10" s="16">
        <f>SUM(AD10:AJ10,AC10,U10,M10,E10)</f>
        <v>26791</v>
      </c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1" ht="15.75" x14ac:dyDescent="0.25">
      <c r="A11" s="13" t="s">
        <v>6</v>
      </c>
      <c r="B11" s="19">
        <f t="shared" ref="B11:D11" si="36">B10/B7</f>
        <v>0.9695652173913043</v>
      </c>
      <c r="C11" s="19">
        <f t="shared" si="36"/>
        <v>0.9352678571428571</v>
      </c>
      <c r="D11" s="19">
        <f t="shared" si="36"/>
        <v>0.91402714932126694</v>
      </c>
      <c r="E11" s="20">
        <f t="shared" ref="E11:AL11" si="37">E10/E7</f>
        <v>0.94508414526129314</v>
      </c>
      <c r="F11" s="19">
        <f t="shared" si="37"/>
        <v>0.97338403041825095</v>
      </c>
      <c r="G11" s="19">
        <f t="shared" si="37"/>
        <v>0.96691424713031737</v>
      </c>
      <c r="H11" s="19">
        <f t="shared" si="37"/>
        <v>0.97142857142857142</v>
      </c>
      <c r="I11" s="19">
        <f t="shared" si="37"/>
        <v>0.95865237366003064</v>
      </c>
      <c r="J11" s="19">
        <f t="shared" si="37"/>
        <v>0.83848133848133843</v>
      </c>
      <c r="K11" s="19">
        <f t="shared" si="37"/>
        <v>0.89173789173789175</v>
      </c>
      <c r="L11" s="19">
        <f t="shared" ref="L11" si="38">L10/L7</f>
        <v>0.93145161290322576</v>
      </c>
      <c r="M11" s="20">
        <f t="shared" si="37"/>
        <v>0.93511639425458148</v>
      </c>
      <c r="N11" s="19">
        <f t="shared" si="37"/>
        <v>0.93434343434343436</v>
      </c>
      <c r="O11" s="19">
        <f t="shared" si="37"/>
        <v>0.93977154724818279</v>
      </c>
      <c r="P11" s="19">
        <f t="shared" si="37"/>
        <v>0.93851508120649652</v>
      </c>
      <c r="Q11" s="19">
        <f t="shared" si="37"/>
        <v>0.97540983606557374</v>
      </c>
      <c r="R11" s="19">
        <f t="shared" si="37"/>
        <v>0.98358862144420134</v>
      </c>
      <c r="S11" s="19">
        <f t="shared" si="37"/>
        <v>0.91948051948051945</v>
      </c>
      <c r="T11" s="19">
        <f t="shared" ref="T11" si="39">T10/T7</f>
        <v>1</v>
      </c>
      <c r="U11" s="20">
        <f>U10/U7</f>
        <v>0.95084621044885942</v>
      </c>
      <c r="V11" s="19">
        <f t="shared" si="37"/>
        <v>0.98550724637681164</v>
      </c>
      <c r="W11" s="19">
        <f t="shared" si="37"/>
        <v>0.99248927038626611</v>
      </c>
      <c r="X11" s="19">
        <f t="shared" si="37"/>
        <v>0.98736842105263156</v>
      </c>
      <c r="Y11" s="19">
        <f t="shared" si="37"/>
        <v>0.98521046643913535</v>
      </c>
      <c r="Z11" s="19">
        <f t="shared" si="37"/>
        <v>0.99317406143344711</v>
      </c>
      <c r="AA11" s="19">
        <f t="shared" si="37"/>
        <v>0.96825396825396826</v>
      </c>
      <c r="AB11" s="19">
        <f t="shared" ref="AB11" si="40">AB10/AB7</f>
        <v>0.96470588235294119</v>
      </c>
      <c r="AC11" s="20">
        <f>AC10/AC7</f>
        <v>0.98640627991575724</v>
      </c>
      <c r="AD11" s="19">
        <f t="shared" si="37"/>
        <v>0.99560577526679217</v>
      </c>
      <c r="AE11" s="19">
        <f t="shared" si="37"/>
        <v>0.9825935596170583</v>
      </c>
      <c r="AF11" s="19">
        <f t="shared" si="37"/>
        <v>0.97637795275590555</v>
      </c>
      <c r="AG11" s="19">
        <f t="shared" si="37"/>
        <v>0.9981532779316713</v>
      </c>
      <c r="AH11" s="19">
        <f t="shared" si="37"/>
        <v>0.99769585253456217</v>
      </c>
      <c r="AI11" s="19">
        <f t="shared" ref="AI11:AJ11" si="41">AI10/AI7</f>
        <v>0.95297029702970293</v>
      </c>
      <c r="AJ11" s="19">
        <f t="shared" si="41"/>
        <v>1</v>
      </c>
      <c r="AK11" s="20">
        <f>AK10/AK7</f>
        <v>0.98869460355743144</v>
      </c>
      <c r="AL11" s="21">
        <f t="shared" si="37"/>
        <v>0.96173313709301078</v>
      </c>
    </row>
    <row r="12" spans="1:61" s="2" customFormat="1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3"/>
    </row>
    <row r="13" spans="1:61" ht="12" customHeight="1" x14ac:dyDescent="0.25">
      <c r="A13" s="13" t="s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3"/>
    </row>
    <row r="14" spans="1:61" ht="12.75" customHeight="1" x14ac:dyDescent="0.25">
      <c r="A14" s="24" t="s">
        <v>8</v>
      </c>
      <c r="B14" s="25">
        <v>0.6</v>
      </c>
      <c r="C14" s="25">
        <v>0.55000000000000004</v>
      </c>
      <c r="D14" s="25">
        <v>0.7</v>
      </c>
      <c r="E14" s="26">
        <f>AVERAGE(B14:D14)</f>
        <v>0.61666666666666659</v>
      </c>
      <c r="F14" s="25">
        <v>0.33333333333333331</v>
      </c>
      <c r="G14" s="25">
        <v>0.33333333333333331</v>
      </c>
      <c r="H14" s="25">
        <v>0.35</v>
      </c>
      <c r="I14" s="25">
        <v>0.6166666666666667</v>
      </c>
      <c r="J14" s="25">
        <v>0.53333333333333333</v>
      </c>
      <c r="K14" s="25">
        <v>0.73333333333333328</v>
      </c>
      <c r="L14" s="25">
        <v>0.28333333333333333</v>
      </c>
      <c r="M14" s="26">
        <f>AVERAGE(F14:L14)</f>
        <v>0.45476190476190476</v>
      </c>
      <c r="N14" s="25">
        <v>0.55000000000000004</v>
      </c>
      <c r="O14" s="25">
        <v>0.26666666666666666</v>
      </c>
      <c r="P14" s="25">
        <v>0.26666666666666666</v>
      </c>
      <c r="Q14" s="25">
        <v>0.26666666666666666</v>
      </c>
      <c r="R14" s="25">
        <v>0.3</v>
      </c>
      <c r="S14" s="25">
        <v>0.71666666666666667</v>
      </c>
      <c r="T14" s="25">
        <v>8.3333333333333329E-2</v>
      </c>
      <c r="U14" s="26">
        <f>AVERAGE(N14:T14)</f>
        <v>0.35000000000000003</v>
      </c>
      <c r="V14" s="25">
        <v>0.2</v>
      </c>
      <c r="W14" s="25">
        <v>0.13333333333333333</v>
      </c>
      <c r="X14" s="25">
        <v>0.18333333333333332</v>
      </c>
      <c r="Y14" s="25">
        <v>0.25</v>
      </c>
      <c r="Z14" s="25">
        <v>0.23333333333333334</v>
      </c>
      <c r="AA14" s="25">
        <v>0.28333333333333333</v>
      </c>
      <c r="AB14" s="25">
        <v>0.43333333333333335</v>
      </c>
      <c r="AC14" s="26">
        <f>AVERAGE(V14:AB14)</f>
        <v>0.24523809523809523</v>
      </c>
      <c r="AD14" s="25">
        <v>0.21666666666666667</v>
      </c>
      <c r="AE14" s="25">
        <v>0.16666666666666666</v>
      </c>
      <c r="AF14" s="25">
        <v>0.26666666666666666</v>
      </c>
      <c r="AG14" s="25">
        <v>0.2</v>
      </c>
      <c r="AH14" s="25">
        <v>0.26666666666666666</v>
      </c>
      <c r="AI14" s="25">
        <v>0.6333333333333333</v>
      </c>
      <c r="AJ14" s="25">
        <v>0</v>
      </c>
      <c r="AK14" s="26">
        <f>AVERAGE(AD14:AJ14)</f>
        <v>0.24999999999999997</v>
      </c>
      <c r="AL14" s="27">
        <f>AVERAGE(AF14,B14:D14,F14:L14,N14:T14,V14:AB14,AD14,AE14,AG14,AH14,AI14,AJ14)</f>
        <v>0.35322580645161289</v>
      </c>
    </row>
    <row r="15" spans="1:61" ht="12.75" customHeight="1" x14ac:dyDescent="0.25">
      <c r="A15" s="24" t="s">
        <v>9</v>
      </c>
      <c r="B15" s="25">
        <v>0.73333333333333328</v>
      </c>
      <c r="C15" s="25">
        <v>0.75</v>
      </c>
      <c r="D15" s="25">
        <v>0.96666666666666667</v>
      </c>
      <c r="E15" s="26">
        <f>AVERAGE(B15:D15)</f>
        <v>0.81666666666666676</v>
      </c>
      <c r="F15" s="25">
        <v>5.3666666666666663</v>
      </c>
      <c r="G15" s="25">
        <v>0.7</v>
      </c>
      <c r="H15" s="25">
        <v>0.6333333333333333</v>
      </c>
      <c r="I15" s="25">
        <v>0.66666666666666663</v>
      </c>
      <c r="J15" s="25">
        <v>1.0333333333333334</v>
      </c>
      <c r="K15" s="25">
        <v>1.4333333333333333</v>
      </c>
      <c r="L15" s="25">
        <v>0.5</v>
      </c>
      <c r="M15" s="26">
        <f>AVERAGE(F15:L15)</f>
        <v>1.4761904761904763</v>
      </c>
      <c r="N15" s="25">
        <v>1.0666666666666667</v>
      </c>
      <c r="O15" s="25">
        <v>0.43333333333333335</v>
      </c>
      <c r="P15" s="25">
        <v>1.1166666666666667</v>
      </c>
      <c r="Q15" s="25">
        <v>0.8</v>
      </c>
      <c r="R15" s="25">
        <v>0.6333333333333333</v>
      </c>
      <c r="S15" s="25">
        <v>1.0166666666666666</v>
      </c>
      <c r="T15" s="25">
        <v>0.13333333333333333</v>
      </c>
      <c r="U15" s="26">
        <f>AVERAGE(N15:T15)</f>
        <v>0.74285714285714299</v>
      </c>
      <c r="V15" s="25">
        <v>0.53333333333333333</v>
      </c>
      <c r="W15" s="25">
        <v>0.36666666666666664</v>
      </c>
      <c r="X15" s="28">
        <v>0.3</v>
      </c>
      <c r="Y15" s="25">
        <v>0.66666666666666663</v>
      </c>
      <c r="Z15" s="25">
        <v>0.71666666666666667</v>
      </c>
      <c r="AA15" s="25">
        <v>1</v>
      </c>
      <c r="AB15" s="25">
        <v>0.5</v>
      </c>
      <c r="AC15" s="26">
        <f>AVERAGE(V15:AB15)</f>
        <v>0.58333333333333337</v>
      </c>
      <c r="AD15" s="25">
        <v>0.91666666666666663</v>
      </c>
      <c r="AE15" s="25">
        <v>0.48333333333333334</v>
      </c>
      <c r="AF15" s="25">
        <v>1.2333333333333334</v>
      </c>
      <c r="AG15" s="25">
        <v>0.33333333333333331</v>
      </c>
      <c r="AH15" s="25">
        <v>2.8833333333333333</v>
      </c>
      <c r="AI15" s="25">
        <v>3.5166666666666666</v>
      </c>
      <c r="AJ15" s="25">
        <v>0</v>
      </c>
      <c r="AK15" s="26">
        <f>AVERAGE(AD15:AJ15)</f>
        <v>1.3380952380952382</v>
      </c>
      <c r="AL15" s="27">
        <f>AVERAGE(AF15,B15:D15,F15:L15,N15:T15,V15:AB15,AD15,AE15,AG15,AH15,AI15,AJ15)</f>
        <v>1.0139784946236559</v>
      </c>
    </row>
    <row r="16" spans="1:61" x14ac:dyDescent="0.25">
      <c r="A16" s="13" t="s">
        <v>10</v>
      </c>
      <c r="B16" s="29">
        <f t="shared" ref="B16:D16" si="42">B9/B7</f>
        <v>3.0434782608695653E-2</v>
      </c>
      <c r="C16" s="29">
        <f t="shared" si="42"/>
        <v>6.4732142857142863E-2</v>
      </c>
      <c r="D16" s="29">
        <f t="shared" si="42"/>
        <v>8.5972850678733032E-2</v>
      </c>
      <c r="E16" s="30">
        <f t="shared" ref="E16:AL16" si="43">E9/E7</f>
        <v>5.4915854738706818E-2</v>
      </c>
      <c r="F16" s="29">
        <f t="shared" si="43"/>
        <v>2.6615969581749048E-2</v>
      </c>
      <c r="G16" s="29">
        <f t="shared" si="43"/>
        <v>3.3085752869682648E-2</v>
      </c>
      <c r="H16" s="29">
        <f t="shared" si="43"/>
        <v>2.8571428571428571E-2</v>
      </c>
      <c r="I16" s="29">
        <f t="shared" si="43"/>
        <v>4.1347626339969371E-2</v>
      </c>
      <c r="J16" s="29">
        <f t="shared" si="43"/>
        <v>0.16151866151866151</v>
      </c>
      <c r="K16" s="29">
        <f t="shared" si="43"/>
        <v>0.10826210826210826</v>
      </c>
      <c r="L16" s="29">
        <f t="shared" ref="L16" si="44">L9/L7</f>
        <v>6.8548387096774188E-2</v>
      </c>
      <c r="M16" s="30">
        <f t="shared" si="43"/>
        <v>6.4883605745418529E-2</v>
      </c>
      <c r="N16" s="29">
        <f t="shared" si="43"/>
        <v>6.5656565656565663E-2</v>
      </c>
      <c r="O16" s="29">
        <f t="shared" si="43"/>
        <v>6.0228452751817235E-2</v>
      </c>
      <c r="P16" s="29">
        <f t="shared" si="43"/>
        <v>6.1484918793503478E-2</v>
      </c>
      <c r="Q16" s="29">
        <f t="shared" si="43"/>
        <v>2.4590163934426229E-2</v>
      </c>
      <c r="R16" s="29">
        <f t="shared" si="43"/>
        <v>1.6411378555798686E-2</v>
      </c>
      <c r="S16" s="29">
        <f t="shared" si="43"/>
        <v>8.0519480519480519E-2</v>
      </c>
      <c r="T16" s="29">
        <f t="shared" ref="T16" si="45">T9/T7</f>
        <v>0</v>
      </c>
      <c r="U16" s="30">
        <f t="shared" si="43"/>
        <v>4.9153789551140546E-2</v>
      </c>
      <c r="V16" s="29">
        <f t="shared" si="43"/>
        <v>1.4492753623188406E-2</v>
      </c>
      <c r="W16" s="29">
        <f t="shared" si="43"/>
        <v>7.5107296137339056E-3</v>
      </c>
      <c r="X16" s="29">
        <f t="shared" si="43"/>
        <v>1.2631578947368421E-2</v>
      </c>
      <c r="Y16" s="29">
        <f t="shared" si="43"/>
        <v>1.4789533560864619E-2</v>
      </c>
      <c r="Z16" s="29">
        <f t="shared" si="43"/>
        <v>6.8259385665529011E-3</v>
      </c>
      <c r="AA16" s="29">
        <f t="shared" si="43"/>
        <v>3.1746031746031744E-2</v>
      </c>
      <c r="AB16" s="29">
        <f t="shared" ref="AB16" si="46">AB9/AB7</f>
        <v>3.5294117647058823E-2</v>
      </c>
      <c r="AC16" s="30">
        <f>AC9/AC7</f>
        <v>1.3593720084242773E-2</v>
      </c>
      <c r="AD16" s="29">
        <f t="shared" si="43"/>
        <v>4.3942247332077839E-3</v>
      </c>
      <c r="AE16" s="29">
        <f t="shared" si="43"/>
        <v>1.7406440382941687E-2</v>
      </c>
      <c r="AF16" s="29">
        <f t="shared" si="43"/>
        <v>2.3622047244094488E-2</v>
      </c>
      <c r="AG16" s="29">
        <f t="shared" si="43"/>
        <v>1.8467220683287165E-3</v>
      </c>
      <c r="AH16" s="29">
        <f t="shared" si="43"/>
        <v>2.304147465437788E-3</v>
      </c>
      <c r="AI16" s="29">
        <f t="shared" ref="AI16:AJ16" si="47">AI9/AI7</f>
        <v>4.702970297029703E-2</v>
      </c>
      <c r="AJ16" s="29">
        <f t="shared" si="47"/>
        <v>0</v>
      </c>
      <c r="AK16" s="30">
        <f>AK9/AK7</f>
        <v>1.1305396442568586E-2</v>
      </c>
      <c r="AL16" s="29">
        <f t="shared" si="43"/>
        <v>3.8374555766952652E-2</v>
      </c>
    </row>
    <row r="17" spans="1:61" s="2" customForma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23"/>
    </row>
    <row r="18" spans="1:61" ht="15.75" x14ac:dyDescent="0.25">
      <c r="A18" s="13" t="s">
        <v>11</v>
      </c>
      <c r="B18" s="28">
        <v>3.6333333333333333</v>
      </c>
      <c r="C18" s="28">
        <v>4</v>
      </c>
      <c r="D18" s="28">
        <v>3.6333333333333333</v>
      </c>
      <c r="E18" s="26">
        <f>AVERAGE(B18:D18)</f>
        <v>3.7555555555555551</v>
      </c>
      <c r="F18" s="28">
        <v>5.25</v>
      </c>
      <c r="G18" s="28">
        <v>4.2666666666666666</v>
      </c>
      <c r="H18" s="28">
        <v>5.8166666666666664</v>
      </c>
      <c r="I18" s="28">
        <v>3.9166666666666665</v>
      </c>
      <c r="J18" s="28">
        <v>3.0666666666666669</v>
      </c>
      <c r="K18" s="28">
        <v>1.5166666666666666</v>
      </c>
      <c r="L18" s="28">
        <v>3.05</v>
      </c>
      <c r="M18" s="26">
        <f>AVERAGE(F18:L18)</f>
        <v>3.8404761904761906</v>
      </c>
      <c r="N18" s="28">
        <v>4.083333333333333</v>
      </c>
      <c r="O18" s="28">
        <v>3.0833333333333335</v>
      </c>
      <c r="P18" s="28">
        <v>3.8333333333333335</v>
      </c>
      <c r="Q18" s="28">
        <v>3.95</v>
      </c>
      <c r="R18" s="28">
        <v>4.2166666666666668</v>
      </c>
      <c r="S18" s="28">
        <v>3.9</v>
      </c>
      <c r="T18" s="28">
        <v>3.65</v>
      </c>
      <c r="U18" s="26">
        <f>AVERAGE(N18:T18)</f>
        <v>3.816666666666666</v>
      </c>
      <c r="V18" s="28">
        <v>4.2166666666666668</v>
      </c>
      <c r="W18" s="28">
        <v>4.5166666666666666</v>
      </c>
      <c r="X18" s="28">
        <v>4.1166666666666663</v>
      </c>
      <c r="Y18" s="28">
        <v>4.5333333333333332</v>
      </c>
      <c r="Z18" s="28">
        <v>4.25</v>
      </c>
      <c r="AA18" s="28">
        <v>4.05</v>
      </c>
      <c r="AB18" s="28">
        <v>3.7166666666666668</v>
      </c>
      <c r="AC18" s="26">
        <f>AVERAGE(V18:AB18)</f>
        <v>4.2</v>
      </c>
      <c r="AD18" s="28">
        <v>0.43333333333333335</v>
      </c>
      <c r="AE18" s="28">
        <v>3.7666666666666666</v>
      </c>
      <c r="AF18" s="28">
        <v>4.166666666666667</v>
      </c>
      <c r="AG18" s="28">
        <v>1.2</v>
      </c>
      <c r="AH18" s="28">
        <v>3.9333333333333336</v>
      </c>
      <c r="AI18" s="28">
        <v>4.416666666666667</v>
      </c>
      <c r="AJ18" s="28">
        <v>3.7166666666666668</v>
      </c>
      <c r="AK18" s="26">
        <f>AVERAGE(AD18:AJ18)</f>
        <v>3.0904761904761906</v>
      </c>
      <c r="AL18" s="27">
        <f>AVERAGE(AF18,B18:D18,F18:L18,N18:T18,V18:AB18,AD18,AE18,AG18,AH18,AI18,AJ18)</f>
        <v>3.7387096774193553</v>
      </c>
    </row>
    <row r="19" spans="1:61" ht="13.5" customHeight="1" x14ac:dyDescent="0.25">
      <c r="A19" s="13" t="s">
        <v>12</v>
      </c>
      <c r="B19" s="28">
        <v>4.8</v>
      </c>
      <c r="C19" s="28">
        <v>5.4333333333333336</v>
      </c>
      <c r="D19" s="28">
        <v>5.0666666666666664</v>
      </c>
      <c r="E19" s="26">
        <f>AVERAGE(B19:D19)</f>
        <v>5.1000000000000005</v>
      </c>
      <c r="F19" s="28">
        <v>5.666666666666667</v>
      </c>
      <c r="G19" s="28">
        <v>5.7333333333333334</v>
      </c>
      <c r="H19" s="28">
        <v>4.333333333333333</v>
      </c>
      <c r="I19" s="28">
        <v>5.3666666666666663</v>
      </c>
      <c r="J19" s="28">
        <v>4.6166666666666671</v>
      </c>
      <c r="K19" s="28">
        <v>4.8666666666666671</v>
      </c>
      <c r="L19" s="28">
        <v>4.416666666666667</v>
      </c>
      <c r="M19" s="26">
        <f>AVERAGE(F19:L19)</f>
        <v>5</v>
      </c>
      <c r="N19" s="28">
        <v>5.6166666666666671</v>
      </c>
      <c r="O19" s="28">
        <v>4.4833333333333334</v>
      </c>
      <c r="P19" s="28">
        <v>5.3166666666666664</v>
      </c>
      <c r="Q19" s="28">
        <v>5.5</v>
      </c>
      <c r="R19" s="28">
        <v>5.75</v>
      </c>
      <c r="S19" s="28">
        <v>5.4333333333333336</v>
      </c>
      <c r="T19" s="28">
        <v>5.1333333333333337</v>
      </c>
      <c r="U19" s="26">
        <f>AVERAGE(N19:T19)</f>
        <v>5.3190476190476188</v>
      </c>
      <c r="V19" s="28">
        <v>5.75</v>
      </c>
      <c r="W19" s="28">
        <v>6.0333333333333332</v>
      </c>
      <c r="X19" s="28">
        <v>5.7</v>
      </c>
      <c r="Y19" s="28">
        <v>6.083333333333333</v>
      </c>
      <c r="Z19" s="28">
        <v>5.65</v>
      </c>
      <c r="AA19" s="28">
        <v>5.5</v>
      </c>
      <c r="AB19" s="28">
        <v>4.95</v>
      </c>
      <c r="AC19" s="26">
        <f>AVERAGE(V19:AB19)</f>
        <v>5.666666666666667</v>
      </c>
      <c r="AD19" s="28">
        <v>4.7833333333333332</v>
      </c>
      <c r="AE19" s="28">
        <v>5.2333333333333334</v>
      </c>
      <c r="AF19" s="28">
        <v>5.7833333333333332</v>
      </c>
      <c r="AG19" s="28">
        <v>5.4833333333333334</v>
      </c>
      <c r="AH19" s="28">
        <v>5.4</v>
      </c>
      <c r="AI19" s="28">
        <v>5.833333333333333</v>
      </c>
      <c r="AJ19" s="28">
        <v>5.5</v>
      </c>
      <c r="AK19" s="26">
        <f>AVERAGE(AD19:AJ19)</f>
        <v>5.4309523809523812</v>
      </c>
      <c r="AL19" s="27">
        <f t="shared" ref="AL19" si="48">AVERAGE(AF19,B19:D19,F19:L19,N19:T19,V19:AB19,AD19,AE19,AG19,AH19,AI19,AJ19)</f>
        <v>5.3295698924731187</v>
      </c>
    </row>
    <row r="20" spans="1:61" s="2" customForma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3"/>
    </row>
    <row r="21" spans="1:61" s="2" customForma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3"/>
    </row>
    <row r="22" spans="1:61" x14ac:dyDescent="0.25">
      <c r="A22" s="13" t="s">
        <v>13</v>
      </c>
      <c r="B22" s="32">
        <f t="shared" ref="B22:D22" si="49">SUM(B23:B50)</f>
        <v>460</v>
      </c>
      <c r="C22" s="32">
        <f t="shared" si="49"/>
        <v>448</v>
      </c>
      <c r="D22" s="32">
        <f t="shared" si="49"/>
        <v>221</v>
      </c>
      <c r="E22" s="32">
        <f t="shared" ref="E22:AH22" si="50">SUM(E23:E50)</f>
        <v>1129</v>
      </c>
      <c r="F22" s="32">
        <f t="shared" si="50"/>
        <v>1315</v>
      </c>
      <c r="G22" s="32">
        <f t="shared" si="50"/>
        <v>1481</v>
      </c>
      <c r="H22" s="32">
        <f t="shared" si="50"/>
        <v>1470</v>
      </c>
      <c r="I22" s="32">
        <f t="shared" si="50"/>
        <v>1306</v>
      </c>
      <c r="J22" s="32">
        <f t="shared" si="50"/>
        <v>1554</v>
      </c>
      <c r="K22" s="32">
        <f t="shared" si="50"/>
        <v>702</v>
      </c>
      <c r="L22" s="32">
        <f t="shared" ref="L22" si="51">SUM(L23:L50)</f>
        <v>248</v>
      </c>
      <c r="M22" s="32">
        <f t="shared" si="50"/>
        <v>8076</v>
      </c>
      <c r="N22" s="32">
        <f t="shared" si="50"/>
        <v>594</v>
      </c>
      <c r="O22" s="32">
        <f t="shared" si="50"/>
        <v>1926</v>
      </c>
      <c r="P22" s="32">
        <f t="shared" si="50"/>
        <v>1724</v>
      </c>
      <c r="Q22" s="32">
        <f t="shared" si="50"/>
        <v>1098</v>
      </c>
      <c r="R22" s="32">
        <f t="shared" si="50"/>
        <v>914</v>
      </c>
      <c r="S22" s="32">
        <f t="shared" si="50"/>
        <v>385</v>
      </c>
      <c r="T22" s="32">
        <f t="shared" si="50"/>
        <v>154</v>
      </c>
      <c r="U22" s="32">
        <f>SUM(U23:U50)</f>
        <v>6795</v>
      </c>
      <c r="V22" s="32">
        <f t="shared" si="50"/>
        <v>1035</v>
      </c>
      <c r="W22" s="32">
        <f t="shared" si="50"/>
        <v>932</v>
      </c>
      <c r="X22" s="32">
        <f t="shared" si="50"/>
        <v>950</v>
      </c>
      <c r="Y22" s="32">
        <f t="shared" si="50"/>
        <v>879</v>
      </c>
      <c r="Z22" s="32">
        <f t="shared" si="50"/>
        <v>879</v>
      </c>
      <c r="AA22" s="32">
        <f t="shared" si="50"/>
        <v>378</v>
      </c>
      <c r="AB22" s="32">
        <f t="shared" ref="AB22" si="52">SUM(AB23:AB50)</f>
        <v>170</v>
      </c>
      <c r="AC22" s="32">
        <f t="shared" si="50"/>
        <v>5223</v>
      </c>
      <c r="AD22" s="32">
        <f t="shared" si="50"/>
        <v>1593</v>
      </c>
      <c r="AE22" s="32">
        <f t="shared" si="50"/>
        <v>1149</v>
      </c>
      <c r="AF22" s="32">
        <f t="shared" si="50"/>
        <v>1016</v>
      </c>
      <c r="AG22" s="32">
        <f t="shared" si="50"/>
        <v>1083</v>
      </c>
      <c r="AH22" s="32">
        <f t="shared" si="50"/>
        <v>1302</v>
      </c>
      <c r="AI22" s="32">
        <f t="shared" ref="AI22:AK22" si="53">SUM(AI23:AI50)</f>
        <v>404</v>
      </c>
      <c r="AJ22" s="32">
        <f t="shared" si="53"/>
        <v>87</v>
      </c>
      <c r="AK22" s="32">
        <f t="shared" si="53"/>
        <v>6634</v>
      </c>
      <c r="AL22" s="32">
        <f>SUM(AD22:AJ22,AC22,U22,M22,E22)</f>
        <v>27857</v>
      </c>
    </row>
    <row r="23" spans="1:61" s="36" customFormat="1" ht="15.75" x14ac:dyDescent="0.25">
      <c r="A23" s="33" t="s">
        <v>14</v>
      </c>
      <c r="B23" s="34">
        <v>1</v>
      </c>
      <c r="C23" s="34">
        <v>2</v>
      </c>
      <c r="D23" s="34">
        <v>1</v>
      </c>
      <c r="E23" s="15">
        <f t="shared" ref="E23:E50" si="54">SUM(B23:D23)</f>
        <v>4</v>
      </c>
      <c r="F23" s="34">
        <v>2</v>
      </c>
      <c r="G23" s="34">
        <v>7</v>
      </c>
      <c r="H23" s="34">
        <v>4</v>
      </c>
      <c r="I23" s="34">
        <v>6</v>
      </c>
      <c r="J23" s="34">
        <v>1</v>
      </c>
      <c r="K23" s="34">
        <v>2</v>
      </c>
      <c r="L23" s="34">
        <v>0</v>
      </c>
      <c r="M23" s="15">
        <f t="shared" ref="M23:M50" si="55">SUM(F23:L23)</f>
        <v>22</v>
      </c>
      <c r="N23" s="34">
        <v>2</v>
      </c>
      <c r="O23" s="34">
        <v>3</v>
      </c>
      <c r="P23" s="34">
        <v>4</v>
      </c>
      <c r="Q23" s="34">
        <f>+Q53+Q82</f>
        <v>4</v>
      </c>
      <c r="R23" s="34">
        <v>1</v>
      </c>
      <c r="S23" s="34">
        <v>1</v>
      </c>
      <c r="T23" s="34">
        <v>5</v>
      </c>
      <c r="U23" s="15">
        <f>SUM(N23:T23)</f>
        <v>20</v>
      </c>
      <c r="V23" s="34">
        <v>1</v>
      </c>
      <c r="W23" s="34">
        <v>1</v>
      </c>
      <c r="X23" s="34">
        <v>3</v>
      </c>
      <c r="Y23" s="34">
        <v>4</v>
      </c>
      <c r="Z23" s="34">
        <v>5</v>
      </c>
      <c r="AA23" s="34">
        <v>2</v>
      </c>
      <c r="AB23" s="34">
        <v>6</v>
      </c>
      <c r="AC23" s="15">
        <f>SUM(V23:AB23)</f>
        <v>22</v>
      </c>
      <c r="AD23" s="34">
        <v>6</v>
      </c>
      <c r="AE23" s="34">
        <v>3</v>
      </c>
      <c r="AF23" s="34">
        <v>4</v>
      </c>
      <c r="AG23" s="34">
        <v>6</v>
      </c>
      <c r="AH23" s="34">
        <v>6</v>
      </c>
      <c r="AI23" s="34">
        <v>1</v>
      </c>
      <c r="AJ23" s="34">
        <v>1</v>
      </c>
      <c r="AK23" s="15">
        <f>SUM(AD23:AJ23)</f>
        <v>27</v>
      </c>
      <c r="AL23" s="16">
        <f>SUM(AD23:AJ23,AC23,U23,M23,E23,AJ23)</f>
        <v>96</v>
      </c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</row>
    <row r="24" spans="1:61" s="36" customFormat="1" ht="15.75" x14ac:dyDescent="0.25">
      <c r="A24" s="33" t="s">
        <v>15</v>
      </c>
      <c r="B24" s="34">
        <v>3</v>
      </c>
      <c r="C24" s="34">
        <v>4</v>
      </c>
      <c r="D24" s="34">
        <v>1</v>
      </c>
      <c r="E24" s="15">
        <f t="shared" si="54"/>
        <v>8</v>
      </c>
      <c r="F24" s="34">
        <v>12</v>
      </c>
      <c r="G24" s="34">
        <v>5</v>
      </c>
      <c r="H24" s="34">
        <v>17</v>
      </c>
      <c r="I24" s="34">
        <v>4</v>
      </c>
      <c r="J24" s="34">
        <v>6</v>
      </c>
      <c r="K24" s="34">
        <v>7</v>
      </c>
      <c r="L24" s="34">
        <v>1</v>
      </c>
      <c r="M24" s="15">
        <f t="shared" si="55"/>
        <v>52</v>
      </c>
      <c r="N24" s="34">
        <v>4</v>
      </c>
      <c r="O24" s="34">
        <v>10</v>
      </c>
      <c r="P24" s="34">
        <v>5</v>
      </c>
      <c r="Q24" s="34">
        <f t="shared" ref="Q24:Q50" si="56">+Q54+Q83</f>
        <v>7</v>
      </c>
      <c r="R24" s="34">
        <v>7</v>
      </c>
      <c r="S24" s="34">
        <v>5</v>
      </c>
      <c r="T24" s="34">
        <v>4</v>
      </c>
      <c r="U24" s="15">
        <f t="shared" ref="U24:U50" si="57">SUM(N24:T24)</f>
        <v>42</v>
      </c>
      <c r="V24" s="34">
        <v>9</v>
      </c>
      <c r="W24" s="34">
        <v>5</v>
      </c>
      <c r="X24" s="34">
        <v>8</v>
      </c>
      <c r="Y24" s="34">
        <v>4</v>
      </c>
      <c r="Z24" s="34">
        <v>6</v>
      </c>
      <c r="AA24" s="34">
        <v>4</v>
      </c>
      <c r="AB24" s="34">
        <v>1</v>
      </c>
      <c r="AC24" s="15">
        <f t="shared" ref="AC24:AC50" si="58">SUM(V24:AB24)</f>
        <v>37</v>
      </c>
      <c r="AD24" s="34">
        <v>6</v>
      </c>
      <c r="AE24" s="34">
        <v>12</v>
      </c>
      <c r="AF24" s="34">
        <v>6</v>
      </c>
      <c r="AG24" s="34">
        <v>21</v>
      </c>
      <c r="AH24" s="34">
        <v>17</v>
      </c>
      <c r="AI24" s="34">
        <v>44</v>
      </c>
      <c r="AJ24" s="34">
        <v>3</v>
      </c>
      <c r="AK24" s="15">
        <f t="shared" ref="AK24:AK50" si="59">SUM(AD24:AJ24)</f>
        <v>109</v>
      </c>
      <c r="AL24" s="16">
        <f t="shared" ref="AL24:AL88" si="60">SUM(AD24:AJ24,AC24,U24,M24,E24,AJ24)</f>
        <v>251</v>
      </c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</row>
    <row r="25" spans="1:61" s="36" customFormat="1" ht="15.75" x14ac:dyDescent="0.25">
      <c r="A25" s="33" t="s">
        <v>16</v>
      </c>
      <c r="B25" s="34">
        <v>3</v>
      </c>
      <c r="C25" s="34">
        <v>14</v>
      </c>
      <c r="D25" s="34">
        <v>4</v>
      </c>
      <c r="E25" s="15">
        <f t="shared" si="54"/>
        <v>21</v>
      </c>
      <c r="F25" s="34">
        <v>23</v>
      </c>
      <c r="G25" s="34">
        <v>35</v>
      </c>
      <c r="H25" s="34">
        <v>31</v>
      </c>
      <c r="I25" s="34">
        <v>34</v>
      </c>
      <c r="J25" s="34">
        <v>24</v>
      </c>
      <c r="K25" s="34">
        <v>15</v>
      </c>
      <c r="L25" s="34">
        <v>6</v>
      </c>
      <c r="M25" s="15">
        <f t="shared" si="55"/>
        <v>168</v>
      </c>
      <c r="N25" s="34">
        <v>13</v>
      </c>
      <c r="O25" s="34">
        <v>22</v>
      </c>
      <c r="P25" s="34">
        <v>27</v>
      </c>
      <c r="Q25" s="34">
        <f t="shared" si="56"/>
        <v>19</v>
      </c>
      <c r="R25" s="34">
        <v>19</v>
      </c>
      <c r="S25" s="34">
        <v>14</v>
      </c>
      <c r="T25" s="34">
        <v>3</v>
      </c>
      <c r="U25" s="15">
        <f t="shared" si="57"/>
        <v>117</v>
      </c>
      <c r="V25" s="34">
        <v>18</v>
      </c>
      <c r="W25" s="34">
        <v>16</v>
      </c>
      <c r="X25" s="34">
        <v>21</v>
      </c>
      <c r="Y25" s="34">
        <v>28</v>
      </c>
      <c r="Z25" s="34">
        <v>24</v>
      </c>
      <c r="AA25" s="34">
        <v>9</v>
      </c>
      <c r="AB25" s="34">
        <v>7</v>
      </c>
      <c r="AC25" s="15">
        <f t="shared" si="58"/>
        <v>123</v>
      </c>
      <c r="AD25" s="34">
        <v>12</v>
      </c>
      <c r="AE25" s="34">
        <v>22</v>
      </c>
      <c r="AF25" s="34">
        <v>20</v>
      </c>
      <c r="AG25" s="34">
        <v>37</v>
      </c>
      <c r="AH25" s="34">
        <v>24</v>
      </c>
      <c r="AI25" s="34">
        <v>41</v>
      </c>
      <c r="AJ25" s="34">
        <v>3</v>
      </c>
      <c r="AK25" s="15">
        <f t="shared" si="59"/>
        <v>159</v>
      </c>
      <c r="AL25" s="16">
        <f t="shared" si="60"/>
        <v>591</v>
      </c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</row>
    <row r="26" spans="1:61" s="36" customFormat="1" ht="15.75" x14ac:dyDescent="0.25">
      <c r="A26" s="33" t="s">
        <v>17</v>
      </c>
      <c r="B26" s="34">
        <v>15</v>
      </c>
      <c r="C26" s="34">
        <v>19</v>
      </c>
      <c r="D26" s="34">
        <v>5</v>
      </c>
      <c r="E26" s="15">
        <f t="shared" si="54"/>
        <v>39</v>
      </c>
      <c r="F26" s="34">
        <v>47</v>
      </c>
      <c r="G26" s="34">
        <v>56</v>
      </c>
      <c r="H26" s="34">
        <v>51</v>
      </c>
      <c r="I26" s="34">
        <v>47</v>
      </c>
      <c r="J26" s="34">
        <v>49</v>
      </c>
      <c r="K26" s="34">
        <v>22</v>
      </c>
      <c r="L26" s="34">
        <v>9</v>
      </c>
      <c r="M26" s="15">
        <f t="shared" si="55"/>
        <v>281</v>
      </c>
      <c r="N26" s="34">
        <v>15</v>
      </c>
      <c r="O26" s="34">
        <v>43</v>
      </c>
      <c r="P26" s="34">
        <v>44</v>
      </c>
      <c r="Q26" s="34">
        <f t="shared" si="56"/>
        <v>33</v>
      </c>
      <c r="R26" s="34">
        <v>21</v>
      </c>
      <c r="S26" s="34">
        <v>12</v>
      </c>
      <c r="T26" s="34">
        <v>3</v>
      </c>
      <c r="U26" s="15">
        <f t="shared" si="57"/>
        <v>171</v>
      </c>
      <c r="V26" s="34">
        <v>38</v>
      </c>
      <c r="W26" s="34">
        <v>19</v>
      </c>
      <c r="X26" s="34">
        <v>29</v>
      </c>
      <c r="Y26" s="34">
        <v>34</v>
      </c>
      <c r="Z26" s="34">
        <v>31</v>
      </c>
      <c r="AA26" s="34">
        <v>17</v>
      </c>
      <c r="AB26" s="34">
        <v>9</v>
      </c>
      <c r="AC26" s="15">
        <f t="shared" si="58"/>
        <v>177</v>
      </c>
      <c r="AD26" s="34">
        <v>30</v>
      </c>
      <c r="AE26" s="34">
        <v>49</v>
      </c>
      <c r="AF26" s="34">
        <v>28</v>
      </c>
      <c r="AG26" s="34">
        <v>33</v>
      </c>
      <c r="AH26" s="34">
        <v>41</v>
      </c>
      <c r="AI26" s="34">
        <v>38</v>
      </c>
      <c r="AJ26" s="34">
        <v>15</v>
      </c>
      <c r="AK26" s="15">
        <f t="shared" si="59"/>
        <v>234</v>
      </c>
      <c r="AL26" s="16">
        <f t="shared" si="60"/>
        <v>917</v>
      </c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</row>
    <row r="27" spans="1:61" s="36" customFormat="1" ht="15.75" x14ac:dyDescent="0.25">
      <c r="A27" s="33" t="s">
        <v>18</v>
      </c>
      <c r="B27" s="34">
        <v>21</v>
      </c>
      <c r="C27" s="34">
        <v>18</v>
      </c>
      <c r="D27" s="34">
        <v>4</v>
      </c>
      <c r="E27" s="15">
        <f t="shared" si="54"/>
        <v>43</v>
      </c>
      <c r="F27" s="34">
        <v>52</v>
      </c>
      <c r="G27" s="34">
        <v>54</v>
      </c>
      <c r="H27" s="34">
        <v>63</v>
      </c>
      <c r="I27" s="34">
        <v>74</v>
      </c>
      <c r="J27" s="34">
        <v>43</v>
      </c>
      <c r="K27" s="34">
        <v>29</v>
      </c>
      <c r="L27" s="34">
        <v>7</v>
      </c>
      <c r="M27" s="15">
        <f t="shared" si="55"/>
        <v>322</v>
      </c>
      <c r="N27" s="34">
        <v>20</v>
      </c>
      <c r="O27" s="34">
        <v>47</v>
      </c>
      <c r="P27" s="34">
        <v>56</v>
      </c>
      <c r="Q27" s="34">
        <f t="shared" si="56"/>
        <v>57</v>
      </c>
      <c r="R27" s="34">
        <v>31</v>
      </c>
      <c r="S27" s="34">
        <v>15</v>
      </c>
      <c r="T27" s="34">
        <v>6</v>
      </c>
      <c r="U27" s="15">
        <f t="shared" si="57"/>
        <v>232</v>
      </c>
      <c r="V27" s="34">
        <v>50</v>
      </c>
      <c r="W27" s="34">
        <v>48</v>
      </c>
      <c r="X27" s="34">
        <v>52</v>
      </c>
      <c r="Y27" s="34">
        <v>49</v>
      </c>
      <c r="Z27" s="34">
        <v>45</v>
      </c>
      <c r="AA27" s="34">
        <v>23</v>
      </c>
      <c r="AB27" s="34">
        <v>12</v>
      </c>
      <c r="AC27" s="15">
        <f t="shared" si="58"/>
        <v>279</v>
      </c>
      <c r="AD27" s="34">
        <v>42</v>
      </c>
      <c r="AE27" s="34">
        <v>59</v>
      </c>
      <c r="AF27" s="34">
        <v>38</v>
      </c>
      <c r="AG27" s="34">
        <v>47</v>
      </c>
      <c r="AH27" s="34">
        <v>67</v>
      </c>
      <c r="AI27" s="34">
        <v>41</v>
      </c>
      <c r="AJ27" s="34">
        <v>0</v>
      </c>
      <c r="AK27" s="15">
        <f t="shared" si="59"/>
        <v>294</v>
      </c>
      <c r="AL27" s="16">
        <f t="shared" si="60"/>
        <v>1170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</row>
    <row r="28" spans="1:61" s="36" customFormat="1" ht="15.75" x14ac:dyDescent="0.25">
      <c r="A28" s="33" t="s">
        <v>19</v>
      </c>
      <c r="B28" s="34">
        <v>20</v>
      </c>
      <c r="C28" s="34">
        <v>20</v>
      </c>
      <c r="D28" s="34">
        <v>9</v>
      </c>
      <c r="E28" s="15">
        <f t="shared" si="54"/>
        <v>49</v>
      </c>
      <c r="F28" s="34">
        <v>63</v>
      </c>
      <c r="G28" s="34">
        <v>60</v>
      </c>
      <c r="H28" s="34">
        <v>85</v>
      </c>
      <c r="I28" s="34">
        <v>61</v>
      </c>
      <c r="J28" s="34">
        <v>66</v>
      </c>
      <c r="K28" s="34">
        <v>43</v>
      </c>
      <c r="L28" s="34">
        <v>9</v>
      </c>
      <c r="M28" s="15">
        <f t="shared" si="55"/>
        <v>387</v>
      </c>
      <c r="N28" s="34">
        <v>30</v>
      </c>
      <c r="O28" s="34">
        <v>87</v>
      </c>
      <c r="P28" s="34">
        <v>65</v>
      </c>
      <c r="Q28" s="34">
        <f t="shared" si="56"/>
        <v>60</v>
      </c>
      <c r="R28" s="34">
        <v>53</v>
      </c>
      <c r="S28" s="34">
        <v>14</v>
      </c>
      <c r="T28" s="34">
        <v>16</v>
      </c>
      <c r="U28" s="15">
        <f t="shared" si="57"/>
        <v>325</v>
      </c>
      <c r="V28" s="34">
        <v>54</v>
      </c>
      <c r="W28" s="34">
        <v>64</v>
      </c>
      <c r="X28" s="34">
        <v>45</v>
      </c>
      <c r="Y28" s="34">
        <v>49</v>
      </c>
      <c r="Z28" s="34">
        <v>46</v>
      </c>
      <c r="AA28" s="34">
        <v>23</v>
      </c>
      <c r="AB28" s="34">
        <v>13</v>
      </c>
      <c r="AC28" s="15">
        <f t="shared" si="58"/>
        <v>294</v>
      </c>
      <c r="AD28" s="34">
        <v>52</v>
      </c>
      <c r="AE28" s="34">
        <v>65</v>
      </c>
      <c r="AF28" s="34">
        <v>54</v>
      </c>
      <c r="AG28" s="34">
        <v>62</v>
      </c>
      <c r="AH28" s="34">
        <v>87</v>
      </c>
      <c r="AI28" s="34">
        <v>24</v>
      </c>
      <c r="AJ28" s="34">
        <v>0</v>
      </c>
      <c r="AK28" s="15">
        <f t="shared" si="59"/>
        <v>344</v>
      </c>
      <c r="AL28" s="16">
        <f t="shared" si="60"/>
        <v>1399</v>
      </c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</row>
    <row r="29" spans="1:61" s="36" customFormat="1" ht="15.75" x14ac:dyDescent="0.25">
      <c r="A29" s="33" t="s">
        <v>20</v>
      </c>
      <c r="B29" s="34">
        <v>29</v>
      </c>
      <c r="C29" s="34">
        <v>27</v>
      </c>
      <c r="D29" s="34">
        <v>5</v>
      </c>
      <c r="E29" s="15">
        <f t="shared" si="54"/>
        <v>61</v>
      </c>
      <c r="F29" s="34">
        <v>74</v>
      </c>
      <c r="G29" s="34">
        <v>98</v>
      </c>
      <c r="H29" s="34">
        <v>100</v>
      </c>
      <c r="I29" s="34">
        <v>87</v>
      </c>
      <c r="J29" s="34">
        <v>87</v>
      </c>
      <c r="K29" s="34">
        <v>42</v>
      </c>
      <c r="L29" s="34">
        <v>17</v>
      </c>
      <c r="M29" s="15">
        <f t="shared" si="55"/>
        <v>505</v>
      </c>
      <c r="N29" s="34">
        <v>31</v>
      </c>
      <c r="O29" s="34">
        <v>105</v>
      </c>
      <c r="P29" s="34">
        <v>82</v>
      </c>
      <c r="Q29" s="34">
        <f t="shared" si="56"/>
        <v>56</v>
      </c>
      <c r="R29" s="34">
        <v>44</v>
      </c>
      <c r="S29" s="34">
        <v>22</v>
      </c>
      <c r="T29" s="34">
        <v>8</v>
      </c>
      <c r="U29" s="15">
        <f t="shared" si="57"/>
        <v>348</v>
      </c>
      <c r="V29" s="34">
        <v>67</v>
      </c>
      <c r="W29" s="34">
        <v>57</v>
      </c>
      <c r="X29" s="34">
        <v>54</v>
      </c>
      <c r="Y29" s="34">
        <v>41</v>
      </c>
      <c r="Z29" s="34">
        <v>49</v>
      </c>
      <c r="AA29" s="34">
        <v>29</v>
      </c>
      <c r="AB29" s="34">
        <v>9</v>
      </c>
      <c r="AC29" s="15">
        <f t="shared" si="58"/>
        <v>306</v>
      </c>
      <c r="AD29" s="34">
        <v>58</v>
      </c>
      <c r="AE29" s="34">
        <v>83</v>
      </c>
      <c r="AF29" s="34">
        <v>64</v>
      </c>
      <c r="AG29" s="34">
        <v>55</v>
      </c>
      <c r="AH29" s="34">
        <v>64</v>
      </c>
      <c r="AI29" s="34">
        <v>14</v>
      </c>
      <c r="AJ29" s="34">
        <v>0</v>
      </c>
      <c r="AK29" s="15">
        <f t="shared" si="59"/>
        <v>338</v>
      </c>
      <c r="AL29" s="16">
        <f t="shared" si="60"/>
        <v>1558</v>
      </c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</row>
    <row r="30" spans="1:61" s="36" customFormat="1" ht="15.75" x14ac:dyDescent="0.25">
      <c r="A30" s="33" t="s">
        <v>21</v>
      </c>
      <c r="B30" s="34">
        <v>27</v>
      </c>
      <c r="C30" s="34">
        <v>31</v>
      </c>
      <c r="D30" s="34">
        <v>12</v>
      </c>
      <c r="E30" s="15">
        <f t="shared" si="54"/>
        <v>70</v>
      </c>
      <c r="F30" s="34">
        <v>111</v>
      </c>
      <c r="G30" s="34">
        <v>92</v>
      </c>
      <c r="H30" s="34">
        <v>92</v>
      </c>
      <c r="I30" s="34">
        <v>70</v>
      </c>
      <c r="J30" s="34">
        <v>56</v>
      </c>
      <c r="K30" s="34">
        <v>47</v>
      </c>
      <c r="L30" s="34">
        <v>10</v>
      </c>
      <c r="M30" s="15">
        <f t="shared" si="55"/>
        <v>478</v>
      </c>
      <c r="N30" s="34">
        <v>26</v>
      </c>
      <c r="O30" s="34">
        <v>114</v>
      </c>
      <c r="P30" s="34">
        <v>116</v>
      </c>
      <c r="Q30" s="34">
        <f t="shared" si="56"/>
        <v>66</v>
      </c>
      <c r="R30" s="34">
        <v>79</v>
      </c>
      <c r="S30" s="34">
        <v>24</v>
      </c>
      <c r="T30" s="34">
        <v>10</v>
      </c>
      <c r="U30" s="15">
        <f t="shared" si="57"/>
        <v>435</v>
      </c>
      <c r="V30" s="34">
        <v>68</v>
      </c>
      <c r="W30" s="34">
        <v>63</v>
      </c>
      <c r="X30" s="34">
        <v>72</v>
      </c>
      <c r="Y30" s="34">
        <v>60</v>
      </c>
      <c r="Z30" s="34">
        <v>49</v>
      </c>
      <c r="AA30" s="34">
        <v>31</v>
      </c>
      <c r="AB30" s="34">
        <v>9</v>
      </c>
      <c r="AC30" s="15">
        <f t="shared" si="58"/>
        <v>352</v>
      </c>
      <c r="AD30" s="34">
        <v>56</v>
      </c>
      <c r="AE30" s="34">
        <v>82</v>
      </c>
      <c r="AF30" s="34">
        <v>63</v>
      </c>
      <c r="AG30" s="34">
        <v>58</v>
      </c>
      <c r="AH30" s="34">
        <v>86</v>
      </c>
      <c r="AI30" s="34">
        <v>21</v>
      </c>
      <c r="AJ30" s="34">
        <v>0</v>
      </c>
      <c r="AK30" s="15">
        <f t="shared" si="59"/>
        <v>366</v>
      </c>
      <c r="AL30" s="16">
        <f t="shared" si="60"/>
        <v>1701</v>
      </c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</row>
    <row r="31" spans="1:61" s="36" customFormat="1" ht="15.75" x14ac:dyDescent="0.25">
      <c r="A31" s="33" t="s">
        <v>22</v>
      </c>
      <c r="B31" s="34">
        <v>24</v>
      </c>
      <c r="C31" s="34">
        <v>21</v>
      </c>
      <c r="D31" s="34">
        <v>13</v>
      </c>
      <c r="E31" s="15">
        <f t="shared" si="54"/>
        <v>58</v>
      </c>
      <c r="F31" s="34">
        <v>99</v>
      </c>
      <c r="G31" s="34">
        <v>100</v>
      </c>
      <c r="H31" s="34">
        <v>106</v>
      </c>
      <c r="I31" s="34">
        <v>77</v>
      </c>
      <c r="J31" s="34">
        <v>101</v>
      </c>
      <c r="K31" s="34">
        <v>58</v>
      </c>
      <c r="L31" s="34">
        <v>20</v>
      </c>
      <c r="M31" s="15">
        <f t="shared" si="55"/>
        <v>561</v>
      </c>
      <c r="N31" s="34">
        <v>36</v>
      </c>
      <c r="O31" s="34">
        <v>131</v>
      </c>
      <c r="P31" s="34">
        <v>122</v>
      </c>
      <c r="Q31" s="34">
        <f t="shared" si="56"/>
        <v>73</v>
      </c>
      <c r="R31" s="34">
        <v>49</v>
      </c>
      <c r="S31" s="34">
        <v>29</v>
      </c>
      <c r="T31" s="34">
        <v>13</v>
      </c>
      <c r="U31" s="15">
        <f t="shared" si="57"/>
        <v>453</v>
      </c>
      <c r="V31" s="34">
        <v>84</v>
      </c>
      <c r="W31" s="34">
        <v>47</v>
      </c>
      <c r="X31" s="34">
        <v>64</v>
      </c>
      <c r="Y31" s="34">
        <v>45</v>
      </c>
      <c r="Z31" s="34">
        <v>56</v>
      </c>
      <c r="AA31" s="34">
        <v>25</v>
      </c>
      <c r="AB31" s="34">
        <v>13</v>
      </c>
      <c r="AC31" s="15">
        <f t="shared" si="58"/>
        <v>334</v>
      </c>
      <c r="AD31" s="34">
        <v>67</v>
      </c>
      <c r="AE31" s="34">
        <v>63</v>
      </c>
      <c r="AF31" s="34">
        <v>73</v>
      </c>
      <c r="AG31" s="34">
        <v>62</v>
      </c>
      <c r="AH31" s="34">
        <v>90</v>
      </c>
      <c r="AI31" s="34">
        <v>23</v>
      </c>
      <c r="AJ31" s="34">
        <v>0</v>
      </c>
      <c r="AK31" s="15">
        <f t="shared" si="59"/>
        <v>378</v>
      </c>
      <c r="AL31" s="16">
        <f t="shared" si="60"/>
        <v>1784</v>
      </c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</row>
    <row r="32" spans="1:61" s="36" customFormat="1" ht="15.75" x14ac:dyDescent="0.25">
      <c r="A32" s="33" t="s">
        <v>23</v>
      </c>
      <c r="B32" s="34">
        <v>33</v>
      </c>
      <c r="C32" s="34">
        <v>26</v>
      </c>
      <c r="D32" s="34">
        <v>3</v>
      </c>
      <c r="E32" s="15">
        <f t="shared" si="54"/>
        <v>62</v>
      </c>
      <c r="F32" s="34">
        <v>77</v>
      </c>
      <c r="G32" s="34">
        <v>81</v>
      </c>
      <c r="H32" s="34">
        <v>102</v>
      </c>
      <c r="I32" s="34">
        <v>96</v>
      </c>
      <c r="J32" s="34">
        <v>114</v>
      </c>
      <c r="K32" s="34">
        <v>45</v>
      </c>
      <c r="L32" s="34">
        <v>8</v>
      </c>
      <c r="M32" s="15">
        <f t="shared" si="55"/>
        <v>523</v>
      </c>
      <c r="N32" s="34">
        <v>63</v>
      </c>
      <c r="O32" s="34">
        <v>107</v>
      </c>
      <c r="P32" s="34">
        <v>123</v>
      </c>
      <c r="Q32" s="34">
        <f t="shared" si="56"/>
        <v>69</v>
      </c>
      <c r="R32" s="34">
        <v>69</v>
      </c>
      <c r="S32" s="34">
        <v>22</v>
      </c>
      <c r="T32" s="34">
        <v>9</v>
      </c>
      <c r="U32" s="15">
        <f t="shared" si="57"/>
        <v>462</v>
      </c>
      <c r="V32" s="34">
        <v>65</v>
      </c>
      <c r="W32" s="34">
        <v>71</v>
      </c>
      <c r="X32" s="34">
        <v>73</v>
      </c>
      <c r="Y32" s="34">
        <v>71</v>
      </c>
      <c r="Z32" s="34">
        <v>57</v>
      </c>
      <c r="AA32" s="34">
        <v>13</v>
      </c>
      <c r="AB32" s="34">
        <v>8</v>
      </c>
      <c r="AC32" s="15">
        <f t="shared" si="58"/>
        <v>358</v>
      </c>
      <c r="AD32" s="34">
        <v>51</v>
      </c>
      <c r="AE32" s="34">
        <v>78</v>
      </c>
      <c r="AF32" s="34">
        <v>74</v>
      </c>
      <c r="AG32" s="34">
        <v>81</v>
      </c>
      <c r="AH32" s="34">
        <v>95</v>
      </c>
      <c r="AI32" s="34">
        <v>19</v>
      </c>
      <c r="AJ32" s="34">
        <v>0</v>
      </c>
      <c r="AK32" s="15">
        <f t="shared" si="59"/>
        <v>398</v>
      </c>
      <c r="AL32" s="16">
        <f t="shared" si="60"/>
        <v>1803</v>
      </c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1:61" s="36" customFormat="1" ht="15.75" x14ac:dyDescent="0.25">
      <c r="A33" s="33" t="s">
        <v>24</v>
      </c>
      <c r="B33" s="34">
        <v>18</v>
      </c>
      <c r="C33" s="34">
        <v>35</v>
      </c>
      <c r="D33" s="34">
        <v>10</v>
      </c>
      <c r="E33" s="15">
        <f t="shared" si="54"/>
        <v>63</v>
      </c>
      <c r="F33" s="34">
        <v>85</v>
      </c>
      <c r="G33" s="34">
        <v>90</v>
      </c>
      <c r="H33" s="34">
        <v>94</v>
      </c>
      <c r="I33" s="34">
        <v>71</v>
      </c>
      <c r="J33" s="34">
        <v>124</v>
      </c>
      <c r="K33" s="34">
        <v>48</v>
      </c>
      <c r="L33" s="34">
        <v>13</v>
      </c>
      <c r="M33" s="15">
        <f t="shared" si="55"/>
        <v>525</v>
      </c>
      <c r="N33" s="34">
        <v>36</v>
      </c>
      <c r="O33" s="34">
        <v>91</v>
      </c>
      <c r="P33" s="34">
        <v>134</v>
      </c>
      <c r="Q33" s="34">
        <f t="shared" si="56"/>
        <v>55</v>
      </c>
      <c r="R33" s="34">
        <v>65</v>
      </c>
      <c r="S33" s="34">
        <v>30</v>
      </c>
      <c r="T33" s="34">
        <v>8</v>
      </c>
      <c r="U33" s="15">
        <f t="shared" si="57"/>
        <v>419</v>
      </c>
      <c r="V33" s="34">
        <v>78</v>
      </c>
      <c r="W33" s="34">
        <v>57</v>
      </c>
      <c r="X33" s="34">
        <v>61</v>
      </c>
      <c r="Y33" s="34">
        <v>53</v>
      </c>
      <c r="Z33" s="34">
        <v>51</v>
      </c>
      <c r="AA33" s="34">
        <v>20</v>
      </c>
      <c r="AB33" s="34">
        <v>8</v>
      </c>
      <c r="AC33" s="15">
        <f t="shared" si="58"/>
        <v>328</v>
      </c>
      <c r="AD33" s="34">
        <v>110</v>
      </c>
      <c r="AE33" s="34">
        <v>88</v>
      </c>
      <c r="AF33" s="34">
        <v>85</v>
      </c>
      <c r="AG33" s="34">
        <v>76</v>
      </c>
      <c r="AH33" s="34">
        <v>95</v>
      </c>
      <c r="AI33" s="34">
        <v>22</v>
      </c>
      <c r="AJ33" s="34">
        <v>0</v>
      </c>
      <c r="AK33" s="15">
        <f t="shared" si="59"/>
        <v>476</v>
      </c>
      <c r="AL33" s="16">
        <f t="shared" si="60"/>
        <v>1811</v>
      </c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1:61" s="36" customFormat="1" ht="15.75" x14ac:dyDescent="0.25">
      <c r="A34" s="33" t="s">
        <v>25</v>
      </c>
      <c r="B34" s="34">
        <v>26</v>
      </c>
      <c r="C34" s="34">
        <v>30</v>
      </c>
      <c r="D34" s="34">
        <v>12</v>
      </c>
      <c r="E34" s="15">
        <f t="shared" si="54"/>
        <v>68</v>
      </c>
      <c r="F34" s="34">
        <v>70</v>
      </c>
      <c r="G34" s="34">
        <v>87</v>
      </c>
      <c r="H34" s="34">
        <v>106</v>
      </c>
      <c r="I34" s="34">
        <v>83</v>
      </c>
      <c r="J34" s="34">
        <v>25</v>
      </c>
      <c r="K34" s="34">
        <v>44</v>
      </c>
      <c r="L34" s="34">
        <v>16</v>
      </c>
      <c r="M34" s="15">
        <f t="shared" si="55"/>
        <v>431</v>
      </c>
      <c r="N34" s="34">
        <v>47</v>
      </c>
      <c r="O34" s="34">
        <v>126</v>
      </c>
      <c r="P34" s="34">
        <v>125</v>
      </c>
      <c r="Q34" s="34">
        <f t="shared" si="56"/>
        <v>69</v>
      </c>
      <c r="R34" s="34">
        <v>42</v>
      </c>
      <c r="S34" s="34">
        <v>26</v>
      </c>
      <c r="T34" s="34">
        <v>14</v>
      </c>
      <c r="U34" s="15">
        <f t="shared" si="57"/>
        <v>449</v>
      </c>
      <c r="V34" s="34">
        <v>63</v>
      </c>
      <c r="W34" s="34">
        <v>66</v>
      </c>
      <c r="X34" s="34">
        <v>57</v>
      </c>
      <c r="Y34" s="34">
        <v>50</v>
      </c>
      <c r="Z34" s="34">
        <v>48</v>
      </c>
      <c r="AA34" s="34">
        <v>16</v>
      </c>
      <c r="AB34" s="34">
        <v>8</v>
      </c>
      <c r="AC34" s="15">
        <f t="shared" si="58"/>
        <v>308</v>
      </c>
      <c r="AD34" s="34">
        <v>79</v>
      </c>
      <c r="AE34" s="34">
        <v>60</v>
      </c>
      <c r="AF34" s="34">
        <v>76</v>
      </c>
      <c r="AG34" s="34">
        <v>75</v>
      </c>
      <c r="AH34" s="34">
        <v>61</v>
      </c>
      <c r="AI34" s="34">
        <v>23</v>
      </c>
      <c r="AJ34" s="34">
        <v>0</v>
      </c>
      <c r="AK34" s="15">
        <f t="shared" si="59"/>
        <v>374</v>
      </c>
      <c r="AL34" s="16">
        <f t="shared" si="60"/>
        <v>1630</v>
      </c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1:61" s="36" customFormat="1" ht="15.75" x14ac:dyDescent="0.25">
      <c r="A35" s="33" t="s">
        <v>26</v>
      </c>
      <c r="B35" s="34">
        <v>30</v>
      </c>
      <c r="C35" s="34">
        <v>26</v>
      </c>
      <c r="D35" s="34">
        <v>12</v>
      </c>
      <c r="E35" s="15">
        <f t="shared" si="54"/>
        <v>68</v>
      </c>
      <c r="F35" s="34">
        <v>82</v>
      </c>
      <c r="G35" s="34">
        <v>85</v>
      </c>
      <c r="H35" s="34">
        <v>91</v>
      </c>
      <c r="I35" s="34">
        <v>78</v>
      </c>
      <c r="J35" s="34">
        <v>197</v>
      </c>
      <c r="K35" s="34">
        <v>30</v>
      </c>
      <c r="L35" s="34">
        <v>10</v>
      </c>
      <c r="M35" s="15">
        <f t="shared" si="55"/>
        <v>573</v>
      </c>
      <c r="N35" s="34">
        <v>32</v>
      </c>
      <c r="O35" s="34">
        <v>130</v>
      </c>
      <c r="P35" s="34">
        <v>89</v>
      </c>
      <c r="Q35" s="34">
        <f t="shared" si="56"/>
        <v>66</v>
      </c>
      <c r="R35" s="34">
        <v>43</v>
      </c>
      <c r="S35" s="34">
        <v>14</v>
      </c>
      <c r="T35" s="34">
        <v>4</v>
      </c>
      <c r="U35" s="15">
        <f t="shared" si="57"/>
        <v>378</v>
      </c>
      <c r="V35" s="34">
        <v>63</v>
      </c>
      <c r="W35" s="34">
        <v>64</v>
      </c>
      <c r="X35" s="34">
        <v>53</v>
      </c>
      <c r="Y35" s="34">
        <v>37</v>
      </c>
      <c r="Z35" s="34">
        <v>42</v>
      </c>
      <c r="AA35" s="34">
        <v>16</v>
      </c>
      <c r="AB35" s="34">
        <v>7</v>
      </c>
      <c r="AC35" s="15">
        <f t="shared" si="58"/>
        <v>282</v>
      </c>
      <c r="AD35" s="34">
        <v>103</v>
      </c>
      <c r="AE35" s="34">
        <v>71</v>
      </c>
      <c r="AF35" s="34">
        <v>56</v>
      </c>
      <c r="AG35" s="34">
        <v>77</v>
      </c>
      <c r="AH35" s="34">
        <v>53</v>
      </c>
      <c r="AI35" s="34">
        <v>18</v>
      </c>
      <c r="AJ35" s="34">
        <v>11</v>
      </c>
      <c r="AK35" s="15">
        <f t="shared" si="59"/>
        <v>389</v>
      </c>
      <c r="AL35" s="16">
        <f t="shared" si="60"/>
        <v>1701</v>
      </c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1:61" s="36" customFormat="1" ht="15.75" x14ac:dyDescent="0.25">
      <c r="A36" s="33" t="s">
        <v>27</v>
      </c>
      <c r="B36" s="34">
        <v>28</v>
      </c>
      <c r="C36" s="34">
        <v>28</v>
      </c>
      <c r="D36" s="34">
        <v>11</v>
      </c>
      <c r="E36" s="15">
        <f t="shared" si="54"/>
        <v>67</v>
      </c>
      <c r="F36" s="34">
        <v>97</v>
      </c>
      <c r="G36" s="34">
        <v>106</v>
      </c>
      <c r="H36" s="34">
        <v>88</v>
      </c>
      <c r="I36" s="34">
        <v>94</v>
      </c>
      <c r="J36" s="34">
        <v>149</v>
      </c>
      <c r="K36" s="34">
        <v>25</v>
      </c>
      <c r="L36" s="34">
        <v>12</v>
      </c>
      <c r="M36" s="15">
        <f t="shared" si="55"/>
        <v>571</v>
      </c>
      <c r="N36" s="34">
        <v>37</v>
      </c>
      <c r="O36" s="34">
        <v>136</v>
      </c>
      <c r="P36" s="34">
        <v>118</v>
      </c>
      <c r="Q36" s="34">
        <f t="shared" si="56"/>
        <v>56</v>
      </c>
      <c r="R36" s="34">
        <v>54</v>
      </c>
      <c r="S36" s="34">
        <v>14</v>
      </c>
      <c r="T36" s="34">
        <v>10</v>
      </c>
      <c r="U36" s="15">
        <f t="shared" si="57"/>
        <v>425</v>
      </c>
      <c r="V36" s="34">
        <v>66</v>
      </c>
      <c r="W36" s="34">
        <v>59</v>
      </c>
      <c r="X36" s="34">
        <v>54</v>
      </c>
      <c r="Y36" s="34">
        <v>56</v>
      </c>
      <c r="Z36" s="34">
        <v>47</v>
      </c>
      <c r="AA36" s="34">
        <v>16</v>
      </c>
      <c r="AB36" s="34">
        <v>13</v>
      </c>
      <c r="AC36" s="15">
        <f t="shared" si="58"/>
        <v>311</v>
      </c>
      <c r="AD36" s="34">
        <v>131</v>
      </c>
      <c r="AE36" s="34">
        <v>55</v>
      </c>
      <c r="AF36" s="34">
        <v>59</v>
      </c>
      <c r="AG36" s="34">
        <v>74</v>
      </c>
      <c r="AH36" s="34">
        <v>76</v>
      </c>
      <c r="AI36" s="34">
        <v>20</v>
      </c>
      <c r="AJ36" s="34">
        <v>10</v>
      </c>
      <c r="AK36" s="15">
        <f t="shared" si="59"/>
        <v>425</v>
      </c>
      <c r="AL36" s="16">
        <f t="shared" si="60"/>
        <v>1809</v>
      </c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1:61" s="36" customFormat="1" ht="15.75" x14ac:dyDescent="0.25">
      <c r="A37" s="33" t="s">
        <v>28</v>
      </c>
      <c r="B37" s="34">
        <v>23</v>
      </c>
      <c r="C37" s="34">
        <v>22</v>
      </c>
      <c r="D37" s="34">
        <v>11</v>
      </c>
      <c r="E37" s="15">
        <f t="shared" si="54"/>
        <v>56</v>
      </c>
      <c r="F37" s="34">
        <v>84</v>
      </c>
      <c r="G37" s="34">
        <v>101</v>
      </c>
      <c r="H37" s="34">
        <v>86</v>
      </c>
      <c r="I37" s="34">
        <v>83</v>
      </c>
      <c r="J37" s="34">
        <v>109</v>
      </c>
      <c r="K37" s="34">
        <v>23</v>
      </c>
      <c r="L37" s="34">
        <v>16</v>
      </c>
      <c r="M37" s="15">
        <f t="shared" si="55"/>
        <v>502</v>
      </c>
      <c r="N37" s="34">
        <v>39</v>
      </c>
      <c r="O37" s="34">
        <v>145</v>
      </c>
      <c r="P37" s="34">
        <v>118</v>
      </c>
      <c r="Q37" s="34">
        <f t="shared" si="56"/>
        <v>90</v>
      </c>
      <c r="R37" s="34">
        <v>63</v>
      </c>
      <c r="S37" s="34">
        <v>14</v>
      </c>
      <c r="T37" s="34">
        <v>4</v>
      </c>
      <c r="U37" s="15">
        <f t="shared" si="57"/>
        <v>473</v>
      </c>
      <c r="V37" s="34">
        <v>57</v>
      </c>
      <c r="W37" s="34">
        <v>50</v>
      </c>
      <c r="X37" s="34">
        <v>62</v>
      </c>
      <c r="Y37" s="34">
        <v>59</v>
      </c>
      <c r="Z37" s="34">
        <v>48</v>
      </c>
      <c r="AA37" s="34">
        <v>18</v>
      </c>
      <c r="AB37" s="34">
        <v>5</v>
      </c>
      <c r="AC37" s="15">
        <f t="shared" si="58"/>
        <v>299</v>
      </c>
      <c r="AD37" s="34">
        <v>146</v>
      </c>
      <c r="AE37" s="34">
        <v>72</v>
      </c>
      <c r="AF37" s="34">
        <v>56</v>
      </c>
      <c r="AG37" s="34">
        <v>76</v>
      </c>
      <c r="AH37" s="34">
        <v>78</v>
      </c>
      <c r="AI37" s="34">
        <v>11</v>
      </c>
      <c r="AJ37" s="34">
        <v>16</v>
      </c>
      <c r="AK37" s="15">
        <f t="shared" si="59"/>
        <v>455</v>
      </c>
      <c r="AL37" s="16">
        <f t="shared" si="60"/>
        <v>1801</v>
      </c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</row>
    <row r="38" spans="1:61" s="36" customFormat="1" ht="15.75" x14ac:dyDescent="0.25">
      <c r="A38" s="33" t="s">
        <v>29</v>
      </c>
      <c r="B38" s="34">
        <v>26</v>
      </c>
      <c r="C38" s="34">
        <v>18</v>
      </c>
      <c r="D38" s="34">
        <v>8</v>
      </c>
      <c r="E38" s="15">
        <f t="shared" si="54"/>
        <v>52</v>
      </c>
      <c r="F38" s="34">
        <v>59</v>
      </c>
      <c r="G38" s="34">
        <v>72</v>
      </c>
      <c r="H38" s="34">
        <v>69</v>
      </c>
      <c r="I38" s="34">
        <v>47</v>
      </c>
      <c r="J38" s="34">
        <v>111</v>
      </c>
      <c r="K38" s="34">
        <v>32</v>
      </c>
      <c r="L38" s="34">
        <v>14</v>
      </c>
      <c r="M38" s="15">
        <f t="shared" si="55"/>
        <v>404</v>
      </c>
      <c r="N38" s="34">
        <v>29</v>
      </c>
      <c r="O38" s="34">
        <v>133</v>
      </c>
      <c r="P38" s="34">
        <v>115</v>
      </c>
      <c r="Q38" s="34">
        <f t="shared" si="56"/>
        <v>74</v>
      </c>
      <c r="R38" s="34">
        <v>46</v>
      </c>
      <c r="S38" s="34">
        <v>21</v>
      </c>
      <c r="T38" s="34">
        <v>2</v>
      </c>
      <c r="U38" s="15">
        <f t="shared" si="57"/>
        <v>420</v>
      </c>
      <c r="V38" s="34">
        <v>51</v>
      </c>
      <c r="W38" s="34">
        <v>60</v>
      </c>
      <c r="X38" s="34">
        <v>42</v>
      </c>
      <c r="Y38" s="34">
        <v>47</v>
      </c>
      <c r="Z38" s="34">
        <v>43</v>
      </c>
      <c r="AA38" s="34">
        <v>21</v>
      </c>
      <c r="AB38" s="34">
        <v>7</v>
      </c>
      <c r="AC38" s="15">
        <f t="shared" si="58"/>
        <v>271</v>
      </c>
      <c r="AD38" s="34">
        <v>157</v>
      </c>
      <c r="AE38" s="34">
        <v>55</v>
      </c>
      <c r="AF38" s="34">
        <v>46</v>
      </c>
      <c r="AG38" s="34">
        <v>45</v>
      </c>
      <c r="AH38" s="34">
        <v>74</v>
      </c>
      <c r="AI38" s="34">
        <v>13</v>
      </c>
      <c r="AJ38" s="34">
        <v>13</v>
      </c>
      <c r="AK38" s="15">
        <f t="shared" si="59"/>
        <v>403</v>
      </c>
      <c r="AL38" s="16">
        <f t="shared" si="60"/>
        <v>1563</v>
      </c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</row>
    <row r="39" spans="1:61" s="36" customFormat="1" ht="15.75" x14ac:dyDescent="0.25">
      <c r="A39" s="33" t="s">
        <v>30</v>
      </c>
      <c r="B39" s="34">
        <v>23</v>
      </c>
      <c r="C39" s="34">
        <v>16</v>
      </c>
      <c r="D39" s="34">
        <v>13</v>
      </c>
      <c r="E39" s="15">
        <f t="shared" si="54"/>
        <v>52</v>
      </c>
      <c r="F39" s="34">
        <v>57</v>
      </c>
      <c r="G39" s="34">
        <v>71</v>
      </c>
      <c r="H39" s="34">
        <v>63</v>
      </c>
      <c r="I39" s="34">
        <v>53</v>
      </c>
      <c r="J39" s="34">
        <v>91</v>
      </c>
      <c r="K39" s="34">
        <v>40</v>
      </c>
      <c r="L39" s="34">
        <v>16</v>
      </c>
      <c r="M39" s="15">
        <f t="shared" si="55"/>
        <v>391</v>
      </c>
      <c r="N39" s="34">
        <v>15</v>
      </c>
      <c r="O39" s="34">
        <v>132</v>
      </c>
      <c r="P39" s="34">
        <v>96</v>
      </c>
      <c r="Q39" s="34">
        <f t="shared" si="56"/>
        <v>51</v>
      </c>
      <c r="R39" s="34">
        <v>37</v>
      </c>
      <c r="S39" s="34">
        <v>20</v>
      </c>
      <c r="T39" s="34">
        <v>7</v>
      </c>
      <c r="U39" s="15">
        <f t="shared" si="57"/>
        <v>358</v>
      </c>
      <c r="V39" s="34">
        <v>44</v>
      </c>
      <c r="W39" s="34">
        <v>32</v>
      </c>
      <c r="X39" s="34">
        <v>34</v>
      </c>
      <c r="Y39" s="34">
        <v>33</v>
      </c>
      <c r="Z39" s="34">
        <v>45</v>
      </c>
      <c r="AA39" s="34">
        <v>16</v>
      </c>
      <c r="AB39" s="34">
        <v>5</v>
      </c>
      <c r="AC39" s="15">
        <f t="shared" si="58"/>
        <v>209</v>
      </c>
      <c r="AD39" s="34">
        <v>128</v>
      </c>
      <c r="AE39" s="34">
        <v>43</v>
      </c>
      <c r="AF39" s="34">
        <v>43</v>
      </c>
      <c r="AG39" s="34">
        <v>46</v>
      </c>
      <c r="AH39" s="34">
        <v>70</v>
      </c>
      <c r="AI39" s="34">
        <v>16</v>
      </c>
      <c r="AJ39" s="34">
        <v>6</v>
      </c>
      <c r="AK39" s="15">
        <f t="shared" si="59"/>
        <v>352</v>
      </c>
      <c r="AL39" s="16">
        <f t="shared" si="60"/>
        <v>1368</v>
      </c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</row>
    <row r="40" spans="1:61" s="36" customFormat="1" ht="15.75" x14ac:dyDescent="0.25">
      <c r="A40" s="33" t="s">
        <v>31</v>
      </c>
      <c r="B40" s="34">
        <v>14</v>
      </c>
      <c r="C40" s="34">
        <v>12</v>
      </c>
      <c r="D40" s="34">
        <v>6</v>
      </c>
      <c r="E40" s="15">
        <f t="shared" si="54"/>
        <v>32</v>
      </c>
      <c r="F40" s="34">
        <v>54</v>
      </c>
      <c r="G40" s="34">
        <v>59</v>
      </c>
      <c r="H40" s="34">
        <v>39</v>
      </c>
      <c r="I40" s="34">
        <v>51</v>
      </c>
      <c r="J40" s="34">
        <v>77</v>
      </c>
      <c r="K40" s="34">
        <v>25</v>
      </c>
      <c r="L40" s="34">
        <v>8</v>
      </c>
      <c r="M40" s="15">
        <f t="shared" si="55"/>
        <v>313</v>
      </c>
      <c r="N40" s="34">
        <v>19</v>
      </c>
      <c r="O40" s="34">
        <v>102</v>
      </c>
      <c r="P40" s="34">
        <v>78</v>
      </c>
      <c r="Q40" s="34">
        <f t="shared" si="56"/>
        <v>35</v>
      </c>
      <c r="R40" s="34">
        <v>35</v>
      </c>
      <c r="S40" s="34">
        <v>21</v>
      </c>
      <c r="T40" s="34">
        <v>6</v>
      </c>
      <c r="U40" s="15">
        <f t="shared" si="57"/>
        <v>296</v>
      </c>
      <c r="V40" s="34">
        <v>34</v>
      </c>
      <c r="W40" s="34">
        <v>34</v>
      </c>
      <c r="X40" s="34">
        <v>30</v>
      </c>
      <c r="Y40" s="34">
        <v>22</v>
      </c>
      <c r="Z40" s="34">
        <v>40</v>
      </c>
      <c r="AA40" s="34">
        <v>12</v>
      </c>
      <c r="AB40" s="34">
        <v>4</v>
      </c>
      <c r="AC40" s="15">
        <f t="shared" si="58"/>
        <v>176</v>
      </c>
      <c r="AD40" s="34">
        <v>102</v>
      </c>
      <c r="AE40" s="34">
        <v>39</v>
      </c>
      <c r="AF40" s="34">
        <v>23</v>
      </c>
      <c r="AG40" s="34">
        <v>40</v>
      </c>
      <c r="AH40" s="34">
        <v>40</v>
      </c>
      <c r="AI40" s="34">
        <v>12</v>
      </c>
      <c r="AJ40" s="34">
        <v>7</v>
      </c>
      <c r="AK40" s="15">
        <f t="shared" si="59"/>
        <v>263</v>
      </c>
      <c r="AL40" s="16">
        <f t="shared" si="60"/>
        <v>1087</v>
      </c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</row>
    <row r="41" spans="1:61" s="36" customFormat="1" ht="15.75" x14ac:dyDescent="0.25">
      <c r="A41" s="33" t="s">
        <v>32</v>
      </c>
      <c r="B41" s="34">
        <v>12</v>
      </c>
      <c r="C41" s="34">
        <v>13</v>
      </c>
      <c r="D41" s="34">
        <v>19</v>
      </c>
      <c r="E41" s="15">
        <f t="shared" si="54"/>
        <v>44</v>
      </c>
      <c r="F41" s="34">
        <v>37</v>
      </c>
      <c r="G41" s="34">
        <v>51</v>
      </c>
      <c r="H41" s="34">
        <v>42</v>
      </c>
      <c r="I41" s="34">
        <v>43</v>
      </c>
      <c r="J41" s="34">
        <v>59</v>
      </c>
      <c r="K41" s="34">
        <v>38</v>
      </c>
      <c r="L41" s="34">
        <v>9</v>
      </c>
      <c r="M41" s="15">
        <f t="shared" si="55"/>
        <v>279</v>
      </c>
      <c r="N41" s="34">
        <v>22</v>
      </c>
      <c r="O41" s="34">
        <v>67</v>
      </c>
      <c r="P41" s="34">
        <v>43</v>
      </c>
      <c r="Q41" s="34">
        <f t="shared" si="56"/>
        <v>30</v>
      </c>
      <c r="R41" s="34">
        <v>40</v>
      </c>
      <c r="S41" s="34">
        <v>14</v>
      </c>
      <c r="T41" s="34">
        <v>4</v>
      </c>
      <c r="U41" s="15">
        <f t="shared" si="57"/>
        <v>220</v>
      </c>
      <c r="V41" s="34">
        <v>35</v>
      </c>
      <c r="W41" s="34">
        <v>28</v>
      </c>
      <c r="X41" s="34">
        <v>21</v>
      </c>
      <c r="Y41" s="34">
        <v>26</v>
      </c>
      <c r="Z41" s="34">
        <v>34</v>
      </c>
      <c r="AA41" s="34">
        <v>18</v>
      </c>
      <c r="AB41" s="34">
        <v>9</v>
      </c>
      <c r="AC41" s="15">
        <f t="shared" si="58"/>
        <v>171</v>
      </c>
      <c r="AD41" s="34">
        <v>57</v>
      </c>
      <c r="AE41" s="34">
        <v>27</v>
      </c>
      <c r="AF41" s="34">
        <v>34</v>
      </c>
      <c r="AG41" s="34">
        <v>34</v>
      </c>
      <c r="AH41" s="34">
        <v>46</v>
      </c>
      <c r="AI41" s="34">
        <v>3</v>
      </c>
      <c r="AJ41" s="34">
        <v>2</v>
      </c>
      <c r="AK41" s="15">
        <f t="shared" si="59"/>
        <v>203</v>
      </c>
      <c r="AL41" s="16">
        <f t="shared" si="60"/>
        <v>919</v>
      </c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</row>
    <row r="42" spans="1:61" s="36" customFormat="1" ht="15.75" x14ac:dyDescent="0.25">
      <c r="A42" s="33" t="s">
        <v>33</v>
      </c>
      <c r="B42" s="34">
        <v>20</v>
      </c>
      <c r="C42" s="34">
        <v>14</v>
      </c>
      <c r="D42" s="34">
        <v>19</v>
      </c>
      <c r="E42" s="15">
        <f t="shared" si="54"/>
        <v>53</v>
      </c>
      <c r="F42" s="34">
        <v>36</v>
      </c>
      <c r="G42" s="34">
        <v>40</v>
      </c>
      <c r="H42" s="34">
        <v>36</v>
      </c>
      <c r="I42" s="34">
        <v>37</v>
      </c>
      <c r="J42" s="34">
        <v>40</v>
      </c>
      <c r="K42" s="34">
        <v>29</v>
      </c>
      <c r="L42" s="34">
        <v>15</v>
      </c>
      <c r="M42" s="15">
        <f t="shared" si="55"/>
        <v>233</v>
      </c>
      <c r="N42" s="34">
        <v>20</v>
      </c>
      <c r="O42" s="34">
        <v>39</v>
      </c>
      <c r="P42" s="34">
        <v>52</v>
      </c>
      <c r="Q42" s="34">
        <f t="shared" si="56"/>
        <v>34</v>
      </c>
      <c r="R42" s="34">
        <v>30</v>
      </c>
      <c r="S42" s="34">
        <v>15</v>
      </c>
      <c r="T42" s="34">
        <v>13</v>
      </c>
      <c r="U42" s="15">
        <f t="shared" si="57"/>
        <v>203</v>
      </c>
      <c r="V42" s="34">
        <v>23</v>
      </c>
      <c r="W42" s="34">
        <v>28</v>
      </c>
      <c r="X42" s="34">
        <v>31</v>
      </c>
      <c r="Y42" s="34">
        <v>29</v>
      </c>
      <c r="Z42" s="34">
        <v>35</v>
      </c>
      <c r="AA42" s="34">
        <v>10</v>
      </c>
      <c r="AB42" s="34">
        <v>4</v>
      </c>
      <c r="AC42" s="15">
        <f t="shared" si="58"/>
        <v>160</v>
      </c>
      <c r="AD42" s="34">
        <v>61</v>
      </c>
      <c r="AE42" s="34">
        <v>25</v>
      </c>
      <c r="AF42" s="34">
        <v>32</v>
      </c>
      <c r="AG42" s="34">
        <v>27</v>
      </c>
      <c r="AH42" s="34">
        <v>31</v>
      </c>
      <c r="AI42" s="34">
        <v>0</v>
      </c>
      <c r="AJ42" s="34">
        <v>0</v>
      </c>
      <c r="AK42" s="15">
        <f t="shared" si="59"/>
        <v>176</v>
      </c>
      <c r="AL42" s="16">
        <f t="shared" si="60"/>
        <v>825</v>
      </c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</row>
    <row r="43" spans="1:61" s="36" customFormat="1" ht="15.75" x14ac:dyDescent="0.25">
      <c r="A43" s="33" t="s">
        <v>34</v>
      </c>
      <c r="B43" s="34">
        <v>14</v>
      </c>
      <c r="C43" s="34">
        <v>20</v>
      </c>
      <c r="D43" s="34">
        <v>9</v>
      </c>
      <c r="E43" s="15">
        <f t="shared" si="54"/>
        <v>43</v>
      </c>
      <c r="F43" s="34">
        <v>47</v>
      </c>
      <c r="G43" s="34">
        <v>55</v>
      </c>
      <c r="H43" s="34">
        <v>33</v>
      </c>
      <c r="I43" s="34">
        <v>38</v>
      </c>
      <c r="J43" s="34">
        <v>22</v>
      </c>
      <c r="K43" s="34">
        <v>17</v>
      </c>
      <c r="L43" s="34">
        <v>18</v>
      </c>
      <c r="M43" s="15">
        <f t="shared" si="55"/>
        <v>230</v>
      </c>
      <c r="N43" s="34">
        <v>11</v>
      </c>
      <c r="O43" s="34">
        <v>53</v>
      </c>
      <c r="P43" s="34">
        <v>30</v>
      </c>
      <c r="Q43" s="34">
        <f t="shared" si="56"/>
        <v>28</v>
      </c>
      <c r="R43" s="34">
        <v>26</v>
      </c>
      <c r="S43" s="34">
        <v>12</v>
      </c>
      <c r="T43" s="34">
        <v>1</v>
      </c>
      <c r="U43" s="15">
        <f t="shared" si="57"/>
        <v>161</v>
      </c>
      <c r="V43" s="34">
        <v>23</v>
      </c>
      <c r="W43" s="34">
        <v>17</v>
      </c>
      <c r="X43" s="34">
        <v>24</v>
      </c>
      <c r="Y43" s="34">
        <v>19</v>
      </c>
      <c r="Z43" s="34">
        <v>20</v>
      </c>
      <c r="AA43" s="34">
        <v>12</v>
      </c>
      <c r="AB43" s="34">
        <v>5</v>
      </c>
      <c r="AC43" s="15">
        <f t="shared" si="58"/>
        <v>120</v>
      </c>
      <c r="AD43" s="34">
        <v>44</v>
      </c>
      <c r="AE43" s="34">
        <v>29</v>
      </c>
      <c r="AF43" s="34">
        <v>31</v>
      </c>
      <c r="AG43" s="34">
        <v>17</v>
      </c>
      <c r="AH43" s="34">
        <v>32</v>
      </c>
      <c r="AI43" s="34">
        <v>0</v>
      </c>
      <c r="AJ43" s="34">
        <v>0</v>
      </c>
      <c r="AK43" s="15">
        <f t="shared" si="59"/>
        <v>153</v>
      </c>
      <c r="AL43" s="16">
        <f t="shared" si="60"/>
        <v>707</v>
      </c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</row>
    <row r="44" spans="1:61" s="36" customFormat="1" ht="15.75" x14ac:dyDescent="0.25">
      <c r="A44" s="33" t="s">
        <v>35</v>
      </c>
      <c r="B44" s="34">
        <v>16</v>
      </c>
      <c r="C44" s="34">
        <v>12</v>
      </c>
      <c r="D44" s="34">
        <v>16</v>
      </c>
      <c r="E44" s="15">
        <f t="shared" si="54"/>
        <v>44</v>
      </c>
      <c r="F44" s="34">
        <v>23</v>
      </c>
      <c r="G44" s="34">
        <v>43</v>
      </c>
      <c r="H44" s="34">
        <v>36</v>
      </c>
      <c r="I44" s="34">
        <v>26</v>
      </c>
      <c r="J44" s="34">
        <v>3</v>
      </c>
      <c r="K44" s="34">
        <v>18</v>
      </c>
      <c r="L44" s="34">
        <v>8</v>
      </c>
      <c r="M44" s="15">
        <f t="shared" si="55"/>
        <v>157</v>
      </c>
      <c r="N44" s="34">
        <v>10</v>
      </c>
      <c r="O44" s="34">
        <v>52</v>
      </c>
      <c r="P44" s="34">
        <v>31</v>
      </c>
      <c r="Q44" s="34">
        <f t="shared" si="56"/>
        <v>21</v>
      </c>
      <c r="R44" s="34">
        <v>21</v>
      </c>
      <c r="S44" s="34">
        <v>4</v>
      </c>
      <c r="T44" s="34">
        <v>4</v>
      </c>
      <c r="U44" s="15">
        <f t="shared" si="57"/>
        <v>143</v>
      </c>
      <c r="V44" s="34">
        <v>16</v>
      </c>
      <c r="W44" s="34">
        <v>17</v>
      </c>
      <c r="X44" s="34">
        <v>13</v>
      </c>
      <c r="Y44" s="34">
        <v>25</v>
      </c>
      <c r="Z44" s="34">
        <v>19</v>
      </c>
      <c r="AA44" s="34">
        <v>10</v>
      </c>
      <c r="AB44" s="34">
        <v>6</v>
      </c>
      <c r="AC44" s="15">
        <f t="shared" si="58"/>
        <v>106</v>
      </c>
      <c r="AD44" s="34">
        <v>42</v>
      </c>
      <c r="AE44" s="34">
        <v>22</v>
      </c>
      <c r="AF44" s="34">
        <v>25</v>
      </c>
      <c r="AG44" s="34">
        <v>21</v>
      </c>
      <c r="AH44" s="34">
        <v>29</v>
      </c>
      <c r="AI44" s="34">
        <v>0</v>
      </c>
      <c r="AJ44" s="34">
        <v>0</v>
      </c>
      <c r="AK44" s="15">
        <f t="shared" si="59"/>
        <v>139</v>
      </c>
      <c r="AL44" s="16">
        <f t="shared" si="60"/>
        <v>589</v>
      </c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</row>
    <row r="45" spans="1:61" s="36" customFormat="1" ht="15.75" x14ac:dyDescent="0.25">
      <c r="A45" s="33" t="s">
        <v>36</v>
      </c>
      <c r="B45" s="34">
        <v>15</v>
      </c>
      <c r="C45" s="34">
        <v>11</v>
      </c>
      <c r="D45" s="34">
        <v>10</v>
      </c>
      <c r="E45" s="15">
        <f t="shared" si="54"/>
        <v>36</v>
      </c>
      <c r="F45" s="34">
        <v>10</v>
      </c>
      <c r="G45" s="34">
        <v>20</v>
      </c>
      <c r="H45" s="34">
        <v>19</v>
      </c>
      <c r="I45" s="34">
        <v>28</v>
      </c>
      <c r="J45" s="34">
        <v>0</v>
      </c>
      <c r="K45" s="34">
        <v>13</v>
      </c>
      <c r="L45" s="34">
        <v>6</v>
      </c>
      <c r="M45" s="15">
        <f t="shared" si="55"/>
        <v>96</v>
      </c>
      <c r="N45" s="34">
        <v>17</v>
      </c>
      <c r="O45" s="34">
        <v>29</v>
      </c>
      <c r="P45" s="34">
        <v>25</v>
      </c>
      <c r="Q45" s="34">
        <f t="shared" si="56"/>
        <v>22</v>
      </c>
      <c r="R45" s="34">
        <v>26</v>
      </c>
      <c r="S45" s="34">
        <v>9</v>
      </c>
      <c r="T45" s="34">
        <v>0</v>
      </c>
      <c r="U45" s="15">
        <f t="shared" si="57"/>
        <v>128</v>
      </c>
      <c r="V45" s="34">
        <v>17</v>
      </c>
      <c r="W45" s="34">
        <v>17</v>
      </c>
      <c r="X45" s="34">
        <v>23</v>
      </c>
      <c r="Y45" s="34">
        <v>19</v>
      </c>
      <c r="Z45" s="34">
        <v>22</v>
      </c>
      <c r="AA45" s="34">
        <v>8</v>
      </c>
      <c r="AB45" s="34">
        <v>2</v>
      </c>
      <c r="AC45" s="15">
        <f t="shared" si="58"/>
        <v>108</v>
      </c>
      <c r="AD45" s="34">
        <v>27</v>
      </c>
      <c r="AE45" s="34">
        <v>22</v>
      </c>
      <c r="AF45" s="34">
        <v>14</v>
      </c>
      <c r="AG45" s="34">
        <v>12</v>
      </c>
      <c r="AH45" s="34">
        <v>19</v>
      </c>
      <c r="AI45" s="34">
        <v>0</v>
      </c>
      <c r="AJ45" s="34">
        <v>0</v>
      </c>
      <c r="AK45" s="15">
        <f t="shared" si="59"/>
        <v>94</v>
      </c>
      <c r="AL45" s="16">
        <f t="shared" si="60"/>
        <v>462</v>
      </c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</row>
    <row r="46" spans="1:61" s="36" customFormat="1" ht="15.75" x14ac:dyDescent="0.25">
      <c r="A46" s="33" t="s">
        <v>37</v>
      </c>
      <c r="B46" s="34">
        <v>13</v>
      </c>
      <c r="C46" s="34">
        <v>9</v>
      </c>
      <c r="D46" s="34">
        <v>7</v>
      </c>
      <c r="E46" s="15">
        <f t="shared" si="54"/>
        <v>29</v>
      </c>
      <c r="F46" s="34">
        <v>14</v>
      </c>
      <c r="G46" s="34">
        <v>12</v>
      </c>
      <c r="H46" s="34">
        <v>15</v>
      </c>
      <c r="I46" s="34">
        <v>17</v>
      </c>
      <c r="J46" s="34">
        <v>0</v>
      </c>
      <c r="K46" s="34">
        <v>9</v>
      </c>
      <c r="L46" s="34">
        <v>0</v>
      </c>
      <c r="M46" s="15">
        <f t="shared" si="55"/>
        <v>67</v>
      </c>
      <c r="N46" s="34">
        <v>18</v>
      </c>
      <c r="O46" s="34">
        <v>19</v>
      </c>
      <c r="P46" s="34">
        <v>23</v>
      </c>
      <c r="Q46" s="34">
        <f t="shared" si="56"/>
        <v>21</v>
      </c>
      <c r="R46" s="34">
        <v>12</v>
      </c>
      <c r="S46" s="34">
        <v>11</v>
      </c>
      <c r="T46" s="34">
        <v>0</v>
      </c>
      <c r="U46" s="15">
        <f t="shared" si="57"/>
        <v>104</v>
      </c>
      <c r="V46" s="34">
        <v>7</v>
      </c>
      <c r="W46" s="34">
        <v>10</v>
      </c>
      <c r="X46" s="34">
        <v>21</v>
      </c>
      <c r="Y46" s="34">
        <v>15</v>
      </c>
      <c r="Z46" s="34">
        <v>16</v>
      </c>
      <c r="AA46" s="34">
        <v>9</v>
      </c>
      <c r="AB46" s="34">
        <v>0</v>
      </c>
      <c r="AC46" s="15">
        <f t="shared" si="58"/>
        <v>78</v>
      </c>
      <c r="AD46" s="34">
        <v>23</v>
      </c>
      <c r="AE46" s="34">
        <v>23</v>
      </c>
      <c r="AF46" s="34">
        <v>9</v>
      </c>
      <c r="AG46" s="34">
        <v>1</v>
      </c>
      <c r="AH46" s="34">
        <v>15</v>
      </c>
      <c r="AI46" s="34">
        <v>0</v>
      </c>
      <c r="AJ46" s="34">
        <v>0</v>
      </c>
      <c r="AK46" s="15">
        <f t="shared" si="59"/>
        <v>71</v>
      </c>
      <c r="AL46" s="16">
        <f t="shared" si="60"/>
        <v>349</v>
      </c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</row>
    <row r="47" spans="1:61" s="36" customFormat="1" ht="15.75" x14ac:dyDescent="0.25">
      <c r="A47" s="33" t="s">
        <v>38</v>
      </c>
      <c r="B47" s="34">
        <v>6</v>
      </c>
      <c r="C47" s="34">
        <v>0</v>
      </c>
      <c r="D47" s="34">
        <v>1</v>
      </c>
      <c r="E47" s="15">
        <f t="shared" si="54"/>
        <v>7</v>
      </c>
      <c r="F47" s="34">
        <v>0</v>
      </c>
      <c r="G47" s="34">
        <v>1</v>
      </c>
      <c r="H47" s="34">
        <v>2</v>
      </c>
      <c r="I47" s="34">
        <v>1</v>
      </c>
      <c r="J47" s="34">
        <v>0</v>
      </c>
      <c r="K47" s="34">
        <v>1</v>
      </c>
      <c r="L47" s="34">
        <v>0</v>
      </c>
      <c r="M47" s="15">
        <f t="shared" si="55"/>
        <v>5</v>
      </c>
      <c r="N47" s="34">
        <v>2</v>
      </c>
      <c r="O47" s="34">
        <v>3</v>
      </c>
      <c r="P47" s="34">
        <v>3</v>
      </c>
      <c r="Q47" s="34">
        <f t="shared" si="56"/>
        <v>2</v>
      </c>
      <c r="R47" s="34">
        <v>1</v>
      </c>
      <c r="S47" s="34">
        <v>2</v>
      </c>
      <c r="T47" s="34">
        <v>0</v>
      </c>
      <c r="U47" s="15">
        <f t="shared" si="57"/>
        <v>13</v>
      </c>
      <c r="V47" s="34">
        <v>4</v>
      </c>
      <c r="W47" s="34">
        <v>2</v>
      </c>
      <c r="X47" s="34">
        <v>3</v>
      </c>
      <c r="Y47" s="34">
        <v>4</v>
      </c>
      <c r="Z47" s="34">
        <v>1</v>
      </c>
      <c r="AA47" s="34">
        <v>0</v>
      </c>
      <c r="AB47" s="34">
        <v>0</v>
      </c>
      <c r="AC47" s="15">
        <f t="shared" si="58"/>
        <v>14</v>
      </c>
      <c r="AD47" s="34">
        <v>3</v>
      </c>
      <c r="AE47" s="34">
        <v>2</v>
      </c>
      <c r="AF47" s="34">
        <v>3</v>
      </c>
      <c r="AG47" s="34">
        <v>0</v>
      </c>
      <c r="AH47" s="34">
        <v>6</v>
      </c>
      <c r="AI47" s="34">
        <v>0</v>
      </c>
      <c r="AJ47" s="34">
        <v>0</v>
      </c>
      <c r="AK47" s="15">
        <f t="shared" si="59"/>
        <v>14</v>
      </c>
      <c r="AL47" s="16">
        <f t="shared" si="60"/>
        <v>53</v>
      </c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</row>
    <row r="48" spans="1:61" s="36" customFormat="1" ht="15.75" x14ac:dyDescent="0.25">
      <c r="A48" s="33" t="s">
        <v>39</v>
      </c>
      <c r="B48" s="34">
        <v>0</v>
      </c>
      <c r="C48" s="34">
        <v>0</v>
      </c>
      <c r="D48" s="34">
        <v>0</v>
      </c>
      <c r="E48" s="15">
        <f t="shared" si="54"/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15">
        <f t="shared" si="55"/>
        <v>0</v>
      </c>
      <c r="N48" s="34">
        <v>0</v>
      </c>
      <c r="O48" s="34">
        <v>0</v>
      </c>
      <c r="P48" s="34">
        <v>0</v>
      </c>
      <c r="Q48" s="34">
        <f t="shared" si="56"/>
        <v>0</v>
      </c>
      <c r="R48" s="34">
        <v>0</v>
      </c>
      <c r="S48" s="34">
        <v>0</v>
      </c>
      <c r="T48" s="34">
        <v>0</v>
      </c>
      <c r="U48" s="15">
        <f t="shared" si="57"/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15">
        <f t="shared" si="58"/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15">
        <f t="shared" si="59"/>
        <v>0</v>
      </c>
      <c r="AL48" s="16">
        <f t="shared" si="60"/>
        <v>0</v>
      </c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</row>
    <row r="49" spans="1:61" s="36" customFormat="1" ht="15.75" x14ac:dyDescent="0.25">
      <c r="A49" s="33" t="s">
        <v>40</v>
      </c>
      <c r="B49" s="34">
        <v>0</v>
      </c>
      <c r="C49" s="34">
        <v>0</v>
      </c>
      <c r="D49" s="34">
        <v>0</v>
      </c>
      <c r="E49" s="15">
        <f t="shared" si="54"/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15">
        <f t="shared" si="55"/>
        <v>0</v>
      </c>
      <c r="N49" s="34">
        <v>0</v>
      </c>
      <c r="O49" s="34">
        <v>0</v>
      </c>
      <c r="P49" s="34">
        <v>0</v>
      </c>
      <c r="Q49" s="34">
        <f t="shared" si="56"/>
        <v>0</v>
      </c>
      <c r="R49" s="34">
        <v>0</v>
      </c>
      <c r="S49" s="34">
        <v>0</v>
      </c>
      <c r="T49" s="34">
        <v>0</v>
      </c>
      <c r="U49" s="15">
        <f t="shared" si="57"/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15">
        <f t="shared" si="58"/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34">
        <v>0</v>
      </c>
      <c r="AK49" s="15">
        <f t="shared" si="59"/>
        <v>0</v>
      </c>
      <c r="AL49" s="16">
        <f t="shared" si="60"/>
        <v>0</v>
      </c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</row>
    <row r="50" spans="1:61" s="36" customFormat="1" ht="15.75" x14ac:dyDescent="0.25">
      <c r="A50" s="33" t="s">
        <v>41</v>
      </c>
      <c r="B50" s="34">
        <v>0</v>
      </c>
      <c r="C50" s="34">
        <v>0</v>
      </c>
      <c r="D50" s="34">
        <v>0</v>
      </c>
      <c r="E50" s="37">
        <f t="shared" si="54"/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15">
        <f t="shared" si="55"/>
        <v>0</v>
      </c>
      <c r="N50" s="34">
        <v>0</v>
      </c>
      <c r="O50" s="34">
        <v>0</v>
      </c>
      <c r="P50" s="34">
        <v>0</v>
      </c>
      <c r="Q50" s="34">
        <f t="shared" si="56"/>
        <v>0</v>
      </c>
      <c r="R50" s="34">
        <v>0</v>
      </c>
      <c r="S50" s="34">
        <v>0</v>
      </c>
      <c r="T50" s="34">
        <v>0</v>
      </c>
      <c r="U50" s="15">
        <f t="shared" si="57"/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15">
        <f t="shared" si="58"/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34">
        <v>0</v>
      </c>
      <c r="AK50" s="15">
        <f t="shared" si="59"/>
        <v>0</v>
      </c>
      <c r="AL50" s="16">
        <f t="shared" si="60"/>
        <v>0</v>
      </c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</row>
    <row r="51" spans="1:61" s="36" customFormat="1" ht="15.75" x14ac:dyDescent="0.25">
      <c r="A51" s="33"/>
      <c r="B51" s="38"/>
      <c r="C51" s="38"/>
      <c r="D51" s="38"/>
      <c r="E51" s="37"/>
      <c r="F51" s="38"/>
      <c r="G51" s="38"/>
      <c r="H51" s="38"/>
      <c r="I51" s="38"/>
      <c r="J51" s="38"/>
      <c r="K51" s="38"/>
      <c r="L51" s="38"/>
      <c r="M51" s="37"/>
      <c r="N51" s="38"/>
      <c r="O51" s="38"/>
      <c r="P51" s="38"/>
      <c r="Q51" s="38"/>
      <c r="R51" s="38"/>
      <c r="S51" s="38"/>
      <c r="T51" s="38"/>
      <c r="U51" s="37"/>
      <c r="V51" s="38"/>
      <c r="W51" s="38"/>
      <c r="X51" s="38"/>
      <c r="Y51" s="38"/>
      <c r="Z51" s="38"/>
      <c r="AA51" s="38"/>
      <c r="AB51" s="38"/>
      <c r="AC51" s="37"/>
      <c r="AD51" s="38"/>
      <c r="AE51" s="38"/>
      <c r="AF51" s="38"/>
      <c r="AG51" s="38"/>
      <c r="AH51" s="38"/>
      <c r="AI51" s="38"/>
      <c r="AJ51" s="38"/>
      <c r="AK51" s="37"/>
      <c r="AL51" s="47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</row>
    <row r="52" spans="1:61" x14ac:dyDescent="0.25">
      <c r="A52" s="13" t="s">
        <v>42</v>
      </c>
      <c r="B52" s="32">
        <f t="shared" ref="B52:D52" si="61">SUM(B53:B80)</f>
        <v>446</v>
      </c>
      <c r="C52" s="32">
        <f t="shared" si="61"/>
        <v>419</v>
      </c>
      <c r="D52" s="32">
        <f t="shared" si="61"/>
        <v>202</v>
      </c>
      <c r="E52" s="32">
        <f t="shared" ref="E52:AH52" si="62">SUM(E53:E80)</f>
        <v>1067</v>
      </c>
      <c r="F52" s="32">
        <f t="shared" si="62"/>
        <v>1280</v>
      </c>
      <c r="G52" s="32">
        <f t="shared" si="62"/>
        <v>1432</v>
      </c>
      <c r="H52" s="32">
        <f t="shared" si="62"/>
        <v>1428</v>
      </c>
      <c r="I52" s="32">
        <f t="shared" si="62"/>
        <v>1252</v>
      </c>
      <c r="J52" s="32">
        <f t="shared" si="62"/>
        <v>1303</v>
      </c>
      <c r="K52" s="32">
        <f t="shared" si="62"/>
        <v>626</v>
      </c>
      <c r="L52" s="32">
        <f t="shared" ref="L52" si="63">SUM(L53:L80)</f>
        <v>231</v>
      </c>
      <c r="M52" s="32">
        <f t="shared" si="62"/>
        <v>7552</v>
      </c>
      <c r="N52" s="32">
        <f t="shared" si="62"/>
        <v>555</v>
      </c>
      <c r="O52" s="32">
        <f t="shared" si="62"/>
        <v>1810</v>
      </c>
      <c r="P52" s="32">
        <f t="shared" si="62"/>
        <v>1618</v>
      </c>
      <c r="Q52" s="32">
        <f t="shared" si="62"/>
        <v>1071</v>
      </c>
      <c r="R52" s="32">
        <f t="shared" si="62"/>
        <v>899</v>
      </c>
      <c r="S52" s="32">
        <f t="shared" si="62"/>
        <v>354</v>
      </c>
      <c r="T52" s="32">
        <f t="shared" ref="T52" si="64">SUM(T53:T80)</f>
        <v>154</v>
      </c>
      <c r="U52" s="32">
        <f t="shared" si="62"/>
        <v>6461</v>
      </c>
      <c r="V52" s="32">
        <f t="shared" si="62"/>
        <v>1020</v>
      </c>
      <c r="W52" s="32">
        <f t="shared" si="62"/>
        <v>925</v>
      </c>
      <c r="X52" s="32">
        <f t="shared" si="62"/>
        <v>938</v>
      </c>
      <c r="Y52" s="32">
        <f t="shared" si="62"/>
        <v>866</v>
      </c>
      <c r="Z52" s="32">
        <f t="shared" si="62"/>
        <v>873</v>
      </c>
      <c r="AA52" s="32">
        <f t="shared" si="62"/>
        <v>366</v>
      </c>
      <c r="AB52" s="32">
        <f t="shared" ref="AB52" si="65">SUM(AB53:AB80)</f>
        <v>164</v>
      </c>
      <c r="AC52" s="32">
        <f>SUM(AC53:AC80)</f>
        <v>5152</v>
      </c>
      <c r="AD52" s="32">
        <f t="shared" si="62"/>
        <v>1586</v>
      </c>
      <c r="AE52" s="32">
        <f t="shared" si="62"/>
        <v>1129</v>
      </c>
      <c r="AF52" s="32">
        <f t="shared" si="62"/>
        <v>992</v>
      </c>
      <c r="AG52" s="32">
        <f t="shared" si="62"/>
        <v>1081</v>
      </c>
      <c r="AH52" s="32">
        <f t="shared" si="62"/>
        <v>1299</v>
      </c>
      <c r="AI52" s="32">
        <f t="shared" ref="AI52:AJ52" si="66">SUM(AI53:AI80)</f>
        <v>385</v>
      </c>
      <c r="AJ52" s="32">
        <f t="shared" si="66"/>
        <v>87</v>
      </c>
      <c r="AK52" s="32">
        <f>SUM(AK53:AK80)</f>
        <v>6559</v>
      </c>
      <c r="AL52" s="32">
        <f>SUM(AD52:AJ52,AC52,U52,M52,E52)</f>
        <v>26791</v>
      </c>
    </row>
    <row r="53" spans="1:61" s="36" customFormat="1" ht="15.75" x14ac:dyDescent="0.25">
      <c r="A53" s="33" t="s">
        <v>14</v>
      </c>
      <c r="B53" s="34">
        <v>1</v>
      </c>
      <c r="C53" s="34">
        <v>2</v>
      </c>
      <c r="D53" s="34">
        <v>1</v>
      </c>
      <c r="E53" s="15">
        <f t="shared" ref="E53:E80" si="67">SUM(B53:D53)</f>
        <v>4</v>
      </c>
      <c r="F53" s="34">
        <v>2</v>
      </c>
      <c r="G53" s="34">
        <v>7</v>
      </c>
      <c r="H53" s="34">
        <v>4</v>
      </c>
      <c r="I53" s="34">
        <v>6</v>
      </c>
      <c r="J53" s="34">
        <v>1</v>
      </c>
      <c r="K53" s="34">
        <v>2</v>
      </c>
      <c r="L53" s="34">
        <v>0</v>
      </c>
      <c r="M53" s="15">
        <f>SUM(F53:L53)</f>
        <v>22</v>
      </c>
      <c r="N53" s="34">
        <v>2</v>
      </c>
      <c r="O53" s="34">
        <v>3</v>
      </c>
      <c r="P53" s="34">
        <v>4</v>
      </c>
      <c r="Q53" s="34">
        <v>4</v>
      </c>
      <c r="R53" s="34">
        <v>1</v>
      </c>
      <c r="S53" s="34">
        <v>1</v>
      </c>
      <c r="T53" s="34">
        <v>5</v>
      </c>
      <c r="U53" s="15">
        <f t="shared" ref="U53:U80" si="68">SUM(N53:T53)</f>
        <v>20</v>
      </c>
      <c r="V53" s="34">
        <v>1</v>
      </c>
      <c r="W53" s="34">
        <v>1</v>
      </c>
      <c r="X53" s="34">
        <v>3</v>
      </c>
      <c r="Y53" s="34">
        <v>4</v>
      </c>
      <c r="Z53" s="34">
        <v>5</v>
      </c>
      <c r="AA53" s="34">
        <v>2</v>
      </c>
      <c r="AB53" s="34">
        <v>4</v>
      </c>
      <c r="AC53" s="15">
        <f t="shared" ref="AC53:AC80" si="69">SUM(V53:AB53)</f>
        <v>20</v>
      </c>
      <c r="AD53" s="34">
        <v>6</v>
      </c>
      <c r="AE53" s="34">
        <v>3</v>
      </c>
      <c r="AF53" s="34">
        <v>4</v>
      </c>
      <c r="AG53" s="34">
        <v>6</v>
      </c>
      <c r="AH53" s="34">
        <v>6</v>
      </c>
      <c r="AI53" s="34">
        <v>1</v>
      </c>
      <c r="AJ53" s="34">
        <v>1</v>
      </c>
      <c r="AK53" s="15">
        <f t="shared" ref="AK53:AK80" si="70">SUM(AD53:AJ53)</f>
        <v>27</v>
      </c>
      <c r="AL53" s="16">
        <f t="shared" si="60"/>
        <v>94</v>
      </c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</row>
    <row r="54" spans="1:61" s="36" customFormat="1" ht="15.75" x14ac:dyDescent="0.25">
      <c r="A54" s="33" t="s">
        <v>15</v>
      </c>
      <c r="B54" s="34">
        <v>3</v>
      </c>
      <c r="C54" s="34">
        <v>2</v>
      </c>
      <c r="D54" s="34">
        <v>1</v>
      </c>
      <c r="E54" s="15">
        <f t="shared" si="67"/>
        <v>6</v>
      </c>
      <c r="F54" s="34">
        <v>12</v>
      </c>
      <c r="G54" s="34">
        <v>5</v>
      </c>
      <c r="H54" s="34">
        <v>17</v>
      </c>
      <c r="I54" s="34">
        <v>4</v>
      </c>
      <c r="J54" s="34">
        <v>6</v>
      </c>
      <c r="K54" s="34">
        <v>7</v>
      </c>
      <c r="L54" s="34">
        <v>1</v>
      </c>
      <c r="M54" s="15">
        <f t="shared" ref="M54:M80" si="71">SUM(F54:L54)</f>
        <v>52</v>
      </c>
      <c r="N54" s="34">
        <v>4</v>
      </c>
      <c r="O54" s="34">
        <v>10</v>
      </c>
      <c r="P54" s="34">
        <v>5</v>
      </c>
      <c r="Q54" s="34">
        <v>7</v>
      </c>
      <c r="R54" s="34">
        <v>7</v>
      </c>
      <c r="S54" s="34">
        <v>5</v>
      </c>
      <c r="T54" s="34">
        <v>4</v>
      </c>
      <c r="U54" s="15">
        <f t="shared" si="68"/>
        <v>42</v>
      </c>
      <c r="V54" s="34">
        <v>9</v>
      </c>
      <c r="W54" s="34">
        <v>5</v>
      </c>
      <c r="X54" s="34">
        <v>8</v>
      </c>
      <c r="Y54" s="34">
        <v>4</v>
      </c>
      <c r="Z54" s="34">
        <v>6</v>
      </c>
      <c r="AA54" s="34">
        <v>4</v>
      </c>
      <c r="AB54" s="34">
        <v>1</v>
      </c>
      <c r="AC54" s="15">
        <f t="shared" si="69"/>
        <v>37</v>
      </c>
      <c r="AD54" s="34">
        <v>6</v>
      </c>
      <c r="AE54" s="34">
        <v>12</v>
      </c>
      <c r="AF54" s="34">
        <v>6</v>
      </c>
      <c r="AG54" s="34">
        <v>21</v>
      </c>
      <c r="AH54" s="34">
        <v>16</v>
      </c>
      <c r="AI54" s="34">
        <v>43</v>
      </c>
      <c r="AJ54" s="34">
        <v>3</v>
      </c>
      <c r="AK54" s="15">
        <f t="shared" si="70"/>
        <v>107</v>
      </c>
      <c r="AL54" s="16">
        <f t="shared" si="60"/>
        <v>247</v>
      </c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1:61" s="36" customFormat="1" ht="15.75" x14ac:dyDescent="0.25">
      <c r="A55" s="33" t="s">
        <v>16</v>
      </c>
      <c r="B55" s="34">
        <v>3</v>
      </c>
      <c r="C55" s="34">
        <v>12</v>
      </c>
      <c r="D55" s="34">
        <v>4</v>
      </c>
      <c r="E55" s="15">
        <f t="shared" si="67"/>
        <v>19</v>
      </c>
      <c r="F55" s="34">
        <v>23</v>
      </c>
      <c r="G55" s="34">
        <v>35</v>
      </c>
      <c r="H55" s="34">
        <v>31</v>
      </c>
      <c r="I55" s="34">
        <v>34</v>
      </c>
      <c r="J55" s="34">
        <v>23</v>
      </c>
      <c r="K55" s="34">
        <v>15</v>
      </c>
      <c r="L55" s="34">
        <v>4</v>
      </c>
      <c r="M55" s="15">
        <f t="shared" si="71"/>
        <v>165</v>
      </c>
      <c r="N55" s="34">
        <v>9</v>
      </c>
      <c r="O55" s="34">
        <v>22</v>
      </c>
      <c r="P55" s="34">
        <v>27</v>
      </c>
      <c r="Q55" s="34">
        <v>19</v>
      </c>
      <c r="R55" s="34">
        <v>19</v>
      </c>
      <c r="S55" s="34">
        <v>13</v>
      </c>
      <c r="T55" s="34">
        <v>3</v>
      </c>
      <c r="U55" s="15">
        <f t="shared" si="68"/>
        <v>112</v>
      </c>
      <c r="V55" s="34">
        <v>18</v>
      </c>
      <c r="W55" s="34">
        <v>16</v>
      </c>
      <c r="X55" s="34">
        <v>21</v>
      </c>
      <c r="Y55" s="34">
        <v>28</v>
      </c>
      <c r="Z55" s="34">
        <v>23</v>
      </c>
      <c r="AA55" s="34">
        <v>9</v>
      </c>
      <c r="AB55" s="34">
        <v>7</v>
      </c>
      <c r="AC55" s="15">
        <f t="shared" si="69"/>
        <v>122</v>
      </c>
      <c r="AD55" s="34">
        <v>12</v>
      </c>
      <c r="AE55" s="34">
        <v>22</v>
      </c>
      <c r="AF55" s="34">
        <v>18</v>
      </c>
      <c r="AG55" s="34">
        <v>37</v>
      </c>
      <c r="AH55" s="34">
        <v>24</v>
      </c>
      <c r="AI55" s="34">
        <v>39</v>
      </c>
      <c r="AJ55" s="34">
        <v>3</v>
      </c>
      <c r="AK55" s="15">
        <f t="shared" si="70"/>
        <v>155</v>
      </c>
      <c r="AL55" s="16">
        <f t="shared" si="60"/>
        <v>576</v>
      </c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</row>
    <row r="56" spans="1:61" s="36" customFormat="1" ht="15.75" x14ac:dyDescent="0.25">
      <c r="A56" s="33" t="s">
        <v>17</v>
      </c>
      <c r="B56" s="34">
        <v>15</v>
      </c>
      <c r="C56" s="34">
        <v>18</v>
      </c>
      <c r="D56" s="34">
        <v>5</v>
      </c>
      <c r="E56" s="15">
        <f t="shared" si="67"/>
        <v>38</v>
      </c>
      <c r="F56" s="34">
        <v>47</v>
      </c>
      <c r="G56" s="34">
        <v>54</v>
      </c>
      <c r="H56" s="34">
        <v>51</v>
      </c>
      <c r="I56" s="34">
        <v>42</v>
      </c>
      <c r="J56" s="34">
        <v>48</v>
      </c>
      <c r="K56" s="34">
        <v>20</v>
      </c>
      <c r="L56" s="34">
        <v>9</v>
      </c>
      <c r="M56" s="15">
        <f t="shared" si="71"/>
        <v>271</v>
      </c>
      <c r="N56" s="34">
        <v>14</v>
      </c>
      <c r="O56" s="34">
        <v>43</v>
      </c>
      <c r="P56" s="34">
        <v>43</v>
      </c>
      <c r="Q56" s="34">
        <v>33</v>
      </c>
      <c r="R56" s="34">
        <v>20</v>
      </c>
      <c r="S56" s="34">
        <v>12</v>
      </c>
      <c r="T56" s="34">
        <v>3</v>
      </c>
      <c r="U56" s="15">
        <f t="shared" si="68"/>
        <v>168</v>
      </c>
      <c r="V56" s="34">
        <v>38</v>
      </c>
      <c r="W56" s="34">
        <v>19</v>
      </c>
      <c r="X56" s="34">
        <v>29</v>
      </c>
      <c r="Y56" s="34">
        <v>33</v>
      </c>
      <c r="Z56" s="34">
        <v>31</v>
      </c>
      <c r="AA56" s="34">
        <v>15</v>
      </c>
      <c r="AB56" s="34">
        <v>9</v>
      </c>
      <c r="AC56" s="15">
        <f t="shared" si="69"/>
        <v>174</v>
      </c>
      <c r="AD56" s="34">
        <v>30</v>
      </c>
      <c r="AE56" s="34">
        <v>47</v>
      </c>
      <c r="AF56" s="34">
        <v>28</v>
      </c>
      <c r="AG56" s="34">
        <v>33</v>
      </c>
      <c r="AH56" s="34">
        <v>41</v>
      </c>
      <c r="AI56" s="34">
        <v>38</v>
      </c>
      <c r="AJ56" s="34">
        <v>15</v>
      </c>
      <c r="AK56" s="15">
        <f t="shared" si="70"/>
        <v>232</v>
      </c>
      <c r="AL56" s="16">
        <f t="shared" si="60"/>
        <v>898</v>
      </c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</row>
    <row r="57" spans="1:61" s="36" customFormat="1" ht="15.75" x14ac:dyDescent="0.25">
      <c r="A57" s="33" t="s">
        <v>18</v>
      </c>
      <c r="B57" s="34">
        <v>20</v>
      </c>
      <c r="C57" s="34">
        <v>18</v>
      </c>
      <c r="D57" s="34">
        <v>4</v>
      </c>
      <c r="E57" s="15">
        <f t="shared" si="67"/>
        <v>42</v>
      </c>
      <c r="F57" s="34">
        <v>52</v>
      </c>
      <c r="G57" s="34">
        <v>54</v>
      </c>
      <c r="H57" s="34">
        <v>62</v>
      </c>
      <c r="I57" s="34">
        <v>73</v>
      </c>
      <c r="J57" s="34">
        <v>43</v>
      </c>
      <c r="K57" s="34">
        <v>29</v>
      </c>
      <c r="L57" s="34">
        <v>7</v>
      </c>
      <c r="M57" s="15">
        <f t="shared" si="71"/>
        <v>320</v>
      </c>
      <c r="N57" s="34">
        <v>20</v>
      </c>
      <c r="O57" s="34">
        <v>46</v>
      </c>
      <c r="P57" s="34">
        <v>53</v>
      </c>
      <c r="Q57" s="34">
        <v>57</v>
      </c>
      <c r="R57" s="34">
        <v>31</v>
      </c>
      <c r="S57" s="34">
        <v>15</v>
      </c>
      <c r="T57" s="34">
        <v>6</v>
      </c>
      <c r="U57" s="15">
        <f t="shared" si="68"/>
        <v>228</v>
      </c>
      <c r="V57" s="34">
        <v>49</v>
      </c>
      <c r="W57" s="34">
        <v>48</v>
      </c>
      <c r="X57" s="34">
        <v>51</v>
      </c>
      <c r="Y57" s="34">
        <v>48</v>
      </c>
      <c r="Z57" s="34">
        <v>45</v>
      </c>
      <c r="AA57" s="34">
        <v>22</v>
      </c>
      <c r="AB57" s="34">
        <v>11</v>
      </c>
      <c r="AC57" s="15">
        <f t="shared" si="69"/>
        <v>274</v>
      </c>
      <c r="AD57" s="34">
        <v>42</v>
      </c>
      <c r="AE57" s="34">
        <v>56</v>
      </c>
      <c r="AF57" s="34">
        <v>36</v>
      </c>
      <c r="AG57" s="34">
        <v>47</v>
      </c>
      <c r="AH57" s="34">
        <v>66</v>
      </c>
      <c r="AI57" s="34">
        <v>41</v>
      </c>
      <c r="AJ57" s="34">
        <v>0</v>
      </c>
      <c r="AK57" s="15">
        <f t="shared" si="70"/>
        <v>288</v>
      </c>
      <c r="AL57" s="16">
        <f t="shared" si="60"/>
        <v>1152</v>
      </c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</row>
    <row r="58" spans="1:61" s="36" customFormat="1" ht="15.75" x14ac:dyDescent="0.25">
      <c r="A58" s="33" t="s">
        <v>19</v>
      </c>
      <c r="B58" s="34">
        <v>20</v>
      </c>
      <c r="C58" s="34">
        <v>20</v>
      </c>
      <c r="D58" s="34">
        <v>9</v>
      </c>
      <c r="E58" s="15">
        <f t="shared" si="67"/>
        <v>49</v>
      </c>
      <c r="F58" s="34">
        <v>61</v>
      </c>
      <c r="G58" s="34">
        <v>59</v>
      </c>
      <c r="H58" s="34">
        <v>77</v>
      </c>
      <c r="I58" s="34">
        <v>61</v>
      </c>
      <c r="J58" s="34">
        <v>63</v>
      </c>
      <c r="K58" s="34">
        <v>31</v>
      </c>
      <c r="L58" s="34">
        <v>9</v>
      </c>
      <c r="M58" s="15">
        <f t="shared" si="71"/>
        <v>361</v>
      </c>
      <c r="N58" s="34">
        <v>27</v>
      </c>
      <c r="O58" s="34">
        <v>84</v>
      </c>
      <c r="P58" s="34">
        <v>63</v>
      </c>
      <c r="Q58" s="34">
        <v>60</v>
      </c>
      <c r="R58" s="34">
        <v>51</v>
      </c>
      <c r="S58" s="34">
        <v>13</v>
      </c>
      <c r="T58" s="34">
        <v>16</v>
      </c>
      <c r="U58" s="15">
        <f t="shared" si="68"/>
        <v>314</v>
      </c>
      <c r="V58" s="34">
        <v>54</v>
      </c>
      <c r="W58" s="34">
        <v>62</v>
      </c>
      <c r="X58" s="34">
        <v>45</v>
      </c>
      <c r="Y58" s="34">
        <v>48</v>
      </c>
      <c r="Z58" s="34">
        <v>45</v>
      </c>
      <c r="AA58" s="34">
        <v>23</v>
      </c>
      <c r="AB58" s="34">
        <v>12</v>
      </c>
      <c r="AC58" s="15">
        <f t="shared" si="69"/>
        <v>289</v>
      </c>
      <c r="AD58" s="34">
        <v>52</v>
      </c>
      <c r="AE58" s="34">
        <v>64</v>
      </c>
      <c r="AF58" s="34">
        <v>54</v>
      </c>
      <c r="AG58" s="34">
        <v>62</v>
      </c>
      <c r="AH58" s="34">
        <v>87</v>
      </c>
      <c r="AI58" s="34">
        <v>24</v>
      </c>
      <c r="AJ58" s="34">
        <v>0</v>
      </c>
      <c r="AK58" s="15">
        <f t="shared" si="70"/>
        <v>343</v>
      </c>
      <c r="AL58" s="16">
        <f t="shared" si="60"/>
        <v>1356</v>
      </c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</row>
    <row r="59" spans="1:61" s="36" customFormat="1" ht="15.75" x14ac:dyDescent="0.25">
      <c r="A59" s="33" t="s">
        <v>20</v>
      </c>
      <c r="B59" s="34">
        <v>28</v>
      </c>
      <c r="C59" s="34">
        <v>25</v>
      </c>
      <c r="D59" s="34">
        <v>5</v>
      </c>
      <c r="E59" s="15">
        <f t="shared" si="67"/>
        <v>58</v>
      </c>
      <c r="F59" s="34">
        <v>73</v>
      </c>
      <c r="G59" s="34">
        <v>95</v>
      </c>
      <c r="H59" s="34">
        <v>100</v>
      </c>
      <c r="I59" s="34">
        <v>85</v>
      </c>
      <c r="J59" s="34">
        <v>86</v>
      </c>
      <c r="K59" s="34">
        <v>36</v>
      </c>
      <c r="L59" s="34">
        <v>14</v>
      </c>
      <c r="M59" s="15">
        <f t="shared" si="71"/>
        <v>489</v>
      </c>
      <c r="N59" s="34">
        <v>31</v>
      </c>
      <c r="O59" s="34">
        <v>103</v>
      </c>
      <c r="P59" s="34">
        <v>82</v>
      </c>
      <c r="Q59" s="34">
        <v>56</v>
      </c>
      <c r="R59" s="34">
        <v>43</v>
      </c>
      <c r="S59" s="34">
        <v>22</v>
      </c>
      <c r="T59" s="34">
        <v>8</v>
      </c>
      <c r="U59" s="15">
        <f t="shared" si="68"/>
        <v>345</v>
      </c>
      <c r="V59" s="34">
        <v>67</v>
      </c>
      <c r="W59" s="34">
        <v>57</v>
      </c>
      <c r="X59" s="34">
        <v>54</v>
      </c>
      <c r="Y59" s="34">
        <v>41</v>
      </c>
      <c r="Z59" s="34">
        <v>48</v>
      </c>
      <c r="AA59" s="34">
        <v>29</v>
      </c>
      <c r="AB59" s="34">
        <v>8</v>
      </c>
      <c r="AC59" s="15">
        <f t="shared" si="69"/>
        <v>304</v>
      </c>
      <c r="AD59" s="34">
        <v>58</v>
      </c>
      <c r="AE59" s="34">
        <v>83</v>
      </c>
      <c r="AF59" s="34">
        <v>64</v>
      </c>
      <c r="AG59" s="34">
        <v>54</v>
      </c>
      <c r="AH59" s="34">
        <v>64</v>
      </c>
      <c r="AI59" s="34">
        <v>14</v>
      </c>
      <c r="AJ59" s="34">
        <v>0</v>
      </c>
      <c r="AK59" s="15">
        <f t="shared" si="70"/>
        <v>337</v>
      </c>
      <c r="AL59" s="16">
        <f t="shared" si="60"/>
        <v>1533</v>
      </c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</row>
    <row r="60" spans="1:61" s="36" customFormat="1" ht="15.75" x14ac:dyDescent="0.25">
      <c r="A60" s="33" t="s">
        <v>21</v>
      </c>
      <c r="B60" s="34">
        <v>27</v>
      </c>
      <c r="C60" s="34">
        <v>28</v>
      </c>
      <c r="D60" s="34">
        <v>12</v>
      </c>
      <c r="E60" s="15">
        <f t="shared" si="67"/>
        <v>67</v>
      </c>
      <c r="F60" s="34">
        <v>109</v>
      </c>
      <c r="G60" s="34">
        <v>90</v>
      </c>
      <c r="H60" s="34">
        <v>92</v>
      </c>
      <c r="I60" s="34">
        <v>67</v>
      </c>
      <c r="J60" s="34">
        <v>56</v>
      </c>
      <c r="K60" s="34">
        <v>44</v>
      </c>
      <c r="L60" s="34">
        <v>10</v>
      </c>
      <c r="M60" s="15">
        <f t="shared" si="71"/>
        <v>468</v>
      </c>
      <c r="N60" s="34">
        <v>26</v>
      </c>
      <c r="O60" s="34">
        <v>108</v>
      </c>
      <c r="P60" s="34">
        <v>114</v>
      </c>
      <c r="Q60" s="34">
        <v>66</v>
      </c>
      <c r="R60" s="34">
        <v>79</v>
      </c>
      <c r="S60" s="34">
        <v>24</v>
      </c>
      <c r="T60" s="34">
        <v>10</v>
      </c>
      <c r="U60" s="15">
        <f t="shared" si="68"/>
        <v>427</v>
      </c>
      <c r="V60" s="34">
        <v>68</v>
      </c>
      <c r="W60" s="34">
        <v>63</v>
      </c>
      <c r="X60" s="34">
        <v>70</v>
      </c>
      <c r="Y60" s="34">
        <v>59</v>
      </c>
      <c r="Z60" s="34">
        <v>48</v>
      </c>
      <c r="AA60" s="34">
        <v>30</v>
      </c>
      <c r="AB60" s="34">
        <v>9</v>
      </c>
      <c r="AC60" s="15">
        <f t="shared" si="69"/>
        <v>347</v>
      </c>
      <c r="AD60" s="34">
        <v>56</v>
      </c>
      <c r="AE60" s="34">
        <v>82</v>
      </c>
      <c r="AF60" s="34">
        <v>61</v>
      </c>
      <c r="AG60" s="34">
        <v>58</v>
      </c>
      <c r="AH60" s="34">
        <v>86</v>
      </c>
      <c r="AI60" s="34">
        <v>21</v>
      </c>
      <c r="AJ60" s="34">
        <v>0</v>
      </c>
      <c r="AK60" s="15">
        <f t="shared" si="70"/>
        <v>364</v>
      </c>
      <c r="AL60" s="16">
        <f t="shared" si="60"/>
        <v>1673</v>
      </c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  <row r="61" spans="1:61" s="36" customFormat="1" ht="15.75" x14ac:dyDescent="0.25">
      <c r="A61" s="33" t="s">
        <v>22</v>
      </c>
      <c r="B61" s="34">
        <v>24</v>
      </c>
      <c r="C61" s="34">
        <v>21</v>
      </c>
      <c r="D61" s="34">
        <v>13</v>
      </c>
      <c r="E61" s="15">
        <f t="shared" si="67"/>
        <v>58</v>
      </c>
      <c r="F61" s="34">
        <v>97</v>
      </c>
      <c r="G61" s="34">
        <v>95</v>
      </c>
      <c r="H61" s="34">
        <v>105</v>
      </c>
      <c r="I61" s="34">
        <v>76</v>
      </c>
      <c r="J61" s="34">
        <v>90</v>
      </c>
      <c r="K61" s="34">
        <v>49</v>
      </c>
      <c r="L61" s="34">
        <v>18</v>
      </c>
      <c r="M61" s="15">
        <f t="shared" si="71"/>
        <v>530</v>
      </c>
      <c r="N61" s="34">
        <v>33</v>
      </c>
      <c r="O61" s="34">
        <v>117</v>
      </c>
      <c r="P61" s="34">
        <v>103</v>
      </c>
      <c r="Q61" s="34">
        <v>70</v>
      </c>
      <c r="R61" s="34">
        <v>48</v>
      </c>
      <c r="S61" s="34">
        <v>27</v>
      </c>
      <c r="T61" s="34">
        <v>13</v>
      </c>
      <c r="U61" s="15">
        <f t="shared" si="68"/>
        <v>411</v>
      </c>
      <c r="V61" s="34">
        <v>82</v>
      </c>
      <c r="W61" s="34">
        <v>47</v>
      </c>
      <c r="X61" s="34">
        <v>62</v>
      </c>
      <c r="Y61" s="34">
        <v>45</v>
      </c>
      <c r="Z61" s="34">
        <v>56</v>
      </c>
      <c r="AA61" s="34">
        <v>24</v>
      </c>
      <c r="AB61" s="34">
        <v>13</v>
      </c>
      <c r="AC61" s="15">
        <f t="shared" si="69"/>
        <v>329</v>
      </c>
      <c r="AD61" s="34">
        <v>67</v>
      </c>
      <c r="AE61" s="34">
        <v>62</v>
      </c>
      <c r="AF61" s="34">
        <v>71</v>
      </c>
      <c r="AG61" s="34">
        <v>62</v>
      </c>
      <c r="AH61" s="34">
        <v>90</v>
      </c>
      <c r="AI61" s="34">
        <v>22</v>
      </c>
      <c r="AJ61" s="34">
        <v>0</v>
      </c>
      <c r="AK61" s="15">
        <f t="shared" si="70"/>
        <v>374</v>
      </c>
      <c r="AL61" s="16">
        <f t="shared" si="60"/>
        <v>1702</v>
      </c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</row>
    <row r="62" spans="1:61" s="36" customFormat="1" ht="15.75" x14ac:dyDescent="0.25">
      <c r="A62" s="33" t="s">
        <v>23</v>
      </c>
      <c r="B62" s="34">
        <v>33</v>
      </c>
      <c r="C62" s="34">
        <v>26</v>
      </c>
      <c r="D62" s="34">
        <v>3</v>
      </c>
      <c r="E62" s="15">
        <f t="shared" si="67"/>
        <v>62</v>
      </c>
      <c r="F62" s="34">
        <v>77</v>
      </c>
      <c r="G62" s="34">
        <v>80</v>
      </c>
      <c r="H62" s="34">
        <v>100</v>
      </c>
      <c r="I62" s="34">
        <v>92</v>
      </c>
      <c r="J62" s="34">
        <v>110</v>
      </c>
      <c r="K62" s="34">
        <v>44</v>
      </c>
      <c r="L62" s="34">
        <v>8</v>
      </c>
      <c r="M62" s="15">
        <f t="shared" si="71"/>
        <v>511</v>
      </c>
      <c r="N62" s="34">
        <v>52</v>
      </c>
      <c r="O62" s="34">
        <v>100</v>
      </c>
      <c r="P62" s="34">
        <v>102</v>
      </c>
      <c r="Q62" s="34">
        <v>68</v>
      </c>
      <c r="R62" s="34">
        <v>68</v>
      </c>
      <c r="S62" s="34">
        <v>22</v>
      </c>
      <c r="T62" s="34">
        <v>9</v>
      </c>
      <c r="U62" s="15">
        <f t="shared" si="68"/>
        <v>421</v>
      </c>
      <c r="V62" s="34">
        <v>65</v>
      </c>
      <c r="W62" s="34">
        <v>71</v>
      </c>
      <c r="X62" s="34">
        <v>73</v>
      </c>
      <c r="Y62" s="34">
        <v>70</v>
      </c>
      <c r="Z62" s="34">
        <v>57</v>
      </c>
      <c r="AA62" s="34">
        <v>13</v>
      </c>
      <c r="AB62" s="34">
        <v>8</v>
      </c>
      <c r="AC62" s="15">
        <f t="shared" si="69"/>
        <v>357</v>
      </c>
      <c r="AD62" s="34">
        <v>51</v>
      </c>
      <c r="AE62" s="34">
        <v>77</v>
      </c>
      <c r="AF62" s="34">
        <v>73</v>
      </c>
      <c r="AG62" s="34">
        <v>81</v>
      </c>
      <c r="AH62" s="34">
        <v>95</v>
      </c>
      <c r="AI62" s="34">
        <v>18</v>
      </c>
      <c r="AJ62" s="34">
        <v>0</v>
      </c>
      <c r="AK62" s="15">
        <f t="shared" si="70"/>
        <v>395</v>
      </c>
      <c r="AL62" s="16">
        <f t="shared" si="60"/>
        <v>1746</v>
      </c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</row>
    <row r="63" spans="1:61" s="36" customFormat="1" ht="15.75" x14ac:dyDescent="0.25">
      <c r="A63" s="33" t="s">
        <v>24</v>
      </c>
      <c r="B63" s="34">
        <v>18</v>
      </c>
      <c r="C63" s="34">
        <v>35</v>
      </c>
      <c r="D63" s="34">
        <v>10</v>
      </c>
      <c r="E63" s="15">
        <f t="shared" si="67"/>
        <v>63</v>
      </c>
      <c r="F63" s="34">
        <v>83</v>
      </c>
      <c r="G63" s="34">
        <v>89</v>
      </c>
      <c r="H63" s="34">
        <v>94</v>
      </c>
      <c r="I63" s="34">
        <v>68</v>
      </c>
      <c r="J63" s="34">
        <v>108</v>
      </c>
      <c r="K63" s="34">
        <v>46</v>
      </c>
      <c r="L63" s="34">
        <v>13</v>
      </c>
      <c r="M63" s="15">
        <f t="shared" si="71"/>
        <v>501</v>
      </c>
      <c r="N63" s="34">
        <v>36</v>
      </c>
      <c r="O63" s="34">
        <v>88</v>
      </c>
      <c r="P63" s="34">
        <v>116</v>
      </c>
      <c r="Q63" s="34">
        <v>55</v>
      </c>
      <c r="R63" s="34">
        <v>64</v>
      </c>
      <c r="S63" s="34">
        <v>28</v>
      </c>
      <c r="T63" s="34">
        <v>8</v>
      </c>
      <c r="U63" s="15">
        <f t="shared" si="68"/>
        <v>395</v>
      </c>
      <c r="V63" s="34">
        <v>77</v>
      </c>
      <c r="W63" s="34">
        <v>57</v>
      </c>
      <c r="X63" s="34">
        <v>61</v>
      </c>
      <c r="Y63" s="34">
        <v>53</v>
      </c>
      <c r="Z63" s="34">
        <v>50</v>
      </c>
      <c r="AA63" s="34">
        <v>20</v>
      </c>
      <c r="AB63" s="34">
        <v>8</v>
      </c>
      <c r="AC63" s="15">
        <f t="shared" si="69"/>
        <v>326</v>
      </c>
      <c r="AD63" s="34">
        <v>110</v>
      </c>
      <c r="AE63" s="34">
        <v>85</v>
      </c>
      <c r="AF63" s="34">
        <v>84</v>
      </c>
      <c r="AG63" s="34">
        <v>75</v>
      </c>
      <c r="AH63" s="34">
        <v>95</v>
      </c>
      <c r="AI63" s="34">
        <v>22</v>
      </c>
      <c r="AJ63" s="34">
        <v>0</v>
      </c>
      <c r="AK63" s="15">
        <f t="shared" si="70"/>
        <v>471</v>
      </c>
      <c r="AL63" s="16">
        <f t="shared" si="60"/>
        <v>1756</v>
      </c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</row>
    <row r="64" spans="1:61" s="36" customFormat="1" ht="15.75" x14ac:dyDescent="0.25">
      <c r="A64" s="33" t="s">
        <v>25</v>
      </c>
      <c r="B64" s="34">
        <v>25</v>
      </c>
      <c r="C64" s="34">
        <v>29</v>
      </c>
      <c r="D64" s="34">
        <v>12</v>
      </c>
      <c r="E64" s="15">
        <f t="shared" si="67"/>
        <v>66</v>
      </c>
      <c r="F64" s="34">
        <v>65</v>
      </c>
      <c r="G64" s="34">
        <v>87</v>
      </c>
      <c r="H64" s="34">
        <v>105</v>
      </c>
      <c r="I64" s="34">
        <v>83</v>
      </c>
      <c r="J64" s="34">
        <v>20</v>
      </c>
      <c r="K64" s="34">
        <v>42</v>
      </c>
      <c r="L64" s="34">
        <v>16</v>
      </c>
      <c r="M64" s="15">
        <f t="shared" si="71"/>
        <v>418</v>
      </c>
      <c r="N64" s="34">
        <v>45</v>
      </c>
      <c r="O64" s="34">
        <v>124</v>
      </c>
      <c r="P64" s="34">
        <v>119</v>
      </c>
      <c r="Q64" s="34">
        <v>67</v>
      </c>
      <c r="R64" s="34">
        <v>42</v>
      </c>
      <c r="S64" s="34">
        <v>23</v>
      </c>
      <c r="T64" s="34">
        <v>14</v>
      </c>
      <c r="U64" s="15">
        <f t="shared" si="68"/>
        <v>434</v>
      </c>
      <c r="V64" s="34">
        <v>60</v>
      </c>
      <c r="W64" s="34">
        <v>66</v>
      </c>
      <c r="X64" s="34">
        <v>56</v>
      </c>
      <c r="Y64" s="34">
        <v>49</v>
      </c>
      <c r="Z64" s="34">
        <v>48</v>
      </c>
      <c r="AA64" s="34">
        <v>16</v>
      </c>
      <c r="AB64" s="34">
        <v>8</v>
      </c>
      <c r="AC64" s="15">
        <f t="shared" si="69"/>
        <v>303</v>
      </c>
      <c r="AD64" s="34">
        <v>79</v>
      </c>
      <c r="AE64" s="34">
        <v>60</v>
      </c>
      <c r="AF64" s="34">
        <v>74</v>
      </c>
      <c r="AG64" s="34">
        <v>75</v>
      </c>
      <c r="AH64" s="34">
        <v>61</v>
      </c>
      <c r="AI64" s="34">
        <v>22</v>
      </c>
      <c r="AJ64" s="34">
        <v>0</v>
      </c>
      <c r="AK64" s="15">
        <f t="shared" si="70"/>
        <v>371</v>
      </c>
      <c r="AL64" s="16">
        <f t="shared" si="60"/>
        <v>1592</v>
      </c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</row>
    <row r="65" spans="1:61" s="36" customFormat="1" ht="15.75" x14ac:dyDescent="0.25">
      <c r="A65" s="33" t="s">
        <v>26</v>
      </c>
      <c r="B65" s="34">
        <v>30</v>
      </c>
      <c r="C65" s="34">
        <v>26</v>
      </c>
      <c r="D65" s="34">
        <v>12</v>
      </c>
      <c r="E65" s="15">
        <f t="shared" si="67"/>
        <v>68</v>
      </c>
      <c r="F65" s="34">
        <v>78</v>
      </c>
      <c r="G65" s="34">
        <v>83</v>
      </c>
      <c r="H65" s="34">
        <v>88</v>
      </c>
      <c r="I65" s="34">
        <v>73</v>
      </c>
      <c r="J65" s="34">
        <v>168</v>
      </c>
      <c r="K65" s="34">
        <v>30</v>
      </c>
      <c r="L65" s="34">
        <v>10</v>
      </c>
      <c r="M65" s="15">
        <f t="shared" si="71"/>
        <v>530</v>
      </c>
      <c r="N65" s="34">
        <v>30</v>
      </c>
      <c r="O65" s="34">
        <v>124</v>
      </c>
      <c r="P65" s="34">
        <v>88</v>
      </c>
      <c r="Q65" s="34">
        <v>63</v>
      </c>
      <c r="R65" s="34">
        <v>43</v>
      </c>
      <c r="S65" s="34">
        <v>14</v>
      </c>
      <c r="T65" s="34">
        <v>4</v>
      </c>
      <c r="U65" s="15">
        <f t="shared" si="68"/>
        <v>366</v>
      </c>
      <c r="V65" s="34">
        <v>61</v>
      </c>
      <c r="W65" s="34">
        <v>62</v>
      </c>
      <c r="X65" s="34">
        <v>53</v>
      </c>
      <c r="Y65" s="34">
        <v>36</v>
      </c>
      <c r="Z65" s="34">
        <v>42</v>
      </c>
      <c r="AA65" s="34">
        <v>16</v>
      </c>
      <c r="AB65" s="34">
        <v>7</v>
      </c>
      <c r="AC65" s="15">
        <f t="shared" si="69"/>
        <v>277</v>
      </c>
      <c r="AD65" s="34">
        <v>103</v>
      </c>
      <c r="AE65" s="34">
        <v>70</v>
      </c>
      <c r="AF65" s="34">
        <v>54</v>
      </c>
      <c r="AG65" s="34">
        <v>77</v>
      </c>
      <c r="AH65" s="34">
        <v>53</v>
      </c>
      <c r="AI65" s="34">
        <v>18</v>
      </c>
      <c r="AJ65" s="34">
        <v>11</v>
      </c>
      <c r="AK65" s="15">
        <f t="shared" si="70"/>
        <v>386</v>
      </c>
      <c r="AL65" s="16">
        <f t="shared" si="60"/>
        <v>1638</v>
      </c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</row>
    <row r="66" spans="1:61" s="36" customFormat="1" ht="15.75" x14ac:dyDescent="0.25">
      <c r="A66" s="33" t="s">
        <v>27</v>
      </c>
      <c r="B66" s="34">
        <v>28</v>
      </c>
      <c r="C66" s="34">
        <v>24</v>
      </c>
      <c r="D66" s="34">
        <v>11</v>
      </c>
      <c r="E66" s="15">
        <f t="shared" si="67"/>
        <v>63</v>
      </c>
      <c r="F66" s="34">
        <v>96</v>
      </c>
      <c r="G66" s="34">
        <v>103</v>
      </c>
      <c r="H66" s="34">
        <v>85</v>
      </c>
      <c r="I66" s="34">
        <v>89</v>
      </c>
      <c r="J66" s="34">
        <v>127</v>
      </c>
      <c r="K66" s="34">
        <v>25</v>
      </c>
      <c r="L66" s="34">
        <v>12</v>
      </c>
      <c r="M66" s="15">
        <f t="shared" si="71"/>
        <v>537</v>
      </c>
      <c r="N66" s="34">
        <v>37</v>
      </c>
      <c r="O66" s="34">
        <v>129</v>
      </c>
      <c r="P66" s="34">
        <v>101</v>
      </c>
      <c r="Q66" s="34">
        <v>55</v>
      </c>
      <c r="R66" s="34">
        <v>53</v>
      </c>
      <c r="S66" s="34">
        <v>13</v>
      </c>
      <c r="T66" s="34">
        <v>10</v>
      </c>
      <c r="U66" s="15">
        <f t="shared" si="68"/>
        <v>398</v>
      </c>
      <c r="V66" s="34">
        <v>66</v>
      </c>
      <c r="W66" s="34">
        <v>58</v>
      </c>
      <c r="X66" s="34">
        <v>53</v>
      </c>
      <c r="Y66" s="34">
        <v>56</v>
      </c>
      <c r="Z66" s="34">
        <v>47</v>
      </c>
      <c r="AA66" s="34">
        <v>16</v>
      </c>
      <c r="AB66" s="34">
        <v>12</v>
      </c>
      <c r="AC66" s="15">
        <f t="shared" si="69"/>
        <v>308</v>
      </c>
      <c r="AD66" s="34">
        <v>130</v>
      </c>
      <c r="AE66" s="34">
        <v>55</v>
      </c>
      <c r="AF66" s="34">
        <v>58</v>
      </c>
      <c r="AG66" s="34">
        <v>74</v>
      </c>
      <c r="AH66" s="34">
        <v>76</v>
      </c>
      <c r="AI66" s="34">
        <v>19</v>
      </c>
      <c r="AJ66" s="34">
        <v>10</v>
      </c>
      <c r="AK66" s="15">
        <f t="shared" si="70"/>
        <v>422</v>
      </c>
      <c r="AL66" s="16">
        <f t="shared" si="60"/>
        <v>1738</v>
      </c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</row>
    <row r="67" spans="1:61" s="36" customFormat="1" ht="15.75" x14ac:dyDescent="0.25">
      <c r="A67" s="33" t="s">
        <v>28</v>
      </c>
      <c r="B67" s="34">
        <v>23</v>
      </c>
      <c r="C67" s="34">
        <v>21</v>
      </c>
      <c r="D67" s="34">
        <v>10</v>
      </c>
      <c r="E67" s="15">
        <f t="shared" si="67"/>
        <v>54</v>
      </c>
      <c r="F67" s="34">
        <v>81</v>
      </c>
      <c r="G67" s="34">
        <v>98</v>
      </c>
      <c r="H67" s="34">
        <v>84</v>
      </c>
      <c r="I67" s="34">
        <v>79</v>
      </c>
      <c r="J67" s="34">
        <v>100</v>
      </c>
      <c r="K67" s="34">
        <v>23</v>
      </c>
      <c r="L67" s="34">
        <v>15</v>
      </c>
      <c r="M67" s="15">
        <f t="shared" si="71"/>
        <v>480</v>
      </c>
      <c r="N67" s="34">
        <v>38</v>
      </c>
      <c r="O67" s="34">
        <v>134</v>
      </c>
      <c r="P67" s="34">
        <v>117</v>
      </c>
      <c r="Q67" s="34">
        <v>87</v>
      </c>
      <c r="R67" s="34">
        <v>63</v>
      </c>
      <c r="S67" s="34">
        <v>14</v>
      </c>
      <c r="T67" s="34">
        <v>4</v>
      </c>
      <c r="U67" s="15">
        <f t="shared" si="68"/>
        <v>457</v>
      </c>
      <c r="V67" s="34">
        <v>56</v>
      </c>
      <c r="W67" s="34">
        <v>50</v>
      </c>
      <c r="X67" s="34">
        <v>61</v>
      </c>
      <c r="Y67" s="34">
        <v>59</v>
      </c>
      <c r="Z67" s="34">
        <v>48</v>
      </c>
      <c r="AA67" s="34">
        <v>18</v>
      </c>
      <c r="AB67" s="34">
        <v>5</v>
      </c>
      <c r="AC67" s="15">
        <f t="shared" si="69"/>
        <v>297</v>
      </c>
      <c r="AD67" s="34">
        <v>146</v>
      </c>
      <c r="AE67" s="34">
        <v>71</v>
      </c>
      <c r="AF67" s="34">
        <v>54</v>
      </c>
      <c r="AG67" s="34">
        <v>76</v>
      </c>
      <c r="AH67" s="34">
        <v>78</v>
      </c>
      <c r="AI67" s="34">
        <v>11</v>
      </c>
      <c r="AJ67" s="34">
        <v>16</v>
      </c>
      <c r="AK67" s="15">
        <f t="shared" si="70"/>
        <v>452</v>
      </c>
      <c r="AL67" s="16">
        <f t="shared" si="60"/>
        <v>1756</v>
      </c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</row>
    <row r="68" spans="1:61" s="36" customFormat="1" ht="15.75" x14ac:dyDescent="0.25">
      <c r="A68" s="33" t="s">
        <v>29</v>
      </c>
      <c r="B68" s="34">
        <v>26</v>
      </c>
      <c r="C68" s="34">
        <v>18</v>
      </c>
      <c r="D68" s="34">
        <v>8</v>
      </c>
      <c r="E68" s="15">
        <f t="shared" si="67"/>
        <v>52</v>
      </c>
      <c r="F68" s="34">
        <v>59</v>
      </c>
      <c r="G68" s="34">
        <v>72</v>
      </c>
      <c r="H68" s="34">
        <v>69</v>
      </c>
      <c r="I68" s="34">
        <v>46</v>
      </c>
      <c r="J68" s="34">
        <v>76</v>
      </c>
      <c r="K68" s="34">
        <v>32</v>
      </c>
      <c r="L68" s="34">
        <v>11</v>
      </c>
      <c r="M68" s="15">
        <f t="shared" si="71"/>
        <v>365</v>
      </c>
      <c r="N68" s="34">
        <v>29</v>
      </c>
      <c r="O68" s="34">
        <v>114</v>
      </c>
      <c r="P68" s="34">
        <v>112</v>
      </c>
      <c r="Q68" s="34">
        <v>73</v>
      </c>
      <c r="R68" s="34">
        <v>44</v>
      </c>
      <c r="S68" s="34">
        <v>19</v>
      </c>
      <c r="T68" s="34">
        <v>2</v>
      </c>
      <c r="U68" s="15">
        <f t="shared" si="68"/>
        <v>393</v>
      </c>
      <c r="V68" s="34">
        <v>49</v>
      </c>
      <c r="W68" s="34">
        <v>60</v>
      </c>
      <c r="X68" s="34">
        <v>42</v>
      </c>
      <c r="Y68" s="34">
        <v>47</v>
      </c>
      <c r="Z68" s="34">
        <v>43</v>
      </c>
      <c r="AA68" s="34">
        <v>21</v>
      </c>
      <c r="AB68" s="34">
        <v>7</v>
      </c>
      <c r="AC68" s="15">
        <f t="shared" si="69"/>
        <v>269</v>
      </c>
      <c r="AD68" s="34">
        <v>157</v>
      </c>
      <c r="AE68" s="34">
        <v>55</v>
      </c>
      <c r="AF68" s="34">
        <v>46</v>
      </c>
      <c r="AG68" s="34">
        <v>45</v>
      </c>
      <c r="AH68" s="34">
        <v>74</v>
      </c>
      <c r="AI68" s="34">
        <v>13</v>
      </c>
      <c r="AJ68" s="34">
        <v>13</v>
      </c>
      <c r="AK68" s="15">
        <f t="shared" si="70"/>
        <v>403</v>
      </c>
      <c r="AL68" s="16">
        <f t="shared" si="60"/>
        <v>1495</v>
      </c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</row>
    <row r="69" spans="1:61" s="36" customFormat="1" ht="15.75" x14ac:dyDescent="0.25">
      <c r="A69" s="33" t="s">
        <v>30</v>
      </c>
      <c r="B69" s="34">
        <v>23</v>
      </c>
      <c r="C69" s="34">
        <v>16</v>
      </c>
      <c r="D69" s="34">
        <v>13</v>
      </c>
      <c r="E69" s="15">
        <f t="shared" si="67"/>
        <v>52</v>
      </c>
      <c r="F69" s="34">
        <v>57</v>
      </c>
      <c r="G69" s="34">
        <v>70</v>
      </c>
      <c r="H69" s="34">
        <v>61</v>
      </c>
      <c r="I69" s="34">
        <v>52</v>
      </c>
      <c r="J69" s="34">
        <v>65</v>
      </c>
      <c r="K69" s="34">
        <v>32</v>
      </c>
      <c r="L69" s="34">
        <v>14</v>
      </c>
      <c r="M69" s="15">
        <f t="shared" si="71"/>
        <v>351</v>
      </c>
      <c r="N69" s="34">
        <v>15</v>
      </c>
      <c r="O69" s="34">
        <v>130</v>
      </c>
      <c r="P69" s="34">
        <v>95</v>
      </c>
      <c r="Q69" s="34">
        <v>51</v>
      </c>
      <c r="R69" s="34">
        <v>36</v>
      </c>
      <c r="S69" s="34">
        <v>19</v>
      </c>
      <c r="T69" s="34">
        <v>7</v>
      </c>
      <c r="U69" s="15">
        <f t="shared" si="68"/>
        <v>353</v>
      </c>
      <c r="V69" s="34">
        <v>43</v>
      </c>
      <c r="W69" s="34">
        <v>32</v>
      </c>
      <c r="X69" s="34">
        <v>34</v>
      </c>
      <c r="Y69" s="34">
        <v>32</v>
      </c>
      <c r="Z69" s="34">
        <v>45</v>
      </c>
      <c r="AA69" s="34">
        <v>16</v>
      </c>
      <c r="AB69" s="34">
        <v>5</v>
      </c>
      <c r="AC69" s="15">
        <f t="shared" si="69"/>
        <v>207</v>
      </c>
      <c r="AD69" s="34">
        <v>126</v>
      </c>
      <c r="AE69" s="34">
        <v>43</v>
      </c>
      <c r="AF69" s="34">
        <v>43</v>
      </c>
      <c r="AG69" s="34">
        <v>46</v>
      </c>
      <c r="AH69" s="34">
        <v>70</v>
      </c>
      <c r="AI69" s="34">
        <v>10</v>
      </c>
      <c r="AJ69" s="34">
        <v>6</v>
      </c>
      <c r="AK69" s="15">
        <f t="shared" si="70"/>
        <v>344</v>
      </c>
      <c r="AL69" s="16">
        <f t="shared" si="60"/>
        <v>1313</v>
      </c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</row>
    <row r="70" spans="1:61" s="36" customFormat="1" ht="15.75" x14ac:dyDescent="0.25">
      <c r="A70" s="33" t="s">
        <v>31</v>
      </c>
      <c r="B70" s="34">
        <v>14</v>
      </c>
      <c r="C70" s="34">
        <v>12</v>
      </c>
      <c r="D70" s="34">
        <v>6</v>
      </c>
      <c r="E70" s="15">
        <f t="shared" si="67"/>
        <v>32</v>
      </c>
      <c r="F70" s="34">
        <v>53</v>
      </c>
      <c r="G70" s="34">
        <v>59</v>
      </c>
      <c r="H70" s="34">
        <v>39</v>
      </c>
      <c r="I70" s="34">
        <v>49</v>
      </c>
      <c r="J70" s="34">
        <v>29</v>
      </c>
      <c r="K70" s="34">
        <v>25</v>
      </c>
      <c r="L70" s="34">
        <v>8</v>
      </c>
      <c r="M70" s="15">
        <f t="shared" si="71"/>
        <v>262</v>
      </c>
      <c r="N70" s="34">
        <v>19</v>
      </c>
      <c r="O70" s="34">
        <v>95</v>
      </c>
      <c r="P70" s="34">
        <v>76</v>
      </c>
      <c r="Q70" s="34">
        <v>34</v>
      </c>
      <c r="R70" s="34">
        <v>35</v>
      </c>
      <c r="S70" s="34">
        <v>17</v>
      </c>
      <c r="T70" s="34">
        <v>6</v>
      </c>
      <c r="U70" s="15">
        <f t="shared" si="68"/>
        <v>282</v>
      </c>
      <c r="V70" s="34">
        <v>34</v>
      </c>
      <c r="W70" s="34">
        <v>33</v>
      </c>
      <c r="X70" s="34">
        <v>29</v>
      </c>
      <c r="Y70" s="34">
        <v>22</v>
      </c>
      <c r="Z70" s="34">
        <v>40</v>
      </c>
      <c r="AA70" s="34">
        <v>12</v>
      </c>
      <c r="AB70" s="34">
        <v>4</v>
      </c>
      <c r="AC70" s="15">
        <f t="shared" si="69"/>
        <v>174</v>
      </c>
      <c r="AD70" s="34">
        <v>102</v>
      </c>
      <c r="AE70" s="34">
        <v>39</v>
      </c>
      <c r="AF70" s="34">
        <v>23</v>
      </c>
      <c r="AG70" s="34">
        <v>40</v>
      </c>
      <c r="AH70" s="34">
        <v>40</v>
      </c>
      <c r="AI70" s="34">
        <v>7</v>
      </c>
      <c r="AJ70" s="34">
        <v>7</v>
      </c>
      <c r="AK70" s="15">
        <f t="shared" si="70"/>
        <v>258</v>
      </c>
      <c r="AL70" s="16">
        <f t="shared" si="60"/>
        <v>1015</v>
      </c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</row>
    <row r="71" spans="1:61" s="36" customFormat="1" ht="15.75" x14ac:dyDescent="0.25">
      <c r="A71" s="33" t="s">
        <v>32</v>
      </c>
      <c r="B71" s="34">
        <v>12</v>
      </c>
      <c r="C71" s="34">
        <v>13</v>
      </c>
      <c r="D71" s="34">
        <v>15</v>
      </c>
      <c r="E71" s="15">
        <f t="shared" si="67"/>
        <v>40</v>
      </c>
      <c r="F71" s="34">
        <v>36</v>
      </c>
      <c r="G71" s="34">
        <v>51</v>
      </c>
      <c r="H71" s="34">
        <v>41</v>
      </c>
      <c r="I71" s="34">
        <v>38</v>
      </c>
      <c r="J71" s="34">
        <v>27</v>
      </c>
      <c r="K71" s="34">
        <v>31</v>
      </c>
      <c r="L71" s="34">
        <v>9</v>
      </c>
      <c r="M71" s="15">
        <f t="shared" si="71"/>
        <v>233</v>
      </c>
      <c r="N71" s="34">
        <v>22</v>
      </c>
      <c r="O71" s="34">
        <v>61</v>
      </c>
      <c r="P71" s="34">
        <v>42</v>
      </c>
      <c r="Q71" s="34">
        <v>29</v>
      </c>
      <c r="R71" s="34">
        <v>39</v>
      </c>
      <c r="S71" s="34">
        <v>10</v>
      </c>
      <c r="T71" s="34">
        <v>4</v>
      </c>
      <c r="U71" s="15">
        <f t="shared" si="68"/>
        <v>207</v>
      </c>
      <c r="V71" s="34">
        <v>33</v>
      </c>
      <c r="W71" s="34">
        <v>28</v>
      </c>
      <c r="X71" s="34">
        <v>21</v>
      </c>
      <c r="Y71" s="34">
        <v>26</v>
      </c>
      <c r="Z71" s="34">
        <v>34</v>
      </c>
      <c r="AA71" s="34">
        <v>17</v>
      </c>
      <c r="AB71" s="34">
        <v>9</v>
      </c>
      <c r="AC71" s="15">
        <f t="shared" si="69"/>
        <v>168</v>
      </c>
      <c r="AD71" s="34">
        <v>57</v>
      </c>
      <c r="AE71" s="34">
        <v>27</v>
      </c>
      <c r="AF71" s="34">
        <v>32</v>
      </c>
      <c r="AG71" s="34">
        <v>34</v>
      </c>
      <c r="AH71" s="34">
        <v>46</v>
      </c>
      <c r="AI71" s="34">
        <v>2</v>
      </c>
      <c r="AJ71" s="34">
        <v>2</v>
      </c>
      <c r="AK71" s="15">
        <f t="shared" si="70"/>
        <v>200</v>
      </c>
      <c r="AL71" s="16">
        <f t="shared" si="60"/>
        <v>850</v>
      </c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</row>
    <row r="72" spans="1:61" s="36" customFormat="1" ht="15.75" x14ac:dyDescent="0.25">
      <c r="A72" s="33" t="s">
        <v>33</v>
      </c>
      <c r="B72" s="34">
        <v>19</v>
      </c>
      <c r="C72" s="34">
        <v>14</v>
      </c>
      <c r="D72" s="34">
        <v>12</v>
      </c>
      <c r="E72" s="15">
        <f t="shared" si="67"/>
        <v>45</v>
      </c>
      <c r="F72" s="34">
        <v>36</v>
      </c>
      <c r="G72" s="34">
        <v>38</v>
      </c>
      <c r="H72" s="34">
        <v>34</v>
      </c>
      <c r="I72" s="34">
        <v>35</v>
      </c>
      <c r="J72" s="34">
        <v>35</v>
      </c>
      <c r="K72" s="34">
        <v>21</v>
      </c>
      <c r="L72" s="34">
        <v>13</v>
      </c>
      <c r="M72" s="15">
        <f t="shared" si="71"/>
        <v>212</v>
      </c>
      <c r="N72" s="34">
        <v>19</v>
      </c>
      <c r="O72" s="34">
        <v>36</v>
      </c>
      <c r="P72" s="34">
        <v>51</v>
      </c>
      <c r="Q72" s="34">
        <v>33</v>
      </c>
      <c r="R72" s="34">
        <v>30</v>
      </c>
      <c r="S72" s="34">
        <v>14</v>
      </c>
      <c r="T72" s="34">
        <v>13</v>
      </c>
      <c r="U72" s="15">
        <f t="shared" si="68"/>
        <v>196</v>
      </c>
      <c r="V72" s="34">
        <v>23</v>
      </c>
      <c r="W72" s="34">
        <v>27</v>
      </c>
      <c r="X72" s="34">
        <v>30</v>
      </c>
      <c r="Y72" s="34">
        <v>29</v>
      </c>
      <c r="Z72" s="34">
        <v>35</v>
      </c>
      <c r="AA72" s="34">
        <v>10</v>
      </c>
      <c r="AB72" s="34">
        <v>4</v>
      </c>
      <c r="AC72" s="15">
        <f t="shared" si="69"/>
        <v>158</v>
      </c>
      <c r="AD72" s="38">
        <v>60</v>
      </c>
      <c r="AE72" s="34">
        <v>24</v>
      </c>
      <c r="AF72" s="34">
        <v>32</v>
      </c>
      <c r="AG72" s="34">
        <v>27</v>
      </c>
      <c r="AH72" s="34">
        <v>31</v>
      </c>
      <c r="AI72" s="34">
        <v>0</v>
      </c>
      <c r="AJ72" s="34">
        <v>0</v>
      </c>
      <c r="AK72" s="15">
        <f t="shared" si="70"/>
        <v>174</v>
      </c>
      <c r="AL72" s="16">
        <f t="shared" si="60"/>
        <v>785</v>
      </c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</row>
    <row r="73" spans="1:61" s="36" customFormat="1" ht="15.75" x14ac:dyDescent="0.25">
      <c r="A73" s="33" t="s">
        <v>34</v>
      </c>
      <c r="B73" s="38">
        <v>13</v>
      </c>
      <c r="C73" s="38">
        <v>15</v>
      </c>
      <c r="D73" s="38">
        <v>9</v>
      </c>
      <c r="E73" s="15">
        <f t="shared" si="67"/>
        <v>37</v>
      </c>
      <c r="F73" s="38">
        <v>37</v>
      </c>
      <c r="G73" s="38">
        <v>40</v>
      </c>
      <c r="H73" s="38">
        <v>28</v>
      </c>
      <c r="I73" s="38">
        <v>36</v>
      </c>
      <c r="J73" s="38">
        <v>19</v>
      </c>
      <c r="K73" s="38">
        <v>12</v>
      </c>
      <c r="L73" s="38">
        <v>17</v>
      </c>
      <c r="M73" s="15">
        <f t="shared" si="71"/>
        <v>189</v>
      </c>
      <c r="N73" s="38">
        <v>10</v>
      </c>
      <c r="O73" s="38">
        <v>46</v>
      </c>
      <c r="P73" s="38">
        <v>30</v>
      </c>
      <c r="Q73" s="38">
        <v>28</v>
      </c>
      <c r="R73" s="38">
        <v>25</v>
      </c>
      <c r="S73" s="38">
        <v>9</v>
      </c>
      <c r="T73" s="38">
        <v>1</v>
      </c>
      <c r="U73" s="15">
        <f t="shared" si="68"/>
        <v>149</v>
      </c>
      <c r="V73" s="38">
        <v>23</v>
      </c>
      <c r="W73" s="38">
        <v>17</v>
      </c>
      <c r="X73" s="38">
        <v>24</v>
      </c>
      <c r="Y73" s="38">
        <v>19</v>
      </c>
      <c r="Z73" s="38">
        <v>20</v>
      </c>
      <c r="AA73" s="38">
        <v>11</v>
      </c>
      <c r="AB73" s="38">
        <v>5</v>
      </c>
      <c r="AC73" s="15">
        <f t="shared" si="69"/>
        <v>119</v>
      </c>
      <c r="AD73" s="38">
        <v>44</v>
      </c>
      <c r="AE73" s="34">
        <v>28</v>
      </c>
      <c r="AF73" s="34">
        <v>29</v>
      </c>
      <c r="AG73" s="34">
        <v>17</v>
      </c>
      <c r="AH73" s="34">
        <v>32</v>
      </c>
      <c r="AI73" s="34">
        <v>0</v>
      </c>
      <c r="AJ73" s="34">
        <v>0</v>
      </c>
      <c r="AK73" s="15">
        <f t="shared" si="70"/>
        <v>150</v>
      </c>
      <c r="AL73" s="16">
        <f t="shared" si="60"/>
        <v>644</v>
      </c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</row>
    <row r="74" spans="1:61" s="36" customFormat="1" ht="15.75" x14ac:dyDescent="0.25">
      <c r="A74" s="33" t="s">
        <v>35</v>
      </c>
      <c r="B74" s="38">
        <v>14</v>
      </c>
      <c r="C74" s="38">
        <v>6</v>
      </c>
      <c r="D74" s="38">
        <v>12</v>
      </c>
      <c r="E74" s="15">
        <f t="shared" si="67"/>
        <v>32</v>
      </c>
      <c r="F74" s="38">
        <v>22</v>
      </c>
      <c r="G74" s="38">
        <v>38</v>
      </c>
      <c r="H74" s="38">
        <v>27</v>
      </c>
      <c r="I74" s="38">
        <v>24</v>
      </c>
      <c r="J74" s="38">
        <v>3</v>
      </c>
      <c r="K74" s="38">
        <v>14</v>
      </c>
      <c r="L74" s="38">
        <v>7</v>
      </c>
      <c r="M74" s="15">
        <f t="shared" si="71"/>
        <v>135</v>
      </c>
      <c r="N74" s="38">
        <v>10</v>
      </c>
      <c r="O74" s="38">
        <v>49</v>
      </c>
      <c r="P74" s="38">
        <v>30</v>
      </c>
      <c r="Q74" s="38">
        <v>18</v>
      </c>
      <c r="R74" s="38">
        <v>21</v>
      </c>
      <c r="S74" s="38">
        <v>4</v>
      </c>
      <c r="T74" s="38">
        <v>4</v>
      </c>
      <c r="U74" s="15">
        <f t="shared" si="68"/>
        <v>136</v>
      </c>
      <c r="V74" s="38">
        <v>16</v>
      </c>
      <c r="W74" s="38">
        <v>17</v>
      </c>
      <c r="X74" s="38">
        <v>13</v>
      </c>
      <c r="Y74" s="38">
        <v>23</v>
      </c>
      <c r="Z74" s="38">
        <v>18</v>
      </c>
      <c r="AA74" s="38">
        <v>8</v>
      </c>
      <c r="AB74" s="38">
        <v>6</v>
      </c>
      <c r="AC74" s="15">
        <f t="shared" si="69"/>
        <v>101</v>
      </c>
      <c r="AD74" s="38">
        <v>42</v>
      </c>
      <c r="AE74" s="34">
        <v>22</v>
      </c>
      <c r="AF74" s="34">
        <v>24</v>
      </c>
      <c r="AG74" s="34">
        <v>21</v>
      </c>
      <c r="AH74" s="34">
        <v>29</v>
      </c>
      <c r="AI74" s="34">
        <v>0</v>
      </c>
      <c r="AJ74" s="34">
        <v>0</v>
      </c>
      <c r="AK74" s="15">
        <f t="shared" si="70"/>
        <v>138</v>
      </c>
      <c r="AL74" s="16">
        <f t="shared" si="60"/>
        <v>542</v>
      </c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</row>
    <row r="75" spans="1:61" s="36" customFormat="1" ht="15.75" x14ac:dyDescent="0.25">
      <c r="A75" s="33" t="s">
        <v>36</v>
      </c>
      <c r="B75" s="38">
        <v>12</v>
      </c>
      <c r="C75" s="38">
        <v>10</v>
      </c>
      <c r="D75" s="38">
        <v>8</v>
      </c>
      <c r="E75" s="15">
        <f t="shared" si="67"/>
        <v>30</v>
      </c>
      <c r="F75" s="38">
        <v>10</v>
      </c>
      <c r="G75" s="38">
        <v>18</v>
      </c>
      <c r="H75" s="38">
        <v>18</v>
      </c>
      <c r="I75" s="38">
        <v>23</v>
      </c>
      <c r="J75" s="38">
        <v>0</v>
      </c>
      <c r="K75" s="38">
        <v>12</v>
      </c>
      <c r="L75" s="38">
        <v>6</v>
      </c>
      <c r="M75" s="15">
        <f t="shared" si="71"/>
        <v>87</v>
      </c>
      <c r="N75" s="38">
        <v>12</v>
      </c>
      <c r="O75" s="38">
        <v>24</v>
      </c>
      <c r="P75" s="38">
        <v>23</v>
      </c>
      <c r="Q75" s="38">
        <v>16</v>
      </c>
      <c r="R75" s="38">
        <v>24</v>
      </c>
      <c r="S75" s="38">
        <v>6</v>
      </c>
      <c r="T75" s="38">
        <v>0</v>
      </c>
      <c r="U75" s="15">
        <f t="shared" si="68"/>
        <v>105</v>
      </c>
      <c r="V75" s="38">
        <v>17</v>
      </c>
      <c r="W75" s="38">
        <v>17</v>
      </c>
      <c r="X75" s="38">
        <v>21</v>
      </c>
      <c r="Y75" s="38">
        <v>18</v>
      </c>
      <c r="Z75" s="38">
        <v>22</v>
      </c>
      <c r="AA75" s="38">
        <v>7</v>
      </c>
      <c r="AB75" s="38">
        <v>2</v>
      </c>
      <c r="AC75" s="15">
        <f t="shared" si="69"/>
        <v>104</v>
      </c>
      <c r="AD75" s="38">
        <v>24</v>
      </c>
      <c r="AE75" s="34">
        <v>17</v>
      </c>
      <c r="AF75" s="34">
        <v>14</v>
      </c>
      <c r="AG75" s="34">
        <v>12</v>
      </c>
      <c r="AH75" s="34">
        <v>19</v>
      </c>
      <c r="AI75" s="34">
        <v>0</v>
      </c>
      <c r="AJ75" s="34">
        <v>0</v>
      </c>
      <c r="AK75" s="15">
        <f t="shared" si="70"/>
        <v>86</v>
      </c>
      <c r="AL75" s="16">
        <f t="shared" si="60"/>
        <v>412</v>
      </c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</row>
    <row r="76" spans="1:61" s="36" customFormat="1" ht="15.75" x14ac:dyDescent="0.25">
      <c r="A76" s="33" t="s">
        <v>37</v>
      </c>
      <c r="B76" s="38">
        <v>11</v>
      </c>
      <c r="C76" s="38">
        <v>8</v>
      </c>
      <c r="D76" s="38">
        <v>6</v>
      </c>
      <c r="E76" s="15">
        <f t="shared" si="67"/>
        <v>25</v>
      </c>
      <c r="F76" s="38">
        <v>14</v>
      </c>
      <c r="G76" s="38">
        <v>11</v>
      </c>
      <c r="H76" s="38">
        <v>14</v>
      </c>
      <c r="I76" s="38">
        <v>16</v>
      </c>
      <c r="J76" s="38">
        <v>0</v>
      </c>
      <c r="K76" s="38">
        <v>3</v>
      </c>
      <c r="L76" s="38">
        <v>0</v>
      </c>
      <c r="M76" s="15">
        <f t="shared" si="71"/>
        <v>58</v>
      </c>
      <c r="N76" s="38">
        <v>13</v>
      </c>
      <c r="O76" s="38">
        <v>18</v>
      </c>
      <c r="P76" s="38">
        <v>20</v>
      </c>
      <c r="Q76" s="38">
        <v>20</v>
      </c>
      <c r="R76" s="38">
        <v>12</v>
      </c>
      <c r="S76" s="38">
        <v>9</v>
      </c>
      <c r="T76" s="38">
        <v>0</v>
      </c>
      <c r="U76" s="15">
        <f t="shared" si="68"/>
        <v>92</v>
      </c>
      <c r="V76" s="38">
        <v>7</v>
      </c>
      <c r="W76" s="38">
        <v>10</v>
      </c>
      <c r="X76" s="38">
        <v>21</v>
      </c>
      <c r="Y76" s="38">
        <v>13</v>
      </c>
      <c r="Z76" s="38">
        <v>16</v>
      </c>
      <c r="AA76" s="38">
        <v>7</v>
      </c>
      <c r="AB76" s="38">
        <v>0</v>
      </c>
      <c r="AC76" s="15">
        <f t="shared" si="69"/>
        <v>74</v>
      </c>
      <c r="AD76" s="38">
        <v>23</v>
      </c>
      <c r="AE76" s="34">
        <v>23</v>
      </c>
      <c r="AF76" s="34">
        <v>8</v>
      </c>
      <c r="AG76" s="34">
        <v>1</v>
      </c>
      <c r="AH76" s="34">
        <v>15</v>
      </c>
      <c r="AI76" s="34">
        <v>0</v>
      </c>
      <c r="AJ76" s="34">
        <v>0</v>
      </c>
      <c r="AK76" s="15">
        <f t="shared" si="70"/>
        <v>70</v>
      </c>
      <c r="AL76" s="16">
        <f t="shared" si="60"/>
        <v>319</v>
      </c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</row>
    <row r="77" spans="1:61" s="36" customFormat="1" ht="15.75" x14ac:dyDescent="0.25">
      <c r="A77" s="33" t="s">
        <v>38</v>
      </c>
      <c r="B77" s="38">
        <v>4</v>
      </c>
      <c r="C77" s="38">
        <v>0</v>
      </c>
      <c r="D77" s="38">
        <v>1</v>
      </c>
      <c r="E77" s="15">
        <f t="shared" si="67"/>
        <v>5</v>
      </c>
      <c r="F77" s="38">
        <v>0</v>
      </c>
      <c r="G77" s="38">
        <v>1</v>
      </c>
      <c r="H77" s="38">
        <v>2</v>
      </c>
      <c r="I77" s="38">
        <v>1</v>
      </c>
      <c r="J77" s="38">
        <v>0</v>
      </c>
      <c r="K77" s="38">
        <v>1</v>
      </c>
      <c r="L77" s="38">
        <v>0</v>
      </c>
      <c r="M77" s="15">
        <f t="shared" si="71"/>
        <v>5</v>
      </c>
      <c r="N77" s="34">
        <v>2</v>
      </c>
      <c r="O77" s="34">
        <v>2</v>
      </c>
      <c r="P77" s="38">
        <v>2</v>
      </c>
      <c r="Q77" s="38">
        <v>2</v>
      </c>
      <c r="R77" s="38">
        <v>1</v>
      </c>
      <c r="S77" s="38">
        <v>1</v>
      </c>
      <c r="T77" s="38">
        <v>0</v>
      </c>
      <c r="U77" s="15">
        <f t="shared" si="68"/>
        <v>10</v>
      </c>
      <c r="V77" s="38">
        <v>4</v>
      </c>
      <c r="W77" s="38">
        <v>2</v>
      </c>
      <c r="X77" s="38">
        <v>3</v>
      </c>
      <c r="Y77" s="38">
        <v>4</v>
      </c>
      <c r="Z77" s="38">
        <v>1</v>
      </c>
      <c r="AA77" s="38">
        <v>0</v>
      </c>
      <c r="AB77" s="38">
        <v>0</v>
      </c>
      <c r="AC77" s="15">
        <f t="shared" si="69"/>
        <v>14</v>
      </c>
      <c r="AD77" s="34">
        <v>3</v>
      </c>
      <c r="AE77" s="34">
        <v>2</v>
      </c>
      <c r="AF77" s="34">
        <v>2</v>
      </c>
      <c r="AG77" s="34">
        <v>0</v>
      </c>
      <c r="AH77" s="34">
        <v>5</v>
      </c>
      <c r="AI77" s="34">
        <v>0</v>
      </c>
      <c r="AJ77" s="34">
        <v>0</v>
      </c>
      <c r="AK77" s="15">
        <f t="shared" si="70"/>
        <v>12</v>
      </c>
      <c r="AL77" s="16">
        <f t="shared" si="60"/>
        <v>46</v>
      </c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</row>
    <row r="78" spans="1:61" s="36" customFormat="1" ht="15.75" x14ac:dyDescent="0.25">
      <c r="A78" s="33" t="s">
        <v>39</v>
      </c>
      <c r="B78" s="38">
        <v>0</v>
      </c>
      <c r="C78" s="38">
        <v>0</v>
      </c>
      <c r="D78" s="38">
        <v>0</v>
      </c>
      <c r="E78" s="15">
        <f t="shared" si="67"/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15">
        <f t="shared" si="71"/>
        <v>0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15">
        <f t="shared" si="68"/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15">
        <f t="shared" si="69"/>
        <v>0</v>
      </c>
      <c r="AD78" s="38">
        <v>0</v>
      </c>
      <c r="AE78" s="38">
        <v>0</v>
      </c>
      <c r="AF78" s="38">
        <v>0</v>
      </c>
      <c r="AG78" s="34">
        <v>0</v>
      </c>
      <c r="AH78" s="34">
        <v>0</v>
      </c>
      <c r="AI78" s="34">
        <v>0</v>
      </c>
      <c r="AJ78" s="34">
        <v>0</v>
      </c>
      <c r="AK78" s="15">
        <f t="shared" si="70"/>
        <v>0</v>
      </c>
      <c r="AL78" s="16">
        <f t="shared" si="60"/>
        <v>0</v>
      </c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</row>
    <row r="79" spans="1:61" s="36" customFormat="1" ht="15.75" x14ac:dyDescent="0.25">
      <c r="A79" s="33" t="s">
        <v>40</v>
      </c>
      <c r="B79" s="38">
        <v>0</v>
      </c>
      <c r="C79" s="38">
        <v>0</v>
      </c>
      <c r="D79" s="38">
        <v>0</v>
      </c>
      <c r="E79" s="15">
        <f t="shared" si="67"/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15">
        <f t="shared" si="71"/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15">
        <f t="shared" si="68"/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15">
        <f t="shared" si="69"/>
        <v>0</v>
      </c>
      <c r="AD79" s="38">
        <v>0</v>
      </c>
      <c r="AE79" s="38">
        <v>0</v>
      </c>
      <c r="AF79" s="38">
        <v>0</v>
      </c>
      <c r="AG79" s="34">
        <v>0</v>
      </c>
      <c r="AH79" s="34">
        <v>0</v>
      </c>
      <c r="AI79" s="34">
        <v>0</v>
      </c>
      <c r="AJ79" s="34">
        <v>0</v>
      </c>
      <c r="AK79" s="15">
        <f t="shared" si="70"/>
        <v>0</v>
      </c>
      <c r="AL79" s="16">
        <f t="shared" si="60"/>
        <v>0</v>
      </c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</row>
    <row r="80" spans="1:61" s="36" customFormat="1" ht="15.75" x14ac:dyDescent="0.25">
      <c r="A80" s="33" t="s">
        <v>41</v>
      </c>
      <c r="B80" s="38">
        <v>0</v>
      </c>
      <c r="C80" s="38">
        <v>0</v>
      </c>
      <c r="D80" s="38">
        <v>0</v>
      </c>
      <c r="E80" s="37">
        <f t="shared" si="67"/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15">
        <f t="shared" si="71"/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15">
        <f t="shared" si="68"/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15">
        <f t="shared" si="69"/>
        <v>0</v>
      </c>
      <c r="AD80" s="38">
        <v>0</v>
      </c>
      <c r="AE80" s="38">
        <v>0</v>
      </c>
      <c r="AF80" s="38">
        <v>0</v>
      </c>
      <c r="AG80" s="34">
        <v>0</v>
      </c>
      <c r="AH80" s="34">
        <v>0</v>
      </c>
      <c r="AI80" s="34">
        <v>0</v>
      </c>
      <c r="AJ80" s="34">
        <v>0</v>
      </c>
      <c r="AK80" s="15">
        <f t="shared" si="70"/>
        <v>0</v>
      </c>
      <c r="AL80" s="16">
        <f t="shared" si="60"/>
        <v>0</v>
      </c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</row>
    <row r="81" spans="1:61" x14ac:dyDescent="0.25">
      <c r="A81" s="13" t="s">
        <v>43</v>
      </c>
      <c r="B81" s="32">
        <f t="shared" ref="B81:D81" si="72">SUM(B82:B109)</f>
        <v>14</v>
      </c>
      <c r="C81" s="32">
        <f t="shared" si="72"/>
        <v>29</v>
      </c>
      <c r="D81" s="32">
        <f t="shared" si="72"/>
        <v>19</v>
      </c>
      <c r="E81" s="32">
        <f t="shared" ref="E81:AH81" si="73">SUM(E82:E109)</f>
        <v>62</v>
      </c>
      <c r="F81" s="32">
        <f t="shared" si="73"/>
        <v>35</v>
      </c>
      <c r="G81" s="32">
        <f t="shared" si="73"/>
        <v>49</v>
      </c>
      <c r="H81" s="32">
        <f t="shared" si="73"/>
        <v>42</v>
      </c>
      <c r="I81" s="32">
        <f t="shared" si="73"/>
        <v>54</v>
      </c>
      <c r="J81" s="32">
        <f t="shared" si="73"/>
        <v>251</v>
      </c>
      <c r="K81" s="32">
        <f t="shared" si="73"/>
        <v>76</v>
      </c>
      <c r="L81" s="32">
        <f t="shared" ref="L81" si="74">SUM(L82:L109)</f>
        <v>17</v>
      </c>
      <c r="M81" s="32">
        <f t="shared" si="73"/>
        <v>524</v>
      </c>
      <c r="N81" s="32">
        <f t="shared" si="73"/>
        <v>39</v>
      </c>
      <c r="O81" s="32">
        <f t="shared" si="73"/>
        <v>116</v>
      </c>
      <c r="P81" s="32">
        <f t="shared" si="73"/>
        <v>106</v>
      </c>
      <c r="Q81" s="32">
        <f t="shared" si="73"/>
        <v>27</v>
      </c>
      <c r="R81" s="32">
        <f t="shared" si="73"/>
        <v>15</v>
      </c>
      <c r="S81" s="32">
        <f t="shared" si="73"/>
        <v>31</v>
      </c>
      <c r="T81" s="32">
        <f t="shared" ref="T81" si="75">SUM(T82:T109)</f>
        <v>0</v>
      </c>
      <c r="U81" s="32">
        <f t="shared" si="73"/>
        <v>334</v>
      </c>
      <c r="V81" s="32">
        <f t="shared" si="73"/>
        <v>15</v>
      </c>
      <c r="W81" s="32">
        <f t="shared" si="73"/>
        <v>7</v>
      </c>
      <c r="X81" s="32">
        <f t="shared" si="73"/>
        <v>12</v>
      </c>
      <c r="Y81" s="32">
        <f t="shared" si="73"/>
        <v>13</v>
      </c>
      <c r="Z81" s="32">
        <f t="shared" si="73"/>
        <v>6</v>
      </c>
      <c r="AA81" s="32">
        <f t="shared" si="73"/>
        <v>12</v>
      </c>
      <c r="AB81" s="32">
        <f t="shared" ref="AB81" si="76">SUM(AB82:AB109)</f>
        <v>6</v>
      </c>
      <c r="AC81" s="32">
        <f>SUM(AC82:AC109)</f>
        <v>71</v>
      </c>
      <c r="AD81" s="32">
        <f t="shared" si="73"/>
        <v>7</v>
      </c>
      <c r="AE81" s="32">
        <f t="shared" si="73"/>
        <v>20</v>
      </c>
      <c r="AF81" s="32">
        <f t="shared" si="73"/>
        <v>24</v>
      </c>
      <c r="AG81" s="32">
        <f t="shared" si="73"/>
        <v>2</v>
      </c>
      <c r="AH81" s="32">
        <f t="shared" si="73"/>
        <v>3</v>
      </c>
      <c r="AI81" s="32">
        <f t="shared" ref="AI81:AJ81" si="77">SUM(AI82:AI109)</f>
        <v>19</v>
      </c>
      <c r="AJ81" s="32">
        <f t="shared" si="77"/>
        <v>0</v>
      </c>
      <c r="AK81" s="32">
        <f>SUM(AK82:AK109)</f>
        <v>75</v>
      </c>
      <c r="AL81" s="32">
        <f>SUM(AD81:AJ81,AC81,U81,M81,E81)</f>
        <v>1066</v>
      </c>
    </row>
    <row r="82" spans="1:61" s="36" customFormat="1" ht="15.75" x14ac:dyDescent="0.25">
      <c r="A82" s="33" t="s">
        <v>14</v>
      </c>
      <c r="B82" s="38">
        <v>0</v>
      </c>
      <c r="C82" s="38">
        <v>0</v>
      </c>
      <c r="D82" s="38">
        <v>0</v>
      </c>
      <c r="E82" s="15">
        <f t="shared" ref="E82:E109" si="78">SUM(B82:D82)</f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15">
        <f>SUM(F82:L82)</f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15">
        <f t="shared" ref="U82:U109" si="79">SUM(N82:T82)</f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2</v>
      </c>
      <c r="AC82" s="15">
        <f t="shared" ref="AC82:AC109" si="80">SUM(V82:AB82)</f>
        <v>2</v>
      </c>
      <c r="AD82" s="38">
        <v>0</v>
      </c>
      <c r="AE82" s="38">
        <v>0</v>
      </c>
      <c r="AF82" s="38">
        <v>0</v>
      </c>
      <c r="AG82" s="34">
        <v>0</v>
      </c>
      <c r="AH82" s="38">
        <v>0</v>
      </c>
      <c r="AI82" s="38">
        <v>0</v>
      </c>
      <c r="AJ82" s="34">
        <v>0</v>
      </c>
      <c r="AK82" s="15">
        <f t="shared" ref="AK82:AK109" si="81">SUM(AD82:AJ82)</f>
        <v>0</v>
      </c>
      <c r="AL82" s="16">
        <f t="shared" si="60"/>
        <v>2</v>
      </c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</row>
    <row r="83" spans="1:61" s="36" customFormat="1" ht="15.75" x14ac:dyDescent="0.25">
      <c r="A83" s="33" t="s">
        <v>15</v>
      </c>
      <c r="B83" s="34">
        <v>0</v>
      </c>
      <c r="C83" s="34">
        <v>2</v>
      </c>
      <c r="D83" s="34">
        <v>0</v>
      </c>
      <c r="E83" s="15">
        <f t="shared" si="78"/>
        <v>2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15">
        <f t="shared" ref="M83:M109" si="82">SUM(F83:L83)</f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8">
        <v>0</v>
      </c>
      <c r="U83" s="15">
        <f t="shared" si="79"/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15">
        <f t="shared" si="80"/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1</v>
      </c>
      <c r="AI83" s="34">
        <v>1</v>
      </c>
      <c r="AJ83" s="34">
        <v>0</v>
      </c>
      <c r="AK83" s="15">
        <f t="shared" si="81"/>
        <v>2</v>
      </c>
      <c r="AL83" s="16">
        <f t="shared" si="60"/>
        <v>4</v>
      </c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</row>
    <row r="84" spans="1:61" s="36" customFormat="1" ht="15.75" x14ac:dyDescent="0.25">
      <c r="A84" s="33" t="s">
        <v>16</v>
      </c>
      <c r="B84" s="34">
        <v>0</v>
      </c>
      <c r="C84" s="34">
        <v>2</v>
      </c>
      <c r="D84" s="34">
        <v>0</v>
      </c>
      <c r="E84" s="15">
        <f t="shared" si="78"/>
        <v>2</v>
      </c>
      <c r="F84" s="34">
        <v>0</v>
      </c>
      <c r="G84" s="34">
        <v>0</v>
      </c>
      <c r="H84" s="34">
        <v>0</v>
      </c>
      <c r="I84" s="34">
        <v>0</v>
      </c>
      <c r="J84" s="34">
        <v>1</v>
      </c>
      <c r="K84" s="34">
        <v>0</v>
      </c>
      <c r="L84" s="34">
        <v>2</v>
      </c>
      <c r="M84" s="15">
        <f t="shared" si="82"/>
        <v>3</v>
      </c>
      <c r="N84" s="34">
        <v>4</v>
      </c>
      <c r="O84" s="34">
        <v>0</v>
      </c>
      <c r="P84" s="34">
        <v>0</v>
      </c>
      <c r="Q84" s="34">
        <v>0</v>
      </c>
      <c r="R84" s="34">
        <v>0</v>
      </c>
      <c r="S84" s="34">
        <v>1</v>
      </c>
      <c r="T84" s="38">
        <v>0</v>
      </c>
      <c r="U84" s="15">
        <f t="shared" si="79"/>
        <v>5</v>
      </c>
      <c r="V84" s="34">
        <v>0</v>
      </c>
      <c r="W84" s="34">
        <v>0</v>
      </c>
      <c r="X84" s="34">
        <v>0</v>
      </c>
      <c r="Y84" s="34">
        <v>0</v>
      </c>
      <c r="Z84" s="34">
        <v>1</v>
      </c>
      <c r="AA84" s="34">
        <v>0</v>
      </c>
      <c r="AB84" s="34">
        <v>0</v>
      </c>
      <c r="AC84" s="15">
        <f t="shared" si="80"/>
        <v>1</v>
      </c>
      <c r="AD84" s="34">
        <v>0</v>
      </c>
      <c r="AE84" s="34">
        <v>0</v>
      </c>
      <c r="AF84" s="34">
        <v>2</v>
      </c>
      <c r="AG84" s="34">
        <v>0</v>
      </c>
      <c r="AH84" s="34">
        <v>0</v>
      </c>
      <c r="AI84" s="34">
        <v>2</v>
      </c>
      <c r="AJ84" s="34">
        <v>0</v>
      </c>
      <c r="AK84" s="15">
        <f t="shared" si="81"/>
        <v>4</v>
      </c>
      <c r="AL84" s="16">
        <f t="shared" si="60"/>
        <v>15</v>
      </c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</row>
    <row r="85" spans="1:61" s="36" customFormat="1" ht="15.75" x14ac:dyDescent="0.25">
      <c r="A85" s="33" t="s">
        <v>17</v>
      </c>
      <c r="B85" s="34">
        <v>0</v>
      </c>
      <c r="C85" s="34">
        <v>1</v>
      </c>
      <c r="D85" s="34">
        <v>0</v>
      </c>
      <c r="E85" s="15">
        <f t="shared" si="78"/>
        <v>1</v>
      </c>
      <c r="F85" s="34">
        <v>0</v>
      </c>
      <c r="G85" s="34">
        <v>2</v>
      </c>
      <c r="H85" s="34">
        <v>0</v>
      </c>
      <c r="I85" s="34">
        <v>5</v>
      </c>
      <c r="J85" s="34">
        <v>1</v>
      </c>
      <c r="K85" s="34">
        <v>2</v>
      </c>
      <c r="L85" s="34">
        <v>0</v>
      </c>
      <c r="M85" s="15">
        <f t="shared" si="82"/>
        <v>10</v>
      </c>
      <c r="N85" s="34">
        <v>1</v>
      </c>
      <c r="O85" s="34">
        <v>0</v>
      </c>
      <c r="P85" s="34">
        <v>1</v>
      </c>
      <c r="Q85" s="34">
        <v>0</v>
      </c>
      <c r="R85" s="34">
        <v>1</v>
      </c>
      <c r="S85" s="34">
        <v>0</v>
      </c>
      <c r="T85" s="38">
        <v>0</v>
      </c>
      <c r="U85" s="15">
        <f t="shared" si="79"/>
        <v>3</v>
      </c>
      <c r="V85" s="34">
        <v>0</v>
      </c>
      <c r="W85" s="34">
        <v>0</v>
      </c>
      <c r="X85" s="34">
        <v>0</v>
      </c>
      <c r="Y85" s="34">
        <v>1</v>
      </c>
      <c r="Z85" s="34">
        <v>0</v>
      </c>
      <c r="AA85" s="34">
        <v>2</v>
      </c>
      <c r="AB85" s="34">
        <v>0</v>
      </c>
      <c r="AC85" s="15">
        <f t="shared" si="80"/>
        <v>3</v>
      </c>
      <c r="AD85" s="34">
        <v>0</v>
      </c>
      <c r="AE85" s="34">
        <v>2</v>
      </c>
      <c r="AF85" s="34">
        <v>0</v>
      </c>
      <c r="AG85" s="34">
        <v>0</v>
      </c>
      <c r="AH85" s="34">
        <v>0</v>
      </c>
      <c r="AI85" s="34">
        <v>0</v>
      </c>
      <c r="AJ85" s="34">
        <v>0</v>
      </c>
      <c r="AK85" s="15">
        <f t="shared" si="81"/>
        <v>2</v>
      </c>
      <c r="AL85" s="16">
        <f t="shared" si="60"/>
        <v>19</v>
      </c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</row>
    <row r="86" spans="1:61" s="36" customFormat="1" ht="15.75" x14ac:dyDescent="0.25">
      <c r="A86" s="33" t="s">
        <v>18</v>
      </c>
      <c r="B86" s="34">
        <v>1</v>
      </c>
      <c r="C86" s="34">
        <v>0</v>
      </c>
      <c r="D86" s="34">
        <v>0</v>
      </c>
      <c r="E86" s="15">
        <f t="shared" si="78"/>
        <v>1</v>
      </c>
      <c r="F86" s="34">
        <v>0</v>
      </c>
      <c r="G86" s="34">
        <v>0</v>
      </c>
      <c r="H86" s="34">
        <v>1</v>
      </c>
      <c r="I86" s="34">
        <v>1</v>
      </c>
      <c r="J86" s="34">
        <v>0</v>
      </c>
      <c r="K86" s="34">
        <v>0</v>
      </c>
      <c r="L86" s="34">
        <v>0</v>
      </c>
      <c r="M86" s="15">
        <f t="shared" si="82"/>
        <v>2</v>
      </c>
      <c r="N86" s="34">
        <v>0</v>
      </c>
      <c r="O86" s="34">
        <v>1</v>
      </c>
      <c r="P86" s="34">
        <v>3</v>
      </c>
      <c r="Q86" s="34">
        <v>0</v>
      </c>
      <c r="R86" s="34">
        <v>0</v>
      </c>
      <c r="S86" s="34">
        <v>0</v>
      </c>
      <c r="T86" s="38">
        <v>0</v>
      </c>
      <c r="U86" s="15">
        <f t="shared" si="79"/>
        <v>4</v>
      </c>
      <c r="V86" s="34">
        <v>1</v>
      </c>
      <c r="W86" s="34">
        <v>0</v>
      </c>
      <c r="X86" s="34">
        <v>1</v>
      </c>
      <c r="Y86" s="34">
        <v>1</v>
      </c>
      <c r="Z86" s="34">
        <v>0</v>
      </c>
      <c r="AA86" s="34">
        <v>1</v>
      </c>
      <c r="AB86" s="34">
        <v>1</v>
      </c>
      <c r="AC86" s="15">
        <f t="shared" si="80"/>
        <v>5</v>
      </c>
      <c r="AD86" s="34">
        <v>0</v>
      </c>
      <c r="AE86" s="34">
        <v>3</v>
      </c>
      <c r="AF86" s="34">
        <v>2</v>
      </c>
      <c r="AG86" s="34">
        <v>0</v>
      </c>
      <c r="AH86" s="34">
        <v>1</v>
      </c>
      <c r="AI86" s="34">
        <v>0</v>
      </c>
      <c r="AJ86" s="34">
        <v>0</v>
      </c>
      <c r="AK86" s="15">
        <f t="shared" si="81"/>
        <v>6</v>
      </c>
      <c r="AL86" s="16">
        <f t="shared" si="60"/>
        <v>18</v>
      </c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</row>
    <row r="87" spans="1:61" s="36" customFormat="1" ht="15.75" x14ac:dyDescent="0.25">
      <c r="A87" s="33" t="s">
        <v>19</v>
      </c>
      <c r="B87" s="34">
        <v>0</v>
      </c>
      <c r="C87" s="34">
        <v>0</v>
      </c>
      <c r="D87" s="34">
        <v>0</v>
      </c>
      <c r="E87" s="15">
        <f t="shared" si="78"/>
        <v>0</v>
      </c>
      <c r="F87" s="34">
        <v>2</v>
      </c>
      <c r="G87" s="34">
        <v>1</v>
      </c>
      <c r="H87" s="34">
        <v>8</v>
      </c>
      <c r="I87" s="34">
        <v>0</v>
      </c>
      <c r="J87" s="34">
        <v>3</v>
      </c>
      <c r="K87" s="34">
        <v>12</v>
      </c>
      <c r="L87" s="34">
        <v>0</v>
      </c>
      <c r="M87" s="15">
        <f t="shared" si="82"/>
        <v>26</v>
      </c>
      <c r="N87" s="34">
        <v>3</v>
      </c>
      <c r="O87" s="34">
        <v>3</v>
      </c>
      <c r="P87" s="34">
        <v>2</v>
      </c>
      <c r="Q87" s="34">
        <v>0</v>
      </c>
      <c r="R87" s="34">
        <v>2</v>
      </c>
      <c r="S87" s="34">
        <v>1</v>
      </c>
      <c r="T87" s="38">
        <v>0</v>
      </c>
      <c r="U87" s="15">
        <f t="shared" si="79"/>
        <v>11</v>
      </c>
      <c r="V87" s="34">
        <v>0</v>
      </c>
      <c r="W87" s="34">
        <v>2</v>
      </c>
      <c r="X87" s="34">
        <v>0</v>
      </c>
      <c r="Y87" s="34">
        <v>1</v>
      </c>
      <c r="Z87" s="34">
        <v>1</v>
      </c>
      <c r="AA87" s="34">
        <v>0</v>
      </c>
      <c r="AB87" s="34">
        <v>1</v>
      </c>
      <c r="AC87" s="15">
        <f t="shared" si="80"/>
        <v>5</v>
      </c>
      <c r="AD87" s="34">
        <v>0</v>
      </c>
      <c r="AE87" s="34">
        <v>1</v>
      </c>
      <c r="AF87" s="34">
        <v>0</v>
      </c>
      <c r="AG87" s="34">
        <v>0</v>
      </c>
      <c r="AH87" s="34">
        <v>0</v>
      </c>
      <c r="AI87" s="34">
        <v>0</v>
      </c>
      <c r="AJ87" s="34">
        <v>0</v>
      </c>
      <c r="AK87" s="15">
        <f t="shared" si="81"/>
        <v>1</v>
      </c>
      <c r="AL87" s="16">
        <f t="shared" si="60"/>
        <v>43</v>
      </c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</row>
    <row r="88" spans="1:61" s="36" customFormat="1" ht="15.75" x14ac:dyDescent="0.25">
      <c r="A88" s="33" t="s">
        <v>20</v>
      </c>
      <c r="B88" s="34">
        <v>1</v>
      </c>
      <c r="C88" s="34">
        <v>2</v>
      </c>
      <c r="D88" s="34">
        <v>0</v>
      </c>
      <c r="E88" s="15">
        <f t="shared" si="78"/>
        <v>3</v>
      </c>
      <c r="F88" s="34">
        <v>1</v>
      </c>
      <c r="G88" s="34">
        <v>3</v>
      </c>
      <c r="H88" s="34">
        <v>0</v>
      </c>
      <c r="I88" s="34">
        <v>2</v>
      </c>
      <c r="J88" s="34">
        <v>1</v>
      </c>
      <c r="K88" s="34">
        <v>6</v>
      </c>
      <c r="L88" s="34">
        <v>3</v>
      </c>
      <c r="M88" s="15">
        <f t="shared" si="82"/>
        <v>16</v>
      </c>
      <c r="N88" s="34">
        <v>0</v>
      </c>
      <c r="O88" s="34">
        <v>2</v>
      </c>
      <c r="P88" s="34">
        <v>0</v>
      </c>
      <c r="Q88" s="34">
        <v>0</v>
      </c>
      <c r="R88" s="34">
        <v>1</v>
      </c>
      <c r="S88" s="34">
        <v>0</v>
      </c>
      <c r="T88" s="38">
        <v>0</v>
      </c>
      <c r="U88" s="15">
        <f t="shared" si="79"/>
        <v>3</v>
      </c>
      <c r="V88" s="34">
        <v>0</v>
      </c>
      <c r="W88" s="34">
        <v>0</v>
      </c>
      <c r="X88" s="34">
        <v>0</v>
      </c>
      <c r="Y88" s="34">
        <v>0</v>
      </c>
      <c r="Z88" s="34">
        <v>1</v>
      </c>
      <c r="AA88" s="34">
        <v>0</v>
      </c>
      <c r="AB88" s="34">
        <v>1</v>
      </c>
      <c r="AC88" s="15">
        <f t="shared" si="80"/>
        <v>2</v>
      </c>
      <c r="AD88" s="34">
        <v>0</v>
      </c>
      <c r="AE88" s="34">
        <v>0</v>
      </c>
      <c r="AF88" s="34">
        <v>0</v>
      </c>
      <c r="AG88" s="34">
        <v>1</v>
      </c>
      <c r="AH88" s="34">
        <v>0</v>
      </c>
      <c r="AI88" s="34">
        <v>0</v>
      </c>
      <c r="AJ88" s="34">
        <v>0</v>
      </c>
      <c r="AK88" s="15">
        <f t="shared" si="81"/>
        <v>1</v>
      </c>
      <c r="AL88" s="16">
        <f t="shared" si="60"/>
        <v>25</v>
      </c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</row>
    <row r="89" spans="1:61" s="36" customFormat="1" ht="15.75" x14ac:dyDescent="0.25">
      <c r="A89" s="33" t="s">
        <v>21</v>
      </c>
      <c r="B89" s="34">
        <v>0</v>
      </c>
      <c r="C89" s="34">
        <v>3</v>
      </c>
      <c r="D89" s="34">
        <v>0</v>
      </c>
      <c r="E89" s="15">
        <f t="shared" si="78"/>
        <v>3</v>
      </c>
      <c r="F89" s="34">
        <v>2</v>
      </c>
      <c r="G89" s="34">
        <v>2</v>
      </c>
      <c r="H89" s="34">
        <v>0</v>
      </c>
      <c r="I89" s="34">
        <v>3</v>
      </c>
      <c r="J89" s="34">
        <v>0</v>
      </c>
      <c r="K89" s="34">
        <v>3</v>
      </c>
      <c r="L89" s="34">
        <v>0</v>
      </c>
      <c r="M89" s="15">
        <f t="shared" si="82"/>
        <v>10</v>
      </c>
      <c r="N89" s="34">
        <v>0</v>
      </c>
      <c r="O89" s="34">
        <v>6</v>
      </c>
      <c r="P89" s="34">
        <v>2</v>
      </c>
      <c r="Q89" s="34">
        <v>0</v>
      </c>
      <c r="R89" s="34">
        <v>0</v>
      </c>
      <c r="S89" s="34">
        <v>0</v>
      </c>
      <c r="T89" s="38">
        <v>0</v>
      </c>
      <c r="U89" s="15">
        <f t="shared" si="79"/>
        <v>8</v>
      </c>
      <c r="V89" s="34">
        <v>0</v>
      </c>
      <c r="W89" s="34">
        <v>0</v>
      </c>
      <c r="X89" s="34">
        <v>2</v>
      </c>
      <c r="Y89" s="34">
        <v>1</v>
      </c>
      <c r="Z89" s="34">
        <v>1</v>
      </c>
      <c r="AA89" s="34">
        <v>1</v>
      </c>
      <c r="AB89" s="34">
        <v>0</v>
      </c>
      <c r="AC89" s="15">
        <f t="shared" si="80"/>
        <v>5</v>
      </c>
      <c r="AD89" s="34">
        <v>0</v>
      </c>
      <c r="AE89" s="34">
        <v>0</v>
      </c>
      <c r="AF89" s="34">
        <v>2</v>
      </c>
      <c r="AG89" s="34">
        <v>0</v>
      </c>
      <c r="AH89" s="34">
        <v>0</v>
      </c>
      <c r="AI89" s="34">
        <v>0</v>
      </c>
      <c r="AJ89" s="34">
        <v>0</v>
      </c>
      <c r="AK89" s="15">
        <f t="shared" si="81"/>
        <v>2</v>
      </c>
      <c r="AL89" s="16">
        <f t="shared" ref="AL89:AL109" si="83">SUM(AD89:AJ89,AC89,U89,M89,E89,AJ89)</f>
        <v>28</v>
      </c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1" s="36" customFormat="1" ht="15.75" x14ac:dyDescent="0.25">
      <c r="A90" s="33" t="s">
        <v>22</v>
      </c>
      <c r="B90" s="34">
        <v>0</v>
      </c>
      <c r="C90" s="34">
        <v>0</v>
      </c>
      <c r="D90" s="34">
        <v>0</v>
      </c>
      <c r="E90" s="15">
        <f t="shared" si="78"/>
        <v>0</v>
      </c>
      <c r="F90" s="34">
        <v>2</v>
      </c>
      <c r="G90" s="34">
        <v>5</v>
      </c>
      <c r="H90" s="34">
        <v>1</v>
      </c>
      <c r="I90" s="34">
        <v>1</v>
      </c>
      <c r="J90" s="34">
        <v>11</v>
      </c>
      <c r="K90" s="34">
        <v>9</v>
      </c>
      <c r="L90" s="34">
        <v>2</v>
      </c>
      <c r="M90" s="15">
        <f t="shared" si="82"/>
        <v>31</v>
      </c>
      <c r="N90" s="34">
        <v>3</v>
      </c>
      <c r="O90" s="34">
        <v>14</v>
      </c>
      <c r="P90" s="34">
        <v>19</v>
      </c>
      <c r="Q90" s="34">
        <v>3</v>
      </c>
      <c r="R90" s="34">
        <v>1</v>
      </c>
      <c r="S90" s="34">
        <v>2</v>
      </c>
      <c r="T90" s="38">
        <v>0</v>
      </c>
      <c r="U90" s="15">
        <f t="shared" si="79"/>
        <v>42</v>
      </c>
      <c r="V90" s="34">
        <v>2</v>
      </c>
      <c r="W90" s="34">
        <v>0</v>
      </c>
      <c r="X90" s="34">
        <v>2</v>
      </c>
      <c r="Y90" s="34">
        <v>0</v>
      </c>
      <c r="Z90" s="34">
        <v>0</v>
      </c>
      <c r="AA90" s="34">
        <v>1</v>
      </c>
      <c r="AB90" s="34">
        <v>0</v>
      </c>
      <c r="AC90" s="15">
        <f t="shared" si="80"/>
        <v>5</v>
      </c>
      <c r="AD90" s="34">
        <v>0</v>
      </c>
      <c r="AE90" s="34">
        <v>1</v>
      </c>
      <c r="AF90" s="34">
        <v>2</v>
      </c>
      <c r="AG90" s="34">
        <v>0</v>
      </c>
      <c r="AH90" s="34">
        <v>0</v>
      </c>
      <c r="AI90" s="34">
        <v>1</v>
      </c>
      <c r="AJ90" s="34">
        <v>0</v>
      </c>
      <c r="AK90" s="15">
        <f t="shared" si="81"/>
        <v>4</v>
      </c>
      <c r="AL90" s="16">
        <f t="shared" si="83"/>
        <v>82</v>
      </c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</row>
    <row r="91" spans="1:61" s="36" customFormat="1" ht="15.75" x14ac:dyDescent="0.25">
      <c r="A91" s="33" t="s">
        <v>23</v>
      </c>
      <c r="B91" s="34">
        <v>0</v>
      </c>
      <c r="C91" s="34">
        <v>0</v>
      </c>
      <c r="D91" s="34">
        <v>0</v>
      </c>
      <c r="E91" s="15">
        <f t="shared" si="78"/>
        <v>0</v>
      </c>
      <c r="F91" s="34">
        <v>0</v>
      </c>
      <c r="G91" s="34">
        <v>1</v>
      </c>
      <c r="H91" s="34">
        <v>2</v>
      </c>
      <c r="I91" s="34">
        <v>4</v>
      </c>
      <c r="J91" s="34">
        <v>4</v>
      </c>
      <c r="K91" s="34">
        <v>1</v>
      </c>
      <c r="L91" s="34">
        <v>0</v>
      </c>
      <c r="M91" s="15">
        <f t="shared" si="82"/>
        <v>12</v>
      </c>
      <c r="N91" s="34">
        <v>11</v>
      </c>
      <c r="O91" s="34">
        <v>7</v>
      </c>
      <c r="P91" s="34">
        <v>21</v>
      </c>
      <c r="Q91" s="34">
        <v>1</v>
      </c>
      <c r="R91" s="34">
        <v>1</v>
      </c>
      <c r="S91" s="34">
        <v>0</v>
      </c>
      <c r="T91" s="38">
        <v>0</v>
      </c>
      <c r="U91" s="15">
        <f t="shared" si="79"/>
        <v>41</v>
      </c>
      <c r="V91" s="34">
        <v>0</v>
      </c>
      <c r="W91" s="34">
        <v>0</v>
      </c>
      <c r="X91" s="34">
        <v>0</v>
      </c>
      <c r="Y91" s="34">
        <v>1</v>
      </c>
      <c r="Z91" s="34">
        <v>0</v>
      </c>
      <c r="AA91" s="34">
        <v>0</v>
      </c>
      <c r="AB91" s="34">
        <v>0</v>
      </c>
      <c r="AC91" s="15">
        <f t="shared" si="80"/>
        <v>1</v>
      </c>
      <c r="AD91" s="34">
        <v>0</v>
      </c>
      <c r="AE91" s="34">
        <v>1</v>
      </c>
      <c r="AF91" s="34">
        <v>1</v>
      </c>
      <c r="AG91" s="34">
        <v>0</v>
      </c>
      <c r="AH91" s="34">
        <v>0</v>
      </c>
      <c r="AI91" s="34">
        <v>1</v>
      </c>
      <c r="AJ91" s="34">
        <v>0</v>
      </c>
      <c r="AK91" s="15">
        <f t="shared" si="81"/>
        <v>3</v>
      </c>
      <c r="AL91" s="16">
        <f t="shared" si="83"/>
        <v>57</v>
      </c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</row>
    <row r="92" spans="1:61" s="36" customFormat="1" ht="15.75" x14ac:dyDescent="0.25">
      <c r="A92" s="33" t="s">
        <v>24</v>
      </c>
      <c r="B92" s="34">
        <v>0</v>
      </c>
      <c r="C92" s="34">
        <v>0</v>
      </c>
      <c r="D92" s="34">
        <v>0</v>
      </c>
      <c r="E92" s="15">
        <f t="shared" si="78"/>
        <v>0</v>
      </c>
      <c r="F92" s="34">
        <v>2</v>
      </c>
      <c r="G92" s="34">
        <v>1</v>
      </c>
      <c r="H92" s="34">
        <v>0</v>
      </c>
      <c r="I92" s="34">
        <v>3</v>
      </c>
      <c r="J92" s="34">
        <v>16</v>
      </c>
      <c r="K92" s="34">
        <v>2</v>
      </c>
      <c r="L92" s="34">
        <v>0</v>
      </c>
      <c r="M92" s="15">
        <f t="shared" si="82"/>
        <v>24</v>
      </c>
      <c r="N92" s="34">
        <v>0</v>
      </c>
      <c r="O92" s="34">
        <v>3</v>
      </c>
      <c r="P92" s="34">
        <v>18</v>
      </c>
      <c r="Q92" s="34">
        <v>0</v>
      </c>
      <c r="R92" s="34">
        <v>1</v>
      </c>
      <c r="S92" s="34">
        <v>2</v>
      </c>
      <c r="T92" s="38">
        <v>0</v>
      </c>
      <c r="U92" s="15">
        <f t="shared" si="79"/>
        <v>24</v>
      </c>
      <c r="V92" s="34">
        <v>1</v>
      </c>
      <c r="W92" s="34">
        <v>0</v>
      </c>
      <c r="X92" s="34">
        <v>0</v>
      </c>
      <c r="Y92" s="34">
        <v>0</v>
      </c>
      <c r="Z92" s="34">
        <v>1</v>
      </c>
      <c r="AA92" s="34">
        <v>0</v>
      </c>
      <c r="AB92" s="34">
        <v>0</v>
      </c>
      <c r="AC92" s="15">
        <f t="shared" si="80"/>
        <v>2</v>
      </c>
      <c r="AD92" s="34">
        <v>0</v>
      </c>
      <c r="AE92" s="34">
        <v>3</v>
      </c>
      <c r="AF92" s="34">
        <v>1</v>
      </c>
      <c r="AG92" s="34">
        <v>1</v>
      </c>
      <c r="AH92" s="34">
        <v>0</v>
      </c>
      <c r="AI92" s="34">
        <v>0</v>
      </c>
      <c r="AJ92" s="34">
        <v>0</v>
      </c>
      <c r="AK92" s="15">
        <f t="shared" si="81"/>
        <v>5</v>
      </c>
      <c r="AL92" s="16">
        <f t="shared" si="83"/>
        <v>55</v>
      </c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</row>
    <row r="93" spans="1:61" s="36" customFormat="1" ht="15.75" x14ac:dyDescent="0.25">
      <c r="A93" s="33" t="s">
        <v>25</v>
      </c>
      <c r="B93" s="34">
        <v>1</v>
      </c>
      <c r="C93" s="34">
        <v>1</v>
      </c>
      <c r="D93" s="34">
        <v>0</v>
      </c>
      <c r="E93" s="15">
        <f t="shared" si="78"/>
        <v>2</v>
      </c>
      <c r="F93" s="34">
        <v>5</v>
      </c>
      <c r="G93" s="34">
        <v>0</v>
      </c>
      <c r="H93" s="34">
        <v>1</v>
      </c>
      <c r="I93" s="34">
        <v>0</v>
      </c>
      <c r="J93" s="34">
        <v>5</v>
      </c>
      <c r="K93" s="34">
        <v>2</v>
      </c>
      <c r="L93" s="34">
        <v>0</v>
      </c>
      <c r="M93" s="15">
        <f t="shared" si="82"/>
        <v>13</v>
      </c>
      <c r="N93" s="34">
        <v>2</v>
      </c>
      <c r="O93" s="34">
        <v>2</v>
      </c>
      <c r="P93" s="34">
        <v>6</v>
      </c>
      <c r="Q93" s="34">
        <v>2</v>
      </c>
      <c r="R93" s="34">
        <v>0</v>
      </c>
      <c r="S93" s="34">
        <v>3</v>
      </c>
      <c r="T93" s="38">
        <v>0</v>
      </c>
      <c r="U93" s="15">
        <f t="shared" si="79"/>
        <v>15</v>
      </c>
      <c r="V93" s="34">
        <v>3</v>
      </c>
      <c r="W93" s="34">
        <v>0</v>
      </c>
      <c r="X93" s="34">
        <v>1</v>
      </c>
      <c r="Y93" s="34">
        <v>1</v>
      </c>
      <c r="Z93" s="34">
        <v>0</v>
      </c>
      <c r="AA93" s="34">
        <v>0</v>
      </c>
      <c r="AB93" s="34">
        <v>0</v>
      </c>
      <c r="AC93" s="15">
        <f t="shared" si="80"/>
        <v>5</v>
      </c>
      <c r="AD93" s="34">
        <v>0</v>
      </c>
      <c r="AE93" s="34">
        <v>0</v>
      </c>
      <c r="AF93" s="34">
        <v>2</v>
      </c>
      <c r="AG93" s="34">
        <v>0</v>
      </c>
      <c r="AH93" s="34">
        <v>0</v>
      </c>
      <c r="AI93" s="34">
        <v>1</v>
      </c>
      <c r="AJ93" s="34">
        <v>0</v>
      </c>
      <c r="AK93" s="15">
        <f t="shared" si="81"/>
        <v>3</v>
      </c>
      <c r="AL93" s="16">
        <f t="shared" si="83"/>
        <v>38</v>
      </c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</row>
    <row r="94" spans="1:61" s="36" customFormat="1" ht="15.75" x14ac:dyDescent="0.25">
      <c r="A94" s="33" t="s">
        <v>26</v>
      </c>
      <c r="B94" s="34">
        <v>0</v>
      </c>
      <c r="C94" s="34">
        <v>0</v>
      </c>
      <c r="D94" s="34">
        <v>0</v>
      </c>
      <c r="E94" s="15">
        <f t="shared" si="78"/>
        <v>0</v>
      </c>
      <c r="F94" s="34">
        <v>4</v>
      </c>
      <c r="G94" s="34">
        <v>2</v>
      </c>
      <c r="H94" s="34">
        <v>3</v>
      </c>
      <c r="I94" s="34">
        <v>5</v>
      </c>
      <c r="J94" s="34">
        <v>29</v>
      </c>
      <c r="K94" s="34">
        <v>0</v>
      </c>
      <c r="L94" s="34">
        <v>0</v>
      </c>
      <c r="M94" s="15">
        <f t="shared" si="82"/>
        <v>43</v>
      </c>
      <c r="N94" s="34">
        <v>2</v>
      </c>
      <c r="O94" s="34">
        <v>6</v>
      </c>
      <c r="P94" s="34">
        <v>1</v>
      </c>
      <c r="Q94" s="34">
        <v>3</v>
      </c>
      <c r="R94" s="34">
        <v>0</v>
      </c>
      <c r="S94" s="34">
        <v>0</v>
      </c>
      <c r="T94" s="38">
        <v>0</v>
      </c>
      <c r="U94" s="15">
        <f t="shared" si="79"/>
        <v>12</v>
      </c>
      <c r="V94" s="34">
        <v>2</v>
      </c>
      <c r="W94" s="34">
        <v>2</v>
      </c>
      <c r="X94" s="34">
        <v>0</v>
      </c>
      <c r="Y94" s="34">
        <v>1</v>
      </c>
      <c r="Z94" s="34">
        <v>0</v>
      </c>
      <c r="AA94" s="34">
        <v>0</v>
      </c>
      <c r="AB94" s="34">
        <v>0</v>
      </c>
      <c r="AC94" s="15">
        <f t="shared" si="80"/>
        <v>5</v>
      </c>
      <c r="AD94" s="34">
        <v>0</v>
      </c>
      <c r="AE94" s="34">
        <v>1</v>
      </c>
      <c r="AF94" s="34">
        <v>2</v>
      </c>
      <c r="AG94" s="34">
        <v>0</v>
      </c>
      <c r="AH94" s="34">
        <v>0</v>
      </c>
      <c r="AI94" s="34">
        <v>0</v>
      </c>
      <c r="AJ94" s="34">
        <v>0</v>
      </c>
      <c r="AK94" s="15">
        <f t="shared" si="81"/>
        <v>3</v>
      </c>
      <c r="AL94" s="16">
        <f t="shared" si="83"/>
        <v>63</v>
      </c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</row>
    <row r="95" spans="1:61" s="36" customFormat="1" ht="15.75" x14ac:dyDescent="0.25">
      <c r="A95" s="33" t="s">
        <v>27</v>
      </c>
      <c r="B95" s="34">
        <v>0</v>
      </c>
      <c r="C95" s="34">
        <v>4</v>
      </c>
      <c r="D95" s="34">
        <v>0</v>
      </c>
      <c r="E95" s="15">
        <f t="shared" si="78"/>
        <v>4</v>
      </c>
      <c r="F95" s="34">
        <v>1</v>
      </c>
      <c r="G95" s="34">
        <v>3</v>
      </c>
      <c r="H95" s="34">
        <v>3</v>
      </c>
      <c r="I95" s="34">
        <v>5</v>
      </c>
      <c r="J95" s="34">
        <v>22</v>
      </c>
      <c r="K95" s="34">
        <v>0</v>
      </c>
      <c r="L95" s="34">
        <v>0</v>
      </c>
      <c r="M95" s="15">
        <f t="shared" si="82"/>
        <v>34</v>
      </c>
      <c r="N95" s="34">
        <v>0</v>
      </c>
      <c r="O95" s="34">
        <v>7</v>
      </c>
      <c r="P95" s="34">
        <v>17</v>
      </c>
      <c r="Q95" s="34">
        <v>1</v>
      </c>
      <c r="R95" s="34">
        <v>1</v>
      </c>
      <c r="S95" s="34">
        <v>1</v>
      </c>
      <c r="T95" s="38">
        <v>0</v>
      </c>
      <c r="U95" s="15">
        <f t="shared" si="79"/>
        <v>27</v>
      </c>
      <c r="V95" s="34">
        <v>0</v>
      </c>
      <c r="W95" s="34">
        <v>1</v>
      </c>
      <c r="X95" s="34">
        <v>1</v>
      </c>
      <c r="Y95" s="34">
        <v>0</v>
      </c>
      <c r="Z95" s="34">
        <v>0</v>
      </c>
      <c r="AA95" s="34">
        <v>0</v>
      </c>
      <c r="AB95" s="34">
        <v>1</v>
      </c>
      <c r="AC95" s="15">
        <f t="shared" si="80"/>
        <v>3</v>
      </c>
      <c r="AD95" s="34">
        <v>1</v>
      </c>
      <c r="AE95" s="34">
        <v>0</v>
      </c>
      <c r="AF95" s="34">
        <v>1</v>
      </c>
      <c r="AG95" s="34">
        <v>0</v>
      </c>
      <c r="AH95" s="34">
        <v>0</v>
      </c>
      <c r="AI95" s="34">
        <v>1</v>
      </c>
      <c r="AJ95" s="34">
        <v>0</v>
      </c>
      <c r="AK95" s="15">
        <f t="shared" si="81"/>
        <v>3</v>
      </c>
      <c r="AL95" s="16">
        <f t="shared" si="83"/>
        <v>71</v>
      </c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</row>
    <row r="96" spans="1:61" s="36" customFormat="1" ht="15.75" x14ac:dyDescent="0.25">
      <c r="A96" s="33" t="s">
        <v>28</v>
      </c>
      <c r="B96" s="34">
        <v>0</v>
      </c>
      <c r="C96" s="34">
        <v>1</v>
      </c>
      <c r="D96" s="34">
        <v>1</v>
      </c>
      <c r="E96" s="15">
        <f t="shared" si="78"/>
        <v>2</v>
      </c>
      <c r="F96" s="34">
        <v>3</v>
      </c>
      <c r="G96" s="34">
        <v>3</v>
      </c>
      <c r="H96" s="34">
        <v>2</v>
      </c>
      <c r="I96" s="34">
        <v>4</v>
      </c>
      <c r="J96" s="34">
        <v>9</v>
      </c>
      <c r="K96" s="34">
        <v>0</v>
      </c>
      <c r="L96" s="34">
        <v>1</v>
      </c>
      <c r="M96" s="15">
        <f t="shared" si="82"/>
        <v>22</v>
      </c>
      <c r="N96" s="34">
        <v>1</v>
      </c>
      <c r="O96" s="34">
        <v>11</v>
      </c>
      <c r="P96" s="34">
        <v>1</v>
      </c>
      <c r="Q96" s="34">
        <v>3</v>
      </c>
      <c r="R96" s="34">
        <v>0</v>
      </c>
      <c r="S96" s="34">
        <v>0</v>
      </c>
      <c r="T96" s="38">
        <v>0</v>
      </c>
      <c r="U96" s="15">
        <f t="shared" si="79"/>
        <v>16</v>
      </c>
      <c r="V96" s="34">
        <v>1</v>
      </c>
      <c r="W96" s="34">
        <v>0</v>
      </c>
      <c r="X96" s="34">
        <v>1</v>
      </c>
      <c r="Y96" s="34">
        <v>0</v>
      </c>
      <c r="Z96" s="34">
        <v>0</v>
      </c>
      <c r="AA96" s="34">
        <v>0</v>
      </c>
      <c r="AB96" s="34">
        <v>0</v>
      </c>
      <c r="AC96" s="15">
        <f t="shared" si="80"/>
        <v>2</v>
      </c>
      <c r="AD96" s="34">
        <v>0</v>
      </c>
      <c r="AE96" s="34">
        <v>1</v>
      </c>
      <c r="AF96" s="34">
        <v>2</v>
      </c>
      <c r="AG96" s="34">
        <v>0</v>
      </c>
      <c r="AH96" s="34">
        <v>0</v>
      </c>
      <c r="AI96" s="34">
        <v>0</v>
      </c>
      <c r="AJ96" s="34">
        <v>0</v>
      </c>
      <c r="AK96" s="15">
        <f t="shared" si="81"/>
        <v>3</v>
      </c>
      <c r="AL96" s="16">
        <f t="shared" si="83"/>
        <v>45</v>
      </c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</row>
    <row r="97" spans="1:61" s="36" customFormat="1" ht="15.75" x14ac:dyDescent="0.25">
      <c r="A97" s="33" t="s">
        <v>29</v>
      </c>
      <c r="B97" s="34">
        <v>0</v>
      </c>
      <c r="C97" s="34">
        <v>0</v>
      </c>
      <c r="D97" s="34">
        <v>0</v>
      </c>
      <c r="E97" s="15">
        <f t="shared" si="78"/>
        <v>0</v>
      </c>
      <c r="F97" s="34">
        <v>0</v>
      </c>
      <c r="G97" s="34">
        <v>0</v>
      </c>
      <c r="H97" s="34">
        <v>0</v>
      </c>
      <c r="I97" s="34">
        <v>1</v>
      </c>
      <c r="J97" s="34">
        <v>35</v>
      </c>
      <c r="K97" s="34">
        <v>0</v>
      </c>
      <c r="L97" s="34">
        <v>3</v>
      </c>
      <c r="M97" s="15">
        <f t="shared" si="82"/>
        <v>39</v>
      </c>
      <c r="N97" s="34">
        <v>0</v>
      </c>
      <c r="O97" s="34">
        <v>19</v>
      </c>
      <c r="P97" s="34">
        <v>3</v>
      </c>
      <c r="Q97" s="34">
        <v>1</v>
      </c>
      <c r="R97" s="34">
        <v>2</v>
      </c>
      <c r="S97" s="34">
        <v>2</v>
      </c>
      <c r="T97" s="38">
        <v>0</v>
      </c>
      <c r="U97" s="15">
        <f t="shared" si="79"/>
        <v>27</v>
      </c>
      <c r="V97" s="34">
        <v>2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15">
        <f t="shared" si="80"/>
        <v>2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v>0</v>
      </c>
      <c r="AJ97" s="34">
        <v>0</v>
      </c>
      <c r="AK97" s="15">
        <f t="shared" si="81"/>
        <v>0</v>
      </c>
      <c r="AL97" s="16">
        <f t="shared" si="83"/>
        <v>68</v>
      </c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</row>
    <row r="98" spans="1:61" s="36" customFormat="1" ht="15.75" x14ac:dyDescent="0.25">
      <c r="A98" s="33" t="s">
        <v>30</v>
      </c>
      <c r="B98" s="34">
        <v>0</v>
      </c>
      <c r="C98" s="34">
        <v>0</v>
      </c>
      <c r="D98" s="34">
        <v>0</v>
      </c>
      <c r="E98" s="15">
        <f t="shared" si="78"/>
        <v>0</v>
      </c>
      <c r="F98" s="34">
        <v>0</v>
      </c>
      <c r="G98" s="34">
        <v>1</v>
      </c>
      <c r="H98" s="34">
        <v>2</v>
      </c>
      <c r="I98" s="34">
        <v>1</v>
      </c>
      <c r="J98" s="34">
        <v>26</v>
      </c>
      <c r="K98" s="34">
        <v>8</v>
      </c>
      <c r="L98" s="34">
        <v>2</v>
      </c>
      <c r="M98" s="15">
        <f t="shared" si="82"/>
        <v>40</v>
      </c>
      <c r="N98" s="34">
        <v>0</v>
      </c>
      <c r="O98" s="34">
        <v>2</v>
      </c>
      <c r="P98" s="34">
        <v>1</v>
      </c>
      <c r="Q98" s="34">
        <v>0</v>
      </c>
      <c r="R98" s="34">
        <v>1</v>
      </c>
      <c r="S98" s="34">
        <v>1</v>
      </c>
      <c r="T98" s="38">
        <v>0</v>
      </c>
      <c r="U98" s="15">
        <f t="shared" si="79"/>
        <v>5</v>
      </c>
      <c r="V98" s="34">
        <v>1</v>
      </c>
      <c r="W98" s="34">
        <v>0</v>
      </c>
      <c r="X98" s="34">
        <v>0</v>
      </c>
      <c r="Y98" s="34">
        <v>1</v>
      </c>
      <c r="Z98" s="34">
        <v>0</v>
      </c>
      <c r="AA98" s="34">
        <v>0</v>
      </c>
      <c r="AB98" s="34">
        <v>0</v>
      </c>
      <c r="AC98" s="15">
        <f t="shared" si="80"/>
        <v>2</v>
      </c>
      <c r="AD98" s="34">
        <v>2</v>
      </c>
      <c r="AE98" s="34">
        <v>0</v>
      </c>
      <c r="AF98" s="34">
        <v>0</v>
      </c>
      <c r="AG98" s="34">
        <v>0</v>
      </c>
      <c r="AH98" s="34">
        <v>0</v>
      </c>
      <c r="AI98" s="34">
        <v>6</v>
      </c>
      <c r="AJ98" s="34">
        <v>0</v>
      </c>
      <c r="AK98" s="15">
        <f t="shared" si="81"/>
        <v>8</v>
      </c>
      <c r="AL98" s="16">
        <f t="shared" si="83"/>
        <v>55</v>
      </c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</row>
    <row r="99" spans="1:61" s="36" customFormat="1" ht="15.75" x14ac:dyDescent="0.25">
      <c r="A99" s="33" t="s">
        <v>31</v>
      </c>
      <c r="B99" s="34">
        <v>0</v>
      </c>
      <c r="C99" s="34">
        <v>0</v>
      </c>
      <c r="D99" s="34">
        <v>0</v>
      </c>
      <c r="E99" s="15">
        <f t="shared" si="78"/>
        <v>0</v>
      </c>
      <c r="F99" s="34">
        <v>1</v>
      </c>
      <c r="G99" s="34">
        <v>0</v>
      </c>
      <c r="H99" s="34">
        <v>0</v>
      </c>
      <c r="I99" s="34">
        <v>2</v>
      </c>
      <c r="J99" s="34">
        <v>48</v>
      </c>
      <c r="K99" s="34">
        <v>0</v>
      </c>
      <c r="L99" s="34">
        <v>0</v>
      </c>
      <c r="M99" s="15">
        <f t="shared" si="82"/>
        <v>51</v>
      </c>
      <c r="N99" s="34">
        <v>0</v>
      </c>
      <c r="O99" s="34">
        <v>7</v>
      </c>
      <c r="P99" s="34">
        <v>2</v>
      </c>
      <c r="Q99" s="34">
        <v>1</v>
      </c>
      <c r="R99" s="34">
        <v>0</v>
      </c>
      <c r="S99" s="34">
        <v>4</v>
      </c>
      <c r="T99" s="38">
        <v>0</v>
      </c>
      <c r="U99" s="15">
        <f t="shared" si="79"/>
        <v>14</v>
      </c>
      <c r="V99" s="34">
        <v>0</v>
      </c>
      <c r="W99" s="34">
        <v>1</v>
      </c>
      <c r="X99" s="34">
        <v>1</v>
      </c>
      <c r="Y99" s="34">
        <v>0</v>
      </c>
      <c r="Z99" s="34">
        <v>0</v>
      </c>
      <c r="AA99" s="34">
        <v>0</v>
      </c>
      <c r="AB99" s="34">
        <v>0</v>
      </c>
      <c r="AC99" s="15">
        <f t="shared" si="80"/>
        <v>2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v>5</v>
      </c>
      <c r="AJ99" s="34">
        <v>0</v>
      </c>
      <c r="AK99" s="15">
        <f t="shared" si="81"/>
        <v>5</v>
      </c>
      <c r="AL99" s="16">
        <f t="shared" si="83"/>
        <v>72</v>
      </c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</row>
    <row r="100" spans="1:61" s="36" customFormat="1" ht="15.75" x14ac:dyDescent="0.25">
      <c r="A100" s="33" t="s">
        <v>32</v>
      </c>
      <c r="B100" s="34">
        <v>0</v>
      </c>
      <c r="C100" s="34">
        <v>0</v>
      </c>
      <c r="D100" s="34">
        <v>4</v>
      </c>
      <c r="E100" s="15">
        <f t="shared" si="78"/>
        <v>4</v>
      </c>
      <c r="F100" s="34">
        <v>1</v>
      </c>
      <c r="G100" s="34">
        <v>0</v>
      </c>
      <c r="H100" s="34">
        <v>1</v>
      </c>
      <c r="I100" s="34">
        <v>5</v>
      </c>
      <c r="J100" s="34">
        <v>32</v>
      </c>
      <c r="K100" s="34">
        <v>7</v>
      </c>
      <c r="L100" s="34">
        <v>0</v>
      </c>
      <c r="M100" s="15">
        <f t="shared" si="82"/>
        <v>46</v>
      </c>
      <c r="N100" s="34">
        <v>0</v>
      </c>
      <c r="O100" s="34">
        <v>6</v>
      </c>
      <c r="P100" s="34">
        <v>1</v>
      </c>
      <c r="Q100" s="34">
        <v>1</v>
      </c>
      <c r="R100" s="34">
        <v>1</v>
      </c>
      <c r="S100" s="34">
        <v>4</v>
      </c>
      <c r="T100" s="38">
        <v>0</v>
      </c>
      <c r="U100" s="15">
        <f t="shared" si="79"/>
        <v>13</v>
      </c>
      <c r="V100" s="34">
        <v>2</v>
      </c>
      <c r="W100" s="34">
        <v>0</v>
      </c>
      <c r="X100" s="34">
        <v>0</v>
      </c>
      <c r="Y100" s="34">
        <v>0</v>
      </c>
      <c r="Z100" s="34">
        <v>0</v>
      </c>
      <c r="AA100" s="34">
        <v>1</v>
      </c>
      <c r="AB100" s="34">
        <v>0</v>
      </c>
      <c r="AC100" s="15">
        <f t="shared" si="80"/>
        <v>3</v>
      </c>
      <c r="AD100" s="34">
        <v>0</v>
      </c>
      <c r="AE100" s="34">
        <v>0</v>
      </c>
      <c r="AF100" s="34">
        <v>2</v>
      </c>
      <c r="AG100" s="34">
        <v>0</v>
      </c>
      <c r="AH100" s="34">
        <v>0</v>
      </c>
      <c r="AI100" s="34">
        <v>1</v>
      </c>
      <c r="AJ100" s="34">
        <v>0</v>
      </c>
      <c r="AK100" s="15">
        <f t="shared" si="81"/>
        <v>3</v>
      </c>
      <c r="AL100" s="16">
        <f t="shared" si="83"/>
        <v>69</v>
      </c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</row>
    <row r="101" spans="1:61" s="36" customFormat="1" ht="15.75" x14ac:dyDescent="0.25">
      <c r="A101" s="33" t="s">
        <v>33</v>
      </c>
      <c r="B101" s="34">
        <v>1</v>
      </c>
      <c r="C101" s="34">
        <v>0</v>
      </c>
      <c r="D101" s="34">
        <v>7</v>
      </c>
      <c r="E101" s="15">
        <f t="shared" si="78"/>
        <v>8</v>
      </c>
      <c r="F101" s="34">
        <v>0</v>
      </c>
      <c r="G101" s="34">
        <v>2</v>
      </c>
      <c r="H101" s="34">
        <v>2</v>
      </c>
      <c r="I101" s="34">
        <v>2</v>
      </c>
      <c r="J101" s="34">
        <v>5</v>
      </c>
      <c r="K101" s="34">
        <v>8</v>
      </c>
      <c r="L101" s="34">
        <v>2</v>
      </c>
      <c r="M101" s="15">
        <f t="shared" si="82"/>
        <v>21</v>
      </c>
      <c r="N101" s="34">
        <v>1</v>
      </c>
      <c r="O101" s="34">
        <v>3</v>
      </c>
      <c r="P101" s="34">
        <v>1</v>
      </c>
      <c r="Q101" s="34">
        <v>1</v>
      </c>
      <c r="R101" s="34">
        <v>0</v>
      </c>
      <c r="S101" s="34">
        <v>1</v>
      </c>
      <c r="T101" s="38">
        <v>0</v>
      </c>
      <c r="U101" s="15">
        <f t="shared" si="79"/>
        <v>7</v>
      </c>
      <c r="V101" s="34">
        <v>0</v>
      </c>
      <c r="W101" s="34">
        <v>1</v>
      </c>
      <c r="X101" s="34">
        <v>1</v>
      </c>
      <c r="Y101" s="34">
        <v>0</v>
      </c>
      <c r="Z101" s="34">
        <v>0</v>
      </c>
      <c r="AA101" s="34">
        <v>0</v>
      </c>
      <c r="AB101" s="34">
        <v>0</v>
      </c>
      <c r="AC101" s="15">
        <f t="shared" si="80"/>
        <v>2</v>
      </c>
      <c r="AD101" s="34">
        <v>1</v>
      </c>
      <c r="AE101" s="34">
        <v>1</v>
      </c>
      <c r="AF101" s="34">
        <v>0</v>
      </c>
      <c r="AG101" s="34">
        <v>0</v>
      </c>
      <c r="AH101" s="34">
        <v>0</v>
      </c>
      <c r="AI101" s="34">
        <v>0</v>
      </c>
      <c r="AJ101" s="34">
        <v>0</v>
      </c>
      <c r="AK101" s="15">
        <f t="shared" si="81"/>
        <v>2</v>
      </c>
      <c r="AL101" s="16">
        <f t="shared" si="83"/>
        <v>40</v>
      </c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</row>
    <row r="102" spans="1:61" s="36" customFormat="1" ht="15.75" x14ac:dyDescent="0.25">
      <c r="A102" s="33" t="s">
        <v>34</v>
      </c>
      <c r="B102" s="38">
        <v>1</v>
      </c>
      <c r="C102" s="38">
        <v>5</v>
      </c>
      <c r="D102" s="38">
        <v>0</v>
      </c>
      <c r="E102" s="15">
        <f t="shared" si="78"/>
        <v>6</v>
      </c>
      <c r="F102" s="38">
        <v>10</v>
      </c>
      <c r="G102" s="38">
        <v>15</v>
      </c>
      <c r="H102" s="38">
        <v>5</v>
      </c>
      <c r="I102" s="38">
        <v>2</v>
      </c>
      <c r="J102" s="38">
        <v>3</v>
      </c>
      <c r="K102" s="38">
        <v>5</v>
      </c>
      <c r="L102" s="38">
        <v>1</v>
      </c>
      <c r="M102" s="15">
        <f t="shared" si="82"/>
        <v>41</v>
      </c>
      <c r="N102" s="38">
        <v>1</v>
      </c>
      <c r="O102" s="38">
        <v>7</v>
      </c>
      <c r="P102" s="38">
        <v>0</v>
      </c>
      <c r="Q102" s="38">
        <v>0</v>
      </c>
      <c r="R102" s="38">
        <v>1</v>
      </c>
      <c r="S102" s="38">
        <v>3</v>
      </c>
      <c r="T102" s="38">
        <v>0</v>
      </c>
      <c r="U102" s="15">
        <f t="shared" si="79"/>
        <v>12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1</v>
      </c>
      <c r="AB102" s="38">
        <v>0</v>
      </c>
      <c r="AC102" s="15">
        <f t="shared" si="80"/>
        <v>1</v>
      </c>
      <c r="AD102" s="34">
        <v>0</v>
      </c>
      <c r="AE102" s="34">
        <v>1</v>
      </c>
      <c r="AF102" s="34">
        <v>2</v>
      </c>
      <c r="AG102" s="34">
        <v>0</v>
      </c>
      <c r="AH102" s="34">
        <v>0</v>
      </c>
      <c r="AI102" s="34">
        <v>0</v>
      </c>
      <c r="AJ102" s="34">
        <v>0</v>
      </c>
      <c r="AK102" s="15">
        <f t="shared" si="81"/>
        <v>3</v>
      </c>
      <c r="AL102" s="16">
        <f t="shared" si="83"/>
        <v>63</v>
      </c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</row>
    <row r="103" spans="1:61" s="36" customFormat="1" ht="15.75" x14ac:dyDescent="0.25">
      <c r="A103" s="33" t="s">
        <v>35</v>
      </c>
      <c r="B103" s="38">
        <v>2</v>
      </c>
      <c r="C103" s="38">
        <v>6</v>
      </c>
      <c r="D103" s="38">
        <v>4</v>
      </c>
      <c r="E103" s="15">
        <f t="shared" si="78"/>
        <v>12</v>
      </c>
      <c r="F103" s="38">
        <v>1</v>
      </c>
      <c r="G103" s="38">
        <v>5</v>
      </c>
      <c r="H103" s="38">
        <v>9</v>
      </c>
      <c r="I103" s="38">
        <v>2</v>
      </c>
      <c r="J103" s="38">
        <v>0</v>
      </c>
      <c r="K103" s="38">
        <v>4</v>
      </c>
      <c r="L103" s="38">
        <v>1</v>
      </c>
      <c r="M103" s="15">
        <f t="shared" si="82"/>
        <v>22</v>
      </c>
      <c r="N103" s="38">
        <v>0</v>
      </c>
      <c r="O103" s="38">
        <v>3</v>
      </c>
      <c r="P103" s="38">
        <v>1</v>
      </c>
      <c r="Q103" s="38">
        <v>3</v>
      </c>
      <c r="R103" s="38">
        <v>0</v>
      </c>
      <c r="S103" s="38">
        <v>0</v>
      </c>
      <c r="T103" s="38">
        <v>0</v>
      </c>
      <c r="U103" s="15">
        <f t="shared" si="79"/>
        <v>7</v>
      </c>
      <c r="V103" s="38">
        <v>0</v>
      </c>
      <c r="W103" s="38">
        <v>0</v>
      </c>
      <c r="X103" s="38">
        <v>0</v>
      </c>
      <c r="Y103" s="38">
        <v>2</v>
      </c>
      <c r="Z103" s="38">
        <v>1</v>
      </c>
      <c r="AA103" s="38">
        <v>2</v>
      </c>
      <c r="AB103" s="38">
        <v>0</v>
      </c>
      <c r="AC103" s="15">
        <f t="shared" si="80"/>
        <v>5</v>
      </c>
      <c r="AD103" s="34">
        <v>0</v>
      </c>
      <c r="AE103" s="34">
        <v>0</v>
      </c>
      <c r="AF103" s="34">
        <v>1</v>
      </c>
      <c r="AG103" s="34">
        <v>0</v>
      </c>
      <c r="AH103" s="34">
        <v>0</v>
      </c>
      <c r="AI103" s="34">
        <v>0</v>
      </c>
      <c r="AJ103" s="34">
        <v>0</v>
      </c>
      <c r="AK103" s="15">
        <f t="shared" si="81"/>
        <v>1</v>
      </c>
      <c r="AL103" s="16">
        <f t="shared" si="83"/>
        <v>47</v>
      </c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</row>
    <row r="104" spans="1:61" s="36" customFormat="1" ht="15.75" x14ac:dyDescent="0.25">
      <c r="A104" s="33" t="s">
        <v>36</v>
      </c>
      <c r="B104" s="38">
        <v>3</v>
      </c>
      <c r="C104" s="38">
        <v>1</v>
      </c>
      <c r="D104" s="38">
        <v>2</v>
      </c>
      <c r="E104" s="15">
        <f t="shared" si="78"/>
        <v>6</v>
      </c>
      <c r="F104" s="38">
        <v>0</v>
      </c>
      <c r="G104" s="38">
        <v>2</v>
      </c>
      <c r="H104" s="38">
        <v>1</v>
      </c>
      <c r="I104" s="38">
        <v>5</v>
      </c>
      <c r="J104" s="38">
        <v>0</v>
      </c>
      <c r="K104" s="38">
        <v>1</v>
      </c>
      <c r="L104" s="38">
        <v>0</v>
      </c>
      <c r="M104" s="15">
        <f t="shared" si="82"/>
        <v>9</v>
      </c>
      <c r="N104" s="38">
        <v>5</v>
      </c>
      <c r="O104" s="38">
        <v>5</v>
      </c>
      <c r="P104" s="38">
        <v>2</v>
      </c>
      <c r="Q104" s="38">
        <v>6</v>
      </c>
      <c r="R104" s="38">
        <v>2</v>
      </c>
      <c r="S104" s="38">
        <v>3</v>
      </c>
      <c r="T104" s="38">
        <v>0</v>
      </c>
      <c r="U104" s="15">
        <f t="shared" si="79"/>
        <v>23</v>
      </c>
      <c r="V104" s="38">
        <v>0</v>
      </c>
      <c r="W104" s="38">
        <v>0</v>
      </c>
      <c r="X104" s="38">
        <v>2</v>
      </c>
      <c r="Y104" s="38">
        <v>1</v>
      </c>
      <c r="Z104" s="38">
        <v>0</v>
      </c>
      <c r="AA104" s="38">
        <v>1</v>
      </c>
      <c r="AB104" s="38">
        <v>0</v>
      </c>
      <c r="AC104" s="15">
        <f t="shared" si="80"/>
        <v>4</v>
      </c>
      <c r="AD104" s="34">
        <v>3</v>
      </c>
      <c r="AE104" s="34">
        <v>5</v>
      </c>
      <c r="AF104" s="34">
        <v>0</v>
      </c>
      <c r="AG104" s="34">
        <v>0</v>
      </c>
      <c r="AH104" s="34">
        <v>0</v>
      </c>
      <c r="AI104" s="34">
        <v>0</v>
      </c>
      <c r="AJ104" s="34">
        <v>0</v>
      </c>
      <c r="AK104" s="15">
        <f t="shared" si="81"/>
        <v>8</v>
      </c>
      <c r="AL104" s="16">
        <f t="shared" si="83"/>
        <v>50</v>
      </c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</row>
    <row r="105" spans="1:61" s="36" customFormat="1" ht="15.75" x14ac:dyDescent="0.25">
      <c r="A105" s="33" t="s">
        <v>37</v>
      </c>
      <c r="B105" s="38">
        <v>2</v>
      </c>
      <c r="C105" s="38">
        <v>1</v>
      </c>
      <c r="D105" s="38">
        <v>1</v>
      </c>
      <c r="E105" s="15">
        <f t="shared" si="78"/>
        <v>4</v>
      </c>
      <c r="F105" s="38">
        <v>0</v>
      </c>
      <c r="G105" s="38">
        <v>1</v>
      </c>
      <c r="H105" s="38">
        <v>1</v>
      </c>
      <c r="I105" s="38">
        <v>1</v>
      </c>
      <c r="J105" s="38">
        <v>0</v>
      </c>
      <c r="K105" s="38">
        <v>6</v>
      </c>
      <c r="L105" s="38">
        <v>0</v>
      </c>
      <c r="M105" s="15">
        <f t="shared" si="82"/>
        <v>9</v>
      </c>
      <c r="N105" s="38">
        <v>5</v>
      </c>
      <c r="O105" s="38">
        <v>1</v>
      </c>
      <c r="P105" s="38">
        <v>3</v>
      </c>
      <c r="Q105" s="38">
        <v>1</v>
      </c>
      <c r="R105" s="38">
        <v>0</v>
      </c>
      <c r="S105" s="38">
        <v>2</v>
      </c>
      <c r="T105" s="38">
        <v>0</v>
      </c>
      <c r="U105" s="15">
        <f t="shared" si="79"/>
        <v>12</v>
      </c>
      <c r="V105" s="38">
        <v>0</v>
      </c>
      <c r="W105" s="38">
        <v>0</v>
      </c>
      <c r="X105" s="38">
        <v>0</v>
      </c>
      <c r="Y105" s="38">
        <v>2</v>
      </c>
      <c r="Z105" s="38">
        <v>0</v>
      </c>
      <c r="AA105" s="38">
        <v>2</v>
      </c>
      <c r="AB105" s="38">
        <v>0</v>
      </c>
      <c r="AC105" s="15">
        <f t="shared" si="80"/>
        <v>4</v>
      </c>
      <c r="AD105" s="34">
        <v>0</v>
      </c>
      <c r="AE105" s="34">
        <v>0</v>
      </c>
      <c r="AF105" s="34">
        <v>1</v>
      </c>
      <c r="AG105" s="34">
        <v>0</v>
      </c>
      <c r="AH105" s="34">
        <v>0</v>
      </c>
      <c r="AI105" s="34">
        <v>0</v>
      </c>
      <c r="AJ105" s="34">
        <v>0</v>
      </c>
      <c r="AK105" s="15">
        <f t="shared" si="81"/>
        <v>1</v>
      </c>
      <c r="AL105" s="16">
        <f t="shared" si="83"/>
        <v>30</v>
      </c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</row>
    <row r="106" spans="1:61" s="36" customFormat="1" ht="15.75" x14ac:dyDescent="0.25">
      <c r="A106" s="33" t="s">
        <v>38</v>
      </c>
      <c r="B106" s="38">
        <v>2</v>
      </c>
      <c r="C106" s="38">
        <v>0</v>
      </c>
      <c r="D106" s="38">
        <v>0</v>
      </c>
      <c r="E106" s="15">
        <f t="shared" si="78"/>
        <v>2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15">
        <f t="shared" si="82"/>
        <v>0</v>
      </c>
      <c r="N106" s="38">
        <v>0</v>
      </c>
      <c r="O106" s="38">
        <v>1</v>
      </c>
      <c r="P106" s="38">
        <v>1</v>
      </c>
      <c r="Q106" s="38">
        <v>0</v>
      </c>
      <c r="R106" s="38">
        <v>0</v>
      </c>
      <c r="S106" s="38">
        <v>1</v>
      </c>
      <c r="T106" s="38">
        <v>0</v>
      </c>
      <c r="U106" s="15">
        <f t="shared" si="79"/>
        <v>3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15">
        <f t="shared" si="80"/>
        <v>0</v>
      </c>
      <c r="AD106" s="34">
        <v>0</v>
      </c>
      <c r="AE106" s="34">
        <v>0</v>
      </c>
      <c r="AF106" s="34">
        <v>1</v>
      </c>
      <c r="AG106" s="34">
        <v>0</v>
      </c>
      <c r="AH106" s="34">
        <v>1</v>
      </c>
      <c r="AI106" s="34">
        <v>0</v>
      </c>
      <c r="AJ106" s="34">
        <v>0</v>
      </c>
      <c r="AK106" s="15">
        <f t="shared" si="81"/>
        <v>2</v>
      </c>
      <c r="AL106" s="16">
        <f t="shared" si="83"/>
        <v>7</v>
      </c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</row>
    <row r="107" spans="1:61" s="36" customFormat="1" ht="15.75" x14ac:dyDescent="0.25">
      <c r="A107" s="33" t="s">
        <v>39</v>
      </c>
      <c r="B107" s="38">
        <v>0</v>
      </c>
      <c r="C107" s="38">
        <v>0</v>
      </c>
      <c r="D107" s="38">
        <v>0</v>
      </c>
      <c r="E107" s="15">
        <f t="shared" si="78"/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15">
        <f t="shared" si="82"/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15">
        <f t="shared" si="79"/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15">
        <f t="shared" si="80"/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4">
        <v>0</v>
      </c>
      <c r="AJ107" s="34">
        <v>0</v>
      </c>
      <c r="AK107" s="15">
        <f t="shared" si="81"/>
        <v>0</v>
      </c>
      <c r="AL107" s="16">
        <f t="shared" si="83"/>
        <v>0</v>
      </c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</row>
    <row r="108" spans="1:61" s="36" customFormat="1" ht="15.75" x14ac:dyDescent="0.25">
      <c r="A108" s="33" t="s">
        <v>40</v>
      </c>
      <c r="B108" s="38">
        <v>0</v>
      </c>
      <c r="C108" s="38">
        <v>0</v>
      </c>
      <c r="D108" s="38">
        <v>0</v>
      </c>
      <c r="E108" s="15">
        <f t="shared" si="78"/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15">
        <f t="shared" si="82"/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15">
        <f t="shared" si="79"/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15">
        <f t="shared" si="80"/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v>0</v>
      </c>
      <c r="AJ108" s="34">
        <v>0</v>
      </c>
      <c r="AK108" s="15">
        <f t="shared" si="81"/>
        <v>0</v>
      </c>
      <c r="AL108" s="16">
        <f t="shared" si="83"/>
        <v>0</v>
      </c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</row>
    <row r="109" spans="1:61" s="36" customFormat="1" ht="15.75" x14ac:dyDescent="0.25">
      <c r="A109" s="33" t="s">
        <v>41</v>
      </c>
      <c r="B109" s="38">
        <v>0</v>
      </c>
      <c r="C109" s="38">
        <v>0</v>
      </c>
      <c r="D109" s="38">
        <v>0</v>
      </c>
      <c r="E109" s="37">
        <f t="shared" si="78"/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15">
        <f t="shared" si="82"/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15">
        <f t="shared" si="79"/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15">
        <f t="shared" si="80"/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0</v>
      </c>
      <c r="AK109" s="15">
        <f t="shared" si="81"/>
        <v>0</v>
      </c>
      <c r="AL109" s="16">
        <f t="shared" si="83"/>
        <v>0</v>
      </c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</row>
    <row r="110" spans="1:61" x14ac:dyDescent="0.25">
      <c r="A110" s="13" t="s">
        <v>3</v>
      </c>
      <c r="B110" s="32">
        <f t="shared" ref="B110:D110" si="84">SUM(B111:B138)</f>
        <v>1</v>
      </c>
      <c r="C110" s="32">
        <f t="shared" si="84"/>
        <v>2</v>
      </c>
      <c r="D110" s="32">
        <f t="shared" si="84"/>
        <v>0</v>
      </c>
      <c r="E110" s="32">
        <f>SUM(E111:E137)</f>
        <v>3</v>
      </c>
      <c r="F110" s="32">
        <f t="shared" ref="F110:K110" si="85">SUM(F111:F138)</f>
        <v>2</v>
      </c>
      <c r="G110" s="32">
        <f t="shared" si="85"/>
        <v>1</v>
      </c>
      <c r="H110" s="32">
        <f t="shared" si="85"/>
        <v>0</v>
      </c>
      <c r="I110" s="32">
        <f t="shared" si="85"/>
        <v>0</v>
      </c>
      <c r="J110" s="32">
        <f t="shared" si="85"/>
        <v>1</v>
      </c>
      <c r="K110" s="32">
        <f t="shared" si="85"/>
        <v>7</v>
      </c>
      <c r="L110" s="32">
        <f t="shared" ref="L110" si="86">SUM(L111:L138)</f>
        <v>2</v>
      </c>
      <c r="M110" s="32">
        <f>SUM(M111:M137)</f>
        <v>12</v>
      </c>
      <c r="N110" s="32">
        <f t="shared" ref="N110:S110" si="87">SUM(N111:N138)</f>
        <v>1</v>
      </c>
      <c r="O110" s="32">
        <f t="shared" si="87"/>
        <v>4</v>
      </c>
      <c r="P110" s="32">
        <f t="shared" si="87"/>
        <v>3</v>
      </c>
      <c r="Q110" s="32">
        <f t="shared" si="87"/>
        <v>2</v>
      </c>
      <c r="R110" s="32">
        <f t="shared" si="87"/>
        <v>2</v>
      </c>
      <c r="S110" s="32">
        <f t="shared" si="87"/>
        <v>22</v>
      </c>
      <c r="T110" s="32">
        <f t="shared" ref="T110" si="88">SUM(T111:T138)</f>
        <v>2</v>
      </c>
      <c r="U110" s="32">
        <f>SUM(U111:U137)</f>
        <v>36</v>
      </c>
      <c r="V110" s="32">
        <f t="shared" ref="V110:AA110" si="89">SUM(V111:V138)</f>
        <v>1</v>
      </c>
      <c r="W110" s="32">
        <f t="shared" si="89"/>
        <v>0</v>
      </c>
      <c r="X110" s="32">
        <f t="shared" si="89"/>
        <v>3</v>
      </c>
      <c r="Y110" s="32">
        <f t="shared" si="89"/>
        <v>0</v>
      </c>
      <c r="Z110" s="32">
        <f t="shared" si="89"/>
        <v>1</v>
      </c>
      <c r="AA110" s="32">
        <f t="shared" si="89"/>
        <v>4</v>
      </c>
      <c r="AB110" s="32">
        <f t="shared" ref="AB110" si="90">SUM(AB111:AB138)</f>
        <v>0</v>
      </c>
      <c r="AC110" s="32">
        <f>SUM(AC111:AC138)</f>
        <v>9</v>
      </c>
      <c r="AD110" s="32">
        <f t="shared" ref="AD110:AJ110" si="91">SUM(AD111:AD138)</f>
        <v>2</v>
      </c>
      <c r="AE110" s="32">
        <f t="shared" si="91"/>
        <v>0</v>
      </c>
      <c r="AF110" s="32">
        <f t="shared" si="91"/>
        <v>2</v>
      </c>
      <c r="AG110" s="32">
        <f t="shared" si="91"/>
        <v>1</v>
      </c>
      <c r="AH110" s="32">
        <f t="shared" si="91"/>
        <v>2</v>
      </c>
      <c r="AI110" s="32">
        <f t="shared" si="91"/>
        <v>2</v>
      </c>
      <c r="AJ110" s="32">
        <f t="shared" si="91"/>
        <v>0</v>
      </c>
      <c r="AK110" s="32">
        <f>SUM(AK111:AK138)</f>
        <v>9</v>
      </c>
      <c r="AL110" s="32">
        <f>SUM(AD110:AJ110,AC110,U110,M110,E110)</f>
        <v>69</v>
      </c>
    </row>
    <row r="111" spans="1:61" s="36" customFormat="1" ht="15.75" x14ac:dyDescent="0.25">
      <c r="A111" s="33" t="s">
        <v>14</v>
      </c>
      <c r="B111" s="38">
        <v>0</v>
      </c>
      <c r="C111" s="38">
        <v>0</v>
      </c>
      <c r="D111" s="38">
        <v>0</v>
      </c>
      <c r="E111" s="15">
        <f t="shared" ref="E111:E138" si="92">SUM(B111:D111)</f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1</v>
      </c>
      <c r="M111" s="15">
        <f>SUM(F111:L111)</f>
        <v>1</v>
      </c>
      <c r="N111" s="38">
        <v>1</v>
      </c>
      <c r="O111" s="38">
        <v>0</v>
      </c>
      <c r="P111" s="38">
        <v>0</v>
      </c>
      <c r="Q111" s="38">
        <v>0</v>
      </c>
      <c r="R111" s="38">
        <v>1</v>
      </c>
      <c r="S111" s="38">
        <v>0</v>
      </c>
      <c r="T111" s="38">
        <v>1</v>
      </c>
      <c r="U111" s="15">
        <f t="shared" ref="U111:U138" si="93">SUM(N111:T111)</f>
        <v>3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1</v>
      </c>
      <c r="AB111" s="38">
        <v>0</v>
      </c>
      <c r="AC111" s="15">
        <f t="shared" ref="AC111:AC138" si="94">SUM(V111:AB111)</f>
        <v>1</v>
      </c>
      <c r="AD111" s="38">
        <v>2</v>
      </c>
      <c r="AE111" s="38">
        <v>0</v>
      </c>
      <c r="AF111" s="38">
        <v>0</v>
      </c>
      <c r="AG111" s="38">
        <v>0</v>
      </c>
      <c r="AH111" s="38">
        <v>0</v>
      </c>
      <c r="AI111" s="38">
        <v>0</v>
      </c>
      <c r="AJ111" s="38">
        <v>0</v>
      </c>
      <c r="AK111" s="15">
        <f t="shared" ref="AK111:AK138" si="95">SUM(AD111:AJ111)</f>
        <v>2</v>
      </c>
      <c r="AL111" s="16">
        <f t="shared" ref="AL111:AL138" si="96">SUM(AD111:AJ111,AC111,U111,M111,E111,AJ111)</f>
        <v>7</v>
      </c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</row>
    <row r="112" spans="1:61" s="36" customFormat="1" ht="15.75" x14ac:dyDescent="0.25">
      <c r="A112" s="33" t="s">
        <v>15</v>
      </c>
      <c r="B112" s="38">
        <v>0</v>
      </c>
      <c r="C112" s="38">
        <v>0</v>
      </c>
      <c r="D112" s="38">
        <v>0</v>
      </c>
      <c r="E112" s="15">
        <f t="shared" si="92"/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2</v>
      </c>
      <c r="L112" s="38">
        <v>0</v>
      </c>
      <c r="M112" s="15">
        <f t="shared" ref="M112:M138" si="97">SUM(F112:L112)</f>
        <v>2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15">
        <f t="shared" si="93"/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15">
        <f t="shared" si="94"/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38">
        <v>0</v>
      </c>
      <c r="AJ112" s="38">
        <v>0</v>
      </c>
      <c r="AK112" s="15">
        <f t="shared" si="95"/>
        <v>0</v>
      </c>
      <c r="AL112" s="16">
        <f t="shared" si="96"/>
        <v>2</v>
      </c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</row>
    <row r="113" spans="1:61" s="36" customFormat="1" ht="15.75" x14ac:dyDescent="0.25">
      <c r="A113" s="33" t="s">
        <v>16</v>
      </c>
      <c r="B113" s="38">
        <v>0</v>
      </c>
      <c r="C113" s="38">
        <v>0</v>
      </c>
      <c r="D113" s="38">
        <v>0</v>
      </c>
      <c r="E113" s="15">
        <f t="shared" si="92"/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15">
        <f t="shared" si="97"/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1</v>
      </c>
      <c r="T113" s="38">
        <v>0</v>
      </c>
      <c r="U113" s="15">
        <f t="shared" si="93"/>
        <v>1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15">
        <f t="shared" si="94"/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38">
        <v>0</v>
      </c>
      <c r="AJ113" s="38">
        <v>0</v>
      </c>
      <c r="AK113" s="15">
        <f t="shared" si="95"/>
        <v>0</v>
      </c>
      <c r="AL113" s="16">
        <f t="shared" si="96"/>
        <v>1</v>
      </c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</row>
    <row r="114" spans="1:61" s="36" customFormat="1" ht="15.75" x14ac:dyDescent="0.25">
      <c r="A114" s="33" t="s">
        <v>17</v>
      </c>
      <c r="B114" s="38">
        <v>0</v>
      </c>
      <c r="C114" s="38">
        <v>0</v>
      </c>
      <c r="D114" s="38">
        <v>0</v>
      </c>
      <c r="E114" s="15">
        <f t="shared" si="92"/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15">
        <f t="shared" si="97"/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1</v>
      </c>
      <c r="T114" s="38">
        <v>0</v>
      </c>
      <c r="U114" s="15">
        <f t="shared" si="93"/>
        <v>1</v>
      </c>
      <c r="V114" s="38">
        <v>0</v>
      </c>
      <c r="W114" s="38">
        <v>0</v>
      </c>
      <c r="X114" s="38">
        <v>2</v>
      </c>
      <c r="Y114" s="38">
        <v>0</v>
      </c>
      <c r="Z114" s="38">
        <v>0</v>
      </c>
      <c r="AA114" s="38">
        <v>0</v>
      </c>
      <c r="AB114" s="38">
        <v>0</v>
      </c>
      <c r="AC114" s="15">
        <f t="shared" si="94"/>
        <v>2</v>
      </c>
      <c r="AD114" s="38">
        <v>0</v>
      </c>
      <c r="AE114" s="38">
        <v>0</v>
      </c>
      <c r="AF114" s="38">
        <v>0</v>
      </c>
      <c r="AG114" s="38">
        <v>0</v>
      </c>
      <c r="AH114" s="38">
        <v>0</v>
      </c>
      <c r="AI114" s="38">
        <v>0</v>
      </c>
      <c r="AJ114" s="38">
        <v>0</v>
      </c>
      <c r="AK114" s="15">
        <f t="shared" si="95"/>
        <v>0</v>
      </c>
      <c r="AL114" s="16">
        <f t="shared" si="96"/>
        <v>3</v>
      </c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</row>
    <row r="115" spans="1:61" s="36" customFormat="1" ht="15.75" x14ac:dyDescent="0.25">
      <c r="A115" s="33" t="s">
        <v>18</v>
      </c>
      <c r="B115" s="38">
        <v>0</v>
      </c>
      <c r="C115" s="38">
        <v>0</v>
      </c>
      <c r="D115" s="38">
        <v>0</v>
      </c>
      <c r="E115" s="15">
        <f t="shared" si="92"/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15">
        <f t="shared" si="97"/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15">
        <f t="shared" si="93"/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15">
        <f t="shared" si="94"/>
        <v>0</v>
      </c>
      <c r="AD115" s="38">
        <v>0</v>
      </c>
      <c r="AE115" s="38">
        <v>0</v>
      </c>
      <c r="AF115" s="38">
        <v>0</v>
      </c>
      <c r="AG115" s="38">
        <v>0</v>
      </c>
      <c r="AH115" s="38">
        <v>0</v>
      </c>
      <c r="AI115" s="38">
        <v>0</v>
      </c>
      <c r="AJ115" s="38">
        <v>0</v>
      </c>
      <c r="AK115" s="15">
        <f t="shared" si="95"/>
        <v>0</v>
      </c>
      <c r="AL115" s="16">
        <f t="shared" si="96"/>
        <v>0</v>
      </c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</row>
    <row r="116" spans="1:61" s="36" customFormat="1" ht="15.75" x14ac:dyDescent="0.25">
      <c r="A116" s="33" t="s">
        <v>19</v>
      </c>
      <c r="B116" s="38">
        <v>0</v>
      </c>
      <c r="C116" s="38">
        <v>0</v>
      </c>
      <c r="D116" s="38">
        <v>0</v>
      </c>
      <c r="E116" s="15">
        <f t="shared" si="92"/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15">
        <f t="shared" si="97"/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15">
        <f t="shared" si="93"/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15">
        <f t="shared" si="94"/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38">
        <v>0</v>
      </c>
      <c r="AJ116" s="38">
        <v>0</v>
      </c>
      <c r="AK116" s="15">
        <f t="shared" si="95"/>
        <v>0</v>
      </c>
      <c r="AL116" s="16">
        <f t="shared" si="96"/>
        <v>0</v>
      </c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</row>
    <row r="117" spans="1:61" s="36" customFormat="1" ht="15.75" x14ac:dyDescent="0.25">
      <c r="A117" s="33" t="s">
        <v>20</v>
      </c>
      <c r="B117" s="38">
        <v>0</v>
      </c>
      <c r="C117" s="38">
        <v>0</v>
      </c>
      <c r="D117" s="38">
        <v>0</v>
      </c>
      <c r="E117" s="15">
        <f t="shared" si="92"/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15">
        <f t="shared" si="97"/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15">
        <f t="shared" si="93"/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2</v>
      </c>
      <c r="AB117" s="38">
        <v>0</v>
      </c>
      <c r="AC117" s="15">
        <f t="shared" si="94"/>
        <v>2</v>
      </c>
      <c r="AD117" s="38"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38">
        <v>0</v>
      </c>
      <c r="AK117" s="15">
        <f t="shared" si="95"/>
        <v>0</v>
      </c>
      <c r="AL117" s="16">
        <f t="shared" si="96"/>
        <v>2</v>
      </c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</row>
    <row r="118" spans="1:61" s="36" customFormat="1" ht="15.75" x14ac:dyDescent="0.25">
      <c r="A118" s="33" t="s">
        <v>21</v>
      </c>
      <c r="B118" s="38">
        <v>0</v>
      </c>
      <c r="C118" s="38">
        <v>0</v>
      </c>
      <c r="D118" s="38">
        <v>0</v>
      </c>
      <c r="E118" s="15">
        <f t="shared" si="92"/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15">
        <f t="shared" si="97"/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15">
        <f t="shared" si="93"/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15">
        <f t="shared" si="94"/>
        <v>0</v>
      </c>
      <c r="AD118" s="38">
        <v>0</v>
      </c>
      <c r="AE118" s="38">
        <v>0</v>
      </c>
      <c r="AF118" s="38">
        <v>0</v>
      </c>
      <c r="AG118" s="38">
        <v>0</v>
      </c>
      <c r="AH118" s="38">
        <v>0</v>
      </c>
      <c r="AI118" s="38">
        <v>0</v>
      </c>
      <c r="AJ118" s="38">
        <v>0</v>
      </c>
      <c r="AK118" s="15">
        <f t="shared" si="95"/>
        <v>0</v>
      </c>
      <c r="AL118" s="16">
        <f t="shared" si="96"/>
        <v>0</v>
      </c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</row>
    <row r="119" spans="1:61" s="36" customFormat="1" ht="15.75" x14ac:dyDescent="0.25">
      <c r="A119" s="33" t="s">
        <v>22</v>
      </c>
      <c r="B119" s="38">
        <v>0</v>
      </c>
      <c r="C119" s="38">
        <v>0</v>
      </c>
      <c r="D119" s="38">
        <v>0</v>
      </c>
      <c r="E119" s="15">
        <f t="shared" si="92"/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15">
        <f t="shared" si="97"/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15">
        <f t="shared" si="93"/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15">
        <f t="shared" si="94"/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38">
        <v>0</v>
      </c>
      <c r="AJ119" s="38">
        <v>0</v>
      </c>
      <c r="AK119" s="15">
        <f t="shared" si="95"/>
        <v>0</v>
      </c>
      <c r="AL119" s="16">
        <f t="shared" si="96"/>
        <v>0</v>
      </c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</row>
    <row r="120" spans="1:61" s="36" customFormat="1" ht="15.75" x14ac:dyDescent="0.25">
      <c r="A120" s="33" t="s">
        <v>23</v>
      </c>
      <c r="B120" s="38">
        <v>0</v>
      </c>
      <c r="C120" s="38">
        <v>0</v>
      </c>
      <c r="D120" s="38">
        <v>0</v>
      </c>
      <c r="E120" s="15">
        <f t="shared" si="92"/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15">
        <f t="shared" si="97"/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15">
        <f t="shared" si="93"/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15">
        <f t="shared" si="94"/>
        <v>0</v>
      </c>
      <c r="AD120" s="38">
        <v>0</v>
      </c>
      <c r="AE120" s="38">
        <v>0</v>
      </c>
      <c r="AF120" s="38">
        <v>0</v>
      </c>
      <c r="AG120" s="38">
        <v>0</v>
      </c>
      <c r="AH120" s="38">
        <v>0</v>
      </c>
      <c r="AI120" s="38">
        <v>0</v>
      </c>
      <c r="AJ120" s="38">
        <v>0</v>
      </c>
      <c r="AK120" s="15">
        <f t="shared" si="95"/>
        <v>0</v>
      </c>
      <c r="AL120" s="16">
        <f t="shared" si="96"/>
        <v>0</v>
      </c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</row>
    <row r="121" spans="1:61" s="36" customFormat="1" ht="15.75" x14ac:dyDescent="0.25">
      <c r="A121" s="33" t="s">
        <v>24</v>
      </c>
      <c r="B121" s="38">
        <v>0</v>
      </c>
      <c r="C121" s="38">
        <v>0</v>
      </c>
      <c r="D121" s="38">
        <v>0</v>
      </c>
      <c r="E121" s="15">
        <f t="shared" si="92"/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15">
        <f t="shared" si="97"/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15">
        <f t="shared" si="93"/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15">
        <f t="shared" si="94"/>
        <v>0</v>
      </c>
      <c r="AD121" s="38">
        <v>0</v>
      </c>
      <c r="AE121" s="38">
        <v>0</v>
      </c>
      <c r="AF121" s="38">
        <v>0</v>
      </c>
      <c r="AG121" s="38">
        <v>0</v>
      </c>
      <c r="AH121" s="38">
        <v>1</v>
      </c>
      <c r="AI121" s="38">
        <v>0</v>
      </c>
      <c r="AJ121" s="38">
        <v>0</v>
      </c>
      <c r="AK121" s="15">
        <f t="shared" si="95"/>
        <v>1</v>
      </c>
      <c r="AL121" s="16">
        <f t="shared" si="96"/>
        <v>1</v>
      </c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</row>
    <row r="122" spans="1:61" s="36" customFormat="1" ht="15.75" x14ac:dyDescent="0.25">
      <c r="A122" s="33" t="s">
        <v>25</v>
      </c>
      <c r="B122" s="38">
        <v>0</v>
      </c>
      <c r="C122" s="38">
        <v>0</v>
      </c>
      <c r="D122" s="38">
        <v>0</v>
      </c>
      <c r="E122" s="15">
        <f t="shared" si="92"/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15">
        <f t="shared" si="97"/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15">
        <f t="shared" si="93"/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15">
        <f t="shared" si="94"/>
        <v>0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38">
        <v>0</v>
      </c>
      <c r="AJ122" s="38">
        <v>0</v>
      </c>
      <c r="AK122" s="15">
        <f t="shared" si="95"/>
        <v>0</v>
      </c>
      <c r="AL122" s="16">
        <f t="shared" si="96"/>
        <v>0</v>
      </c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</row>
    <row r="123" spans="1:61" s="36" customFormat="1" ht="15.75" x14ac:dyDescent="0.25">
      <c r="A123" s="33" t="s">
        <v>26</v>
      </c>
      <c r="B123" s="38">
        <v>0</v>
      </c>
      <c r="C123" s="38">
        <v>0</v>
      </c>
      <c r="D123" s="38">
        <v>0</v>
      </c>
      <c r="E123" s="15">
        <f t="shared" si="92"/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15">
        <f t="shared" si="97"/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15">
        <f t="shared" si="93"/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15">
        <f t="shared" si="94"/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15">
        <f t="shared" si="95"/>
        <v>0</v>
      </c>
      <c r="AL123" s="16">
        <f t="shared" si="96"/>
        <v>0</v>
      </c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</row>
    <row r="124" spans="1:61" s="36" customFormat="1" ht="15.75" x14ac:dyDescent="0.25">
      <c r="A124" s="33" t="s">
        <v>27</v>
      </c>
      <c r="B124" s="38">
        <v>0</v>
      </c>
      <c r="C124" s="38">
        <v>0</v>
      </c>
      <c r="D124" s="38">
        <v>0</v>
      </c>
      <c r="E124" s="15">
        <f t="shared" si="92"/>
        <v>0</v>
      </c>
      <c r="F124" s="38">
        <v>0</v>
      </c>
      <c r="G124" s="38">
        <v>0</v>
      </c>
      <c r="H124" s="38">
        <v>0</v>
      </c>
      <c r="I124" s="38">
        <v>0</v>
      </c>
      <c r="J124" s="38">
        <v>0</v>
      </c>
      <c r="K124" s="38">
        <v>0</v>
      </c>
      <c r="L124" s="38">
        <v>0</v>
      </c>
      <c r="M124" s="15">
        <f t="shared" si="97"/>
        <v>0</v>
      </c>
      <c r="N124" s="38">
        <v>0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8">
        <v>0</v>
      </c>
      <c r="U124" s="15">
        <f t="shared" si="93"/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15">
        <f t="shared" si="94"/>
        <v>0</v>
      </c>
      <c r="AD124" s="38">
        <v>0</v>
      </c>
      <c r="AE124" s="38">
        <v>0</v>
      </c>
      <c r="AF124" s="38">
        <v>0</v>
      </c>
      <c r="AG124" s="38">
        <v>0</v>
      </c>
      <c r="AH124" s="38">
        <v>0</v>
      </c>
      <c r="AI124" s="38">
        <v>0</v>
      </c>
      <c r="AJ124" s="38">
        <v>0</v>
      </c>
      <c r="AK124" s="15">
        <f t="shared" si="95"/>
        <v>0</v>
      </c>
      <c r="AL124" s="16">
        <f t="shared" si="96"/>
        <v>0</v>
      </c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</row>
    <row r="125" spans="1:61" s="36" customFormat="1" ht="15.75" x14ac:dyDescent="0.25">
      <c r="A125" s="33" t="s">
        <v>28</v>
      </c>
      <c r="B125" s="38">
        <v>0</v>
      </c>
      <c r="C125" s="38">
        <v>0</v>
      </c>
      <c r="D125" s="38">
        <v>0</v>
      </c>
      <c r="E125" s="15">
        <f t="shared" si="92"/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15">
        <f t="shared" si="97"/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15">
        <f t="shared" si="93"/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38">
        <v>0</v>
      </c>
      <c r="AC125" s="15">
        <f t="shared" si="94"/>
        <v>0</v>
      </c>
      <c r="AD125" s="38">
        <v>0</v>
      </c>
      <c r="AE125" s="38">
        <v>0</v>
      </c>
      <c r="AF125" s="38">
        <v>0</v>
      </c>
      <c r="AG125" s="38">
        <v>0</v>
      </c>
      <c r="AH125" s="38">
        <v>0</v>
      </c>
      <c r="AI125" s="38">
        <v>0</v>
      </c>
      <c r="AJ125" s="38">
        <v>0</v>
      </c>
      <c r="AK125" s="15">
        <f t="shared" si="95"/>
        <v>0</v>
      </c>
      <c r="AL125" s="16">
        <f t="shared" si="96"/>
        <v>0</v>
      </c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</row>
    <row r="126" spans="1:61" s="36" customFormat="1" ht="15.75" x14ac:dyDescent="0.25">
      <c r="A126" s="33" t="s">
        <v>29</v>
      </c>
      <c r="B126" s="38">
        <v>0</v>
      </c>
      <c r="C126" s="38">
        <v>0</v>
      </c>
      <c r="D126" s="38">
        <v>0</v>
      </c>
      <c r="E126" s="15">
        <f t="shared" si="92"/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15">
        <f t="shared" si="97"/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15">
        <f t="shared" si="93"/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15">
        <f t="shared" si="94"/>
        <v>0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38">
        <v>0</v>
      </c>
      <c r="AJ126" s="38">
        <v>0</v>
      </c>
      <c r="AK126" s="15">
        <f t="shared" si="95"/>
        <v>0</v>
      </c>
      <c r="AL126" s="16">
        <f t="shared" si="96"/>
        <v>0</v>
      </c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</row>
    <row r="127" spans="1:61" s="36" customFormat="1" ht="15.75" x14ac:dyDescent="0.25">
      <c r="A127" s="33" t="s">
        <v>30</v>
      </c>
      <c r="B127" s="38">
        <v>0</v>
      </c>
      <c r="C127" s="38">
        <v>0</v>
      </c>
      <c r="D127" s="38">
        <v>0</v>
      </c>
      <c r="E127" s="15">
        <f t="shared" si="92"/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15">
        <f t="shared" si="97"/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15">
        <f t="shared" si="93"/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15">
        <f t="shared" si="94"/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38">
        <v>0</v>
      </c>
      <c r="AJ127" s="38">
        <v>0</v>
      </c>
      <c r="AK127" s="15">
        <f t="shared" si="95"/>
        <v>0</v>
      </c>
      <c r="AL127" s="16">
        <f t="shared" si="96"/>
        <v>0</v>
      </c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</row>
    <row r="128" spans="1:61" s="36" customFormat="1" ht="15.75" x14ac:dyDescent="0.25">
      <c r="A128" s="33" t="s">
        <v>31</v>
      </c>
      <c r="B128" s="38">
        <v>1</v>
      </c>
      <c r="C128" s="38">
        <v>0</v>
      </c>
      <c r="D128" s="38">
        <v>0</v>
      </c>
      <c r="E128" s="15">
        <f t="shared" si="92"/>
        <v>1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15">
        <f t="shared" si="97"/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15">
        <f t="shared" si="93"/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15">
        <f t="shared" si="94"/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38">
        <v>0</v>
      </c>
      <c r="AJ128" s="38">
        <v>0</v>
      </c>
      <c r="AK128" s="15">
        <f t="shared" si="95"/>
        <v>0</v>
      </c>
      <c r="AL128" s="16">
        <f t="shared" si="96"/>
        <v>1</v>
      </c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</row>
    <row r="129" spans="1:61" s="36" customFormat="1" ht="15.75" x14ac:dyDescent="0.25">
      <c r="A129" s="33" t="s">
        <v>32</v>
      </c>
      <c r="B129" s="38">
        <v>0</v>
      </c>
      <c r="C129" s="38">
        <v>0</v>
      </c>
      <c r="D129" s="38">
        <v>0</v>
      </c>
      <c r="E129" s="15">
        <f t="shared" si="92"/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15">
        <f t="shared" si="97"/>
        <v>0</v>
      </c>
      <c r="N129" s="38"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15">
        <f t="shared" si="93"/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38">
        <v>0</v>
      </c>
      <c r="AC129" s="15">
        <f t="shared" si="94"/>
        <v>0</v>
      </c>
      <c r="AD129" s="38"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38">
        <v>0</v>
      </c>
      <c r="AK129" s="15">
        <f t="shared" si="95"/>
        <v>0</v>
      </c>
      <c r="AL129" s="16">
        <f t="shared" si="96"/>
        <v>0</v>
      </c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</row>
    <row r="130" spans="1:61" s="36" customFormat="1" ht="15.75" x14ac:dyDescent="0.25">
      <c r="A130" s="33" t="s">
        <v>33</v>
      </c>
      <c r="B130" s="38">
        <v>0</v>
      </c>
      <c r="C130" s="38">
        <v>0</v>
      </c>
      <c r="D130" s="38">
        <v>0</v>
      </c>
      <c r="E130" s="15">
        <f t="shared" si="92"/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1</v>
      </c>
      <c r="L130" s="38">
        <v>0</v>
      </c>
      <c r="M130" s="15">
        <f t="shared" si="97"/>
        <v>1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12</v>
      </c>
      <c r="T130" s="38">
        <v>0</v>
      </c>
      <c r="U130" s="15">
        <f t="shared" si="93"/>
        <v>12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15">
        <f t="shared" si="94"/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38">
        <v>0</v>
      </c>
      <c r="AK130" s="15">
        <f t="shared" si="95"/>
        <v>0</v>
      </c>
      <c r="AL130" s="16">
        <f t="shared" si="96"/>
        <v>13</v>
      </c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</row>
    <row r="131" spans="1:61" s="36" customFormat="1" ht="15.75" x14ac:dyDescent="0.25">
      <c r="A131" s="33" t="s">
        <v>34</v>
      </c>
      <c r="B131" s="38">
        <v>0</v>
      </c>
      <c r="C131" s="38">
        <v>1</v>
      </c>
      <c r="D131" s="38">
        <v>0</v>
      </c>
      <c r="E131" s="15">
        <f t="shared" si="92"/>
        <v>1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15">
        <f t="shared" si="97"/>
        <v>0</v>
      </c>
      <c r="N131" s="38"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3</v>
      </c>
      <c r="T131" s="38">
        <v>0</v>
      </c>
      <c r="U131" s="15">
        <f t="shared" si="93"/>
        <v>3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38">
        <v>0</v>
      </c>
      <c r="AC131" s="15">
        <f t="shared" si="94"/>
        <v>0</v>
      </c>
      <c r="AD131" s="38">
        <v>0</v>
      </c>
      <c r="AE131" s="38">
        <v>0</v>
      </c>
      <c r="AF131" s="38">
        <v>1</v>
      </c>
      <c r="AG131" s="38">
        <v>1</v>
      </c>
      <c r="AH131" s="38">
        <v>0</v>
      </c>
      <c r="AI131" s="38">
        <v>0</v>
      </c>
      <c r="AJ131" s="38">
        <v>0</v>
      </c>
      <c r="AK131" s="15">
        <f t="shared" si="95"/>
        <v>2</v>
      </c>
      <c r="AL131" s="16">
        <f t="shared" si="96"/>
        <v>6</v>
      </c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</row>
    <row r="132" spans="1:61" s="36" customFormat="1" ht="15.75" x14ac:dyDescent="0.25">
      <c r="A132" s="33" t="s">
        <v>35</v>
      </c>
      <c r="B132" s="38">
        <v>0</v>
      </c>
      <c r="C132" s="38">
        <v>0</v>
      </c>
      <c r="D132" s="38">
        <v>0</v>
      </c>
      <c r="E132" s="15">
        <f t="shared" si="92"/>
        <v>0</v>
      </c>
      <c r="F132" s="38">
        <v>0</v>
      </c>
      <c r="G132" s="38">
        <v>0</v>
      </c>
      <c r="H132" s="38">
        <v>0</v>
      </c>
      <c r="I132" s="38">
        <v>0</v>
      </c>
      <c r="J132" s="38">
        <v>1</v>
      </c>
      <c r="K132" s="38">
        <v>0</v>
      </c>
      <c r="L132" s="38">
        <v>0</v>
      </c>
      <c r="M132" s="15">
        <f t="shared" si="97"/>
        <v>1</v>
      </c>
      <c r="N132" s="38">
        <v>0</v>
      </c>
      <c r="O132" s="38">
        <v>2</v>
      </c>
      <c r="P132" s="38">
        <v>0</v>
      </c>
      <c r="Q132" s="38">
        <v>0</v>
      </c>
      <c r="R132" s="38">
        <v>0</v>
      </c>
      <c r="S132" s="38">
        <v>0</v>
      </c>
      <c r="T132" s="38">
        <v>0</v>
      </c>
      <c r="U132" s="15">
        <f t="shared" si="93"/>
        <v>2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38">
        <v>0</v>
      </c>
      <c r="AC132" s="15">
        <f t="shared" si="94"/>
        <v>0</v>
      </c>
      <c r="AD132" s="38"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0</v>
      </c>
      <c r="AJ132" s="38">
        <v>0</v>
      </c>
      <c r="AK132" s="15">
        <f t="shared" si="95"/>
        <v>0</v>
      </c>
      <c r="AL132" s="16">
        <f t="shared" si="96"/>
        <v>3</v>
      </c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</row>
    <row r="133" spans="1:61" s="36" customFormat="1" ht="15.75" x14ac:dyDescent="0.25">
      <c r="A133" s="33" t="s">
        <v>36</v>
      </c>
      <c r="B133" s="38">
        <v>0</v>
      </c>
      <c r="C133" s="38">
        <v>0</v>
      </c>
      <c r="D133" s="38">
        <v>0</v>
      </c>
      <c r="E133" s="15">
        <f t="shared" si="92"/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15">
        <f t="shared" si="97"/>
        <v>1</v>
      </c>
      <c r="N133" s="38">
        <v>0</v>
      </c>
      <c r="O133" s="38">
        <v>1</v>
      </c>
      <c r="P133" s="38">
        <v>3</v>
      </c>
      <c r="Q133" s="38">
        <v>2</v>
      </c>
      <c r="R133" s="38">
        <v>0</v>
      </c>
      <c r="S133" s="38">
        <v>3</v>
      </c>
      <c r="T133" s="38">
        <v>0</v>
      </c>
      <c r="U133" s="15">
        <f t="shared" si="93"/>
        <v>9</v>
      </c>
      <c r="V133" s="38">
        <v>0</v>
      </c>
      <c r="W133" s="38">
        <v>0</v>
      </c>
      <c r="X133" s="38">
        <v>0</v>
      </c>
      <c r="Y133" s="38">
        <v>0</v>
      </c>
      <c r="Z133" s="38">
        <v>1</v>
      </c>
      <c r="AA133" s="38">
        <v>0</v>
      </c>
      <c r="AB133" s="38">
        <v>0</v>
      </c>
      <c r="AC133" s="15">
        <f t="shared" si="94"/>
        <v>1</v>
      </c>
      <c r="AD133" s="38">
        <v>0</v>
      </c>
      <c r="AE133" s="38">
        <v>0</v>
      </c>
      <c r="AF133" s="38">
        <v>1</v>
      </c>
      <c r="AG133" s="38">
        <v>0</v>
      </c>
      <c r="AH133" s="38">
        <v>0</v>
      </c>
      <c r="AI133" s="38">
        <v>1</v>
      </c>
      <c r="AJ133" s="38">
        <v>0</v>
      </c>
      <c r="AK133" s="15">
        <f t="shared" si="95"/>
        <v>2</v>
      </c>
      <c r="AL133" s="16">
        <f t="shared" si="96"/>
        <v>13</v>
      </c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</row>
    <row r="134" spans="1:61" s="36" customFormat="1" ht="15.75" x14ac:dyDescent="0.25">
      <c r="A134" s="33" t="s">
        <v>37</v>
      </c>
      <c r="B134" s="38">
        <v>0</v>
      </c>
      <c r="C134" s="38">
        <v>1</v>
      </c>
      <c r="D134" s="38">
        <v>0</v>
      </c>
      <c r="E134" s="15">
        <f t="shared" si="92"/>
        <v>1</v>
      </c>
      <c r="F134" s="38">
        <v>2</v>
      </c>
      <c r="G134" s="38">
        <v>0</v>
      </c>
      <c r="H134" s="38">
        <v>0</v>
      </c>
      <c r="I134" s="38">
        <v>0</v>
      </c>
      <c r="J134" s="38">
        <v>0</v>
      </c>
      <c r="K134" s="38">
        <v>2</v>
      </c>
      <c r="L134" s="38">
        <v>1</v>
      </c>
      <c r="M134" s="15">
        <f t="shared" si="97"/>
        <v>5</v>
      </c>
      <c r="N134" s="38">
        <v>0</v>
      </c>
      <c r="O134" s="38">
        <v>1</v>
      </c>
      <c r="P134" s="38">
        <v>0</v>
      </c>
      <c r="Q134" s="38">
        <v>0</v>
      </c>
      <c r="R134" s="38">
        <v>1</v>
      </c>
      <c r="S134" s="38">
        <v>2</v>
      </c>
      <c r="T134" s="38">
        <v>1</v>
      </c>
      <c r="U134" s="15">
        <f t="shared" si="93"/>
        <v>5</v>
      </c>
      <c r="V134" s="38">
        <v>1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38">
        <v>0</v>
      </c>
      <c r="AC134" s="15">
        <f t="shared" si="94"/>
        <v>1</v>
      </c>
      <c r="AD134" s="38">
        <v>0</v>
      </c>
      <c r="AE134" s="38">
        <v>0</v>
      </c>
      <c r="AF134" s="38">
        <v>0</v>
      </c>
      <c r="AG134" s="38">
        <v>0</v>
      </c>
      <c r="AH134" s="38">
        <v>1</v>
      </c>
      <c r="AI134" s="38">
        <v>1</v>
      </c>
      <c r="AJ134" s="38">
        <v>0</v>
      </c>
      <c r="AK134" s="15">
        <f t="shared" si="95"/>
        <v>2</v>
      </c>
      <c r="AL134" s="16">
        <f t="shared" si="96"/>
        <v>14</v>
      </c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</row>
    <row r="135" spans="1:61" s="36" customFormat="1" ht="15.75" x14ac:dyDescent="0.25">
      <c r="A135" s="33" t="s">
        <v>38</v>
      </c>
      <c r="B135" s="38">
        <v>0</v>
      </c>
      <c r="C135" s="38">
        <v>0</v>
      </c>
      <c r="D135" s="38">
        <v>0</v>
      </c>
      <c r="E135" s="15">
        <f t="shared" si="92"/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1</v>
      </c>
      <c r="L135" s="38">
        <v>0</v>
      </c>
      <c r="M135" s="15">
        <f t="shared" si="97"/>
        <v>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15">
        <f t="shared" si="93"/>
        <v>0</v>
      </c>
      <c r="V135" s="38">
        <v>0</v>
      </c>
      <c r="W135" s="38">
        <v>0</v>
      </c>
      <c r="X135" s="38">
        <v>1</v>
      </c>
      <c r="Y135" s="38">
        <v>0</v>
      </c>
      <c r="Z135" s="38">
        <v>0</v>
      </c>
      <c r="AA135" s="38">
        <v>1</v>
      </c>
      <c r="AB135" s="38">
        <v>0</v>
      </c>
      <c r="AC135" s="15">
        <f t="shared" si="94"/>
        <v>2</v>
      </c>
      <c r="AD135" s="38">
        <v>0</v>
      </c>
      <c r="AE135" s="38">
        <v>0</v>
      </c>
      <c r="AF135" s="38">
        <v>0</v>
      </c>
      <c r="AG135" s="38">
        <v>0</v>
      </c>
      <c r="AH135" s="38">
        <v>0</v>
      </c>
      <c r="AI135" s="38">
        <v>0</v>
      </c>
      <c r="AJ135" s="38">
        <v>0</v>
      </c>
      <c r="AK135" s="15">
        <f t="shared" si="95"/>
        <v>0</v>
      </c>
      <c r="AL135" s="16">
        <f t="shared" si="96"/>
        <v>3</v>
      </c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</row>
    <row r="136" spans="1:61" s="36" customFormat="1" ht="15.75" x14ac:dyDescent="0.25">
      <c r="A136" s="33" t="s">
        <v>39</v>
      </c>
      <c r="B136" s="38">
        <v>0</v>
      </c>
      <c r="C136" s="38">
        <v>0</v>
      </c>
      <c r="D136" s="38">
        <v>0</v>
      </c>
      <c r="E136" s="15">
        <f t="shared" si="92"/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15">
        <f t="shared" si="97"/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15">
        <f t="shared" si="93"/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15">
        <f t="shared" si="94"/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8">
        <v>0</v>
      </c>
      <c r="AJ136" s="38">
        <v>0</v>
      </c>
      <c r="AK136" s="15">
        <f t="shared" si="95"/>
        <v>0</v>
      </c>
      <c r="AL136" s="16">
        <f t="shared" si="96"/>
        <v>0</v>
      </c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</row>
    <row r="137" spans="1:61" s="36" customFormat="1" ht="15.75" x14ac:dyDescent="0.25">
      <c r="A137" s="33" t="s">
        <v>40</v>
      </c>
      <c r="B137" s="38">
        <v>0</v>
      </c>
      <c r="C137" s="38">
        <v>0</v>
      </c>
      <c r="D137" s="38">
        <v>0</v>
      </c>
      <c r="E137" s="15">
        <f t="shared" si="92"/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15">
        <f t="shared" si="97"/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15">
        <f t="shared" si="93"/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15">
        <f t="shared" si="94"/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0</v>
      </c>
      <c r="AJ137" s="38">
        <v>0</v>
      </c>
      <c r="AK137" s="15">
        <f t="shared" si="95"/>
        <v>0</v>
      </c>
      <c r="AL137" s="16">
        <f t="shared" si="96"/>
        <v>0</v>
      </c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</row>
    <row r="138" spans="1:61" s="36" customFormat="1" ht="15.75" x14ac:dyDescent="0.25">
      <c r="A138" s="33" t="s">
        <v>41</v>
      </c>
      <c r="B138" s="38">
        <v>0</v>
      </c>
      <c r="C138" s="38">
        <v>0</v>
      </c>
      <c r="D138" s="38">
        <v>0</v>
      </c>
      <c r="E138" s="37">
        <f t="shared" si="92"/>
        <v>0</v>
      </c>
      <c r="F138" s="38">
        <v>0</v>
      </c>
      <c r="G138" s="38">
        <v>1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15">
        <f t="shared" si="97"/>
        <v>1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15">
        <f t="shared" si="93"/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15">
        <f t="shared" si="94"/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8">
        <v>0</v>
      </c>
      <c r="AJ138" s="38">
        <v>0</v>
      </c>
      <c r="AK138" s="15">
        <f t="shared" si="95"/>
        <v>0</v>
      </c>
      <c r="AL138" s="16">
        <f t="shared" si="96"/>
        <v>1</v>
      </c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</row>
    <row r="139" spans="1:61" s="2" customFormat="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</row>
    <row r="140" spans="1:61" s="2" customFormat="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</row>
    <row r="141" spans="1:61" s="2" customFormat="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</row>
    <row r="142" spans="1:61" s="2" customForma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</row>
    <row r="143" spans="1:61" s="2" customForma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</row>
    <row r="144" spans="1:61" s="2" customForma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</row>
    <row r="145" spans="2:37" s="2" customForma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</row>
    <row r="146" spans="2:37" s="2" customForma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</row>
    <row r="147" spans="2:37" s="2" customForma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</row>
    <row r="148" spans="2:37" s="2" customForma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</row>
    <row r="149" spans="2:37" s="2" customForma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</row>
    <row r="150" spans="2:37" s="2" customForma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 spans="2:37" s="2" customForma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 spans="2:37" s="2" customForma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 spans="2:37" s="2" customForma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 spans="2:37" s="2" customForma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 spans="2:37" s="2" customForma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 spans="2:37" s="2" customForma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 spans="2:37" s="2" customForma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 spans="2:37" s="2" customForma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 spans="2:37" s="2" customForma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</row>
    <row r="160" spans="2:37" s="2" customForma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</row>
    <row r="161" spans="2:37" s="2" customForma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</row>
    <row r="162" spans="2:37" s="2" customForma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</row>
    <row r="163" spans="2:37" s="2" customForma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</row>
    <row r="164" spans="2:37" s="2" customForma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</row>
    <row r="165" spans="2:37" s="2" customForma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</row>
    <row r="166" spans="2:37" s="2" customForma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</row>
    <row r="167" spans="2:37" s="2" customForma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</row>
    <row r="168" spans="2:37" s="2" customForma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</row>
    <row r="169" spans="2:37" s="2" customForma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</row>
    <row r="170" spans="2:37" s="2" customForma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</row>
    <row r="171" spans="2:37" s="2" customForma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</row>
    <row r="172" spans="2:37" s="2" customForma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</row>
    <row r="173" spans="2:37" s="2" customForma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</row>
    <row r="174" spans="2:37" s="2" customForma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</row>
    <row r="175" spans="2:37" s="2" customForma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</row>
    <row r="176" spans="2:37" s="2" customForma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</row>
    <row r="177" spans="2:37" s="2" customForma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</row>
    <row r="178" spans="2:37" s="2" customForma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</row>
    <row r="179" spans="2:37" s="2" customForma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</row>
    <row r="180" spans="2:37" s="2" customForma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</row>
    <row r="181" spans="2:37" s="2" customForma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</row>
    <row r="182" spans="2:37" s="2" customForma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</row>
    <row r="183" spans="2:37" s="2" customForma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</row>
    <row r="184" spans="2:37" s="2" customForma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</row>
    <row r="185" spans="2:37" s="2" customForma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</row>
    <row r="186" spans="2:37" s="2" customForma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</row>
    <row r="187" spans="2:37" s="2" customForma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</row>
    <row r="188" spans="2:37" s="2" customFormat="1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</row>
    <row r="189" spans="2:37" s="2" customFormat="1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</row>
    <row r="190" spans="2:37" s="2" customFormat="1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</row>
    <row r="191" spans="2:37" s="2" customFormat="1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</row>
    <row r="192" spans="2:37" s="2" customFormat="1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</row>
    <row r="193" spans="2:37" s="2" customFormat="1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</row>
    <row r="194" spans="2:37" s="2" customFormat="1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</row>
    <row r="195" spans="2:37" s="2" customFormat="1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2:37" s="2" customFormat="1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</row>
    <row r="197" spans="2:37" s="2" customFormat="1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</row>
    <row r="198" spans="2:37" s="2" customFormat="1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</row>
    <row r="199" spans="2:37" s="2" customFormat="1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</row>
    <row r="200" spans="2:37" s="2" customFormat="1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</row>
    <row r="201" spans="2:37" s="2" customFormat="1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</row>
    <row r="202" spans="2:37" s="2" customFormat="1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</row>
    <row r="203" spans="2:37" s="2" customFormat="1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</row>
    <row r="204" spans="2:37" s="2" customFormat="1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</row>
    <row r="205" spans="2:37" s="2" customFormat="1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</row>
    <row r="206" spans="2:37" s="2" customFormat="1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</row>
    <row r="207" spans="2:37" s="2" customFormat="1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</row>
    <row r="208" spans="2:37" s="2" customFormat="1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</row>
    <row r="209" spans="2:37" s="2" customFormat="1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</row>
    <row r="210" spans="2:37" s="2" customFormat="1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</row>
    <row r="211" spans="2:37" s="2" customFormat="1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</row>
    <row r="212" spans="2:37" s="2" customFormat="1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</row>
    <row r="213" spans="2:37" s="2" customFormat="1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</row>
    <row r="214" spans="2:37" s="2" customFormat="1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</row>
    <row r="215" spans="2:37" s="2" customForma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</row>
    <row r="216" spans="2:37" s="2" customFormat="1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</row>
    <row r="217" spans="2:37" s="2" customFormat="1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</row>
    <row r="218" spans="2:37" s="2" customFormat="1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</row>
    <row r="219" spans="2:37" s="2" customFormat="1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</row>
    <row r="220" spans="2:37" s="2" customFormat="1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</row>
    <row r="221" spans="2:37" s="2" customFormat="1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</row>
    <row r="222" spans="2:37" s="2" customFormat="1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</row>
    <row r="223" spans="2:37" s="2" customFormat="1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</row>
    <row r="224" spans="2:37" s="2" customFormat="1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</row>
    <row r="225" spans="2:37" s="2" customFormat="1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</row>
    <row r="226" spans="2:37" s="2" customFormat="1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</row>
    <row r="227" spans="2:37" s="2" customFormat="1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</row>
    <row r="228" spans="2:37" s="2" customFormat="1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</row>
    <row r="229" spans="2:37" s="2" customFormat="1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</row>
    <row r="230" spans="2:37" s="2" customFormat="1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</row>
    <row r="231" spans="2:37" s="2" customFormat="1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</row>
    <row r="232" spans="2:37" s="2" customFormat="1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</row>
    <row r="233" spans="2:37" s="2" customFormat="1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</row>
    <row r="234" spans="2:37" s="2" customFormat="1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</row>
    <row r="235" spans="2:37" s="2" customFormat="1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</row>
    <row r="236" spans="2:37" s="2" customFormat="1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</row>
    <row r="237" spans="2:37" s="2" customFormat="1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</row>
    <row r="238" spans="2:37" s="2" customFormat="1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</row>
    <row r="239" spans="2:37" s="2" customFormat="1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</row>
    <row r="240" spans="2:37" s="2" customFormat="1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</row>
    <row r="241" spans="2:37" s="2" customFormat="1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</row>
    <row r="242" spans="2:37" s="2" customFormat="1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</row>
    <row r="243" spans="2:37" s="2" customFormat="1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</row>
    <row r="244" spans="2:37" s="2" customFormat="1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</row>
    <row r="245" spans="2:37" s="2" customFormat="1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</row>
    <row r="246" spans="2:37" s="2" customFormat="1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</row>
    <row r="247" spans="2:37" s="2" customFormat="1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</row>
    <row r="248" spans="2:37" s="2" customFormat="1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</row>
    <row r="249" spans="2:37" s="2" customFormat="1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</row>
    <row r="250" spans="2:37" s="2" customFormat="1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</row>
    <row r="251" spans="2:37" s="2" customFormat="1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</row>
    <row r="252" spans="2:37" s="2" customFormat="1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</row>
    <row r="253" spans="2:37" s="2" customFormat="1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</row>
    <row r="254" spans="2:37" s="2" customFormat="1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</row>
    <row r="255" spans="2:37" s="2" customFormat="1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</row>
    <row r="256" spans="2:37" s="2" customFormat="1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</row>
    <row r="257" spans="2:37" s="2" customFormat="1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</row>
    <row r="258" spans="2:37" s="2" customFormat="1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</row>
    <row r="259" spans="2:37" s="2" customFormat="1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</row>
    <row r="260" spans="2:37" s="2" customFormat="1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</row>
    <row r="261" spans="2:37" s="2" customFormat="1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</row>
    <row r="262" spans="2:37" s="2" customFormat="1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</row>
    <row r="263" spans="2:37" s="2" customFormat="1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</row>
    <row r="264" spans="2:37" s="2" customFormat="1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</row>
    <row r="265" spans="2:37" s="2" customFormat="1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</row>
    <row r="266" spans="2:37" s="2" customFormat="1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</row>
    <row r="267" spans="2:37" s="2" customFormat="1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</row>
    <row r="268" spans="2:37" s="2" customFormat="1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</row>
    <row r="269" spans="2:37" s="2" customFormat="1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</row>
    <row r="270" spans="2:37" s="2" customFormat="1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</row>
    <row r="271" spans="2:37" s="2" customFormat="1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</row>
    <row r="272" spans="2:37" s="2" customFormat="1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</row>
    <row r="273" spans="2:37" s="2" customFormat="1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</row>
    <row r="274" spans="2:37" s="2" customFormat="1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</row>
    <row r="275" spans="2:37" s="2" customFormat="1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</row>
    <row r="276" spans="2:37" s="2" customFormat="1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</row>
    <row r="277" spans="2:37" s="2" customFormat="1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</row>
    <row r="278" spans="2:37" s="2" customFormat="1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</row>
    <row r="279" spans="2:37" s="2" customFormat="1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</row>
    <row r="280" spans="2:37" s="2" customFormat="1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</row>
    <row r="281" spans="2:37" s="2" customFormat="1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</row>
    <row r="282" spans="2:37" s="2" customFormat="1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</row>
    <row r="283" spans="2:37" s="2" customFormat="1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</row>
    <row r="284" spans="2:37" s="2" customFormat="1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</row>
    <row r="285" spans="2:37" s="2" customFormat="1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</row>
    <row r="286" spans="2:37" s="2" customFormat="1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</row>
    <row r="287" spans="2:37" s="2" customFormat="1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</row>
    <row r="288" spans="2:37" s="2" customFormat="1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</row>
    <row r="289" spans="2:37" s="2" customFormat="1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</row>
    <row r="290" spans="2:37" s="2" customFormat="1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</row>
    <row r="291" spans="2:37" s="2" customFormat="1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</row>
    <row r="292" spans="2:37" s="2" customFormat="1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</row>
    <row r="293" spans="2:37" s="2" customFormat="1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</row>
    <row r="294" spans="2:37" s="2" customFormat="1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</row>
    <row r="295" spans="2:37" s="2" customFormat="1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</row>
    <row r="296" spans="2:37" s="2" customFormat="1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</row>
    <row r="297" spans="2:37" s="2" customFormat="1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</row>
    <row r="298" spans="2:37" s="2" customFormat="1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</row>
    <row r="299" spans="2:37" s="2" customFormat="1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</row>
    <row r="300" spans="2:37" s="2" customFormat="1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</row>
    <row r="301" spans="2:37" s="2" customFormat="1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</row>
    <row r="302" spans="2:37" s="2" customFormat="1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</row>
    <row r="303" spans="2:37" s="2" customFormat="1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</row>
    <row r="304" spans="2:37" s="2" customFormat="1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</row>
    <row r="305" spans="2:37" s="2" customFormat="1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</row>
    <row r="306" spans="2:37" s="2" customFormat="1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</row>
    <row r="307" spans="2:37" s="2" customFormat="1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</row>
    <row r="308" spans="2:37" s="2" customFormat="1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</row>
    <row r="309" spans="2:37" s="2" customFormat="1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</row>
    <row r="310" spans="2:37" s="2" customFormat="1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</row>
    <row r="311" spans="2:37" s="2" customFormat="1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</row>
    <row r="312" spans="2:37" s="2" customFormat="1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</row>
    <row r="313" spans="2:37" s="2" customFormat="1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</row>
    <row r="314" spans="2:37" s="2" customFormat="1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</row>
    <row r="315" spans="2:37" s="2" customFormat="1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</row>
    <row r="316" spans="2:37" s="2" customFormat="1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</row>
    <row r="317" spans="2:37" s="2" customForma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</row>
    <row r="318" spans="2:37" s="2" customFormat="1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</row>
    <row r="319" spans="2:37" s="2" customFormat="1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</row>
    <row r="320" spans="2:37" s="2" customFormat="1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</row>
    <row r="321" spans="2:37" s="2" customFormat="1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</row>
    <row r="322" spans="2:37" s="2" customFormat="1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</row>
    <row r="323" spans="2:37" s="2" customFormat="1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</row>
    <row r="324" spans="2:37" s="2" customFormat="1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</row>
    <row r="325" spans="2:37" s="2" customFormat="1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</row>
    <row r="326" spans="2:37" s="2" customFormat="1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</row>
    <row r="327" spans="2:37" s="2" customFormat="1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</row>
    <row r="328" spans="2:37" s="2" customFormat="1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</row>
    <row r="329" spans="2:37" s="2" customFormat="1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</row>
    <row r="330" spans="2:37" s="2" customFormat="1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</row>
    <row r="331" spans="2:37" s="2" customFormat="1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</row>
    <row r="332" spans="2:37" s="2" customFormat="1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</row>
    <row r="333" spans="2:37" s="2" customFormat="1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</row>
    <row r="334" spans="2:37" s="2" customFormat="1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</row>
    <row r="335" spans="2:37" s="2" customFormat="1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</row>
    <row r="336" spans="2:37" s="2" customFormat="1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</row>
    <row r="337" spans="2:37" s="2" customFormat="1" x14ac:dyDescent="0.25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</row>
    <row r="338" spans="2:37" s="2" customFormat="1" x14ac:dyDescent="0.25">
      <c r="B338" s="1"/>
      <c r="C338" s="22"/>
      <c r="D338" s="22"/>
      <c r="E338" s="22"/>
      <c r="F338" s="22"/>
      <c r="G338" s="1"/>
      <c r="H338" s="22"/>
      <c r="I338" s="22"/>
      <c r="J338" s="1"/>
      <c r="K338" s="22"/>
      <c r="L338" s="22"/>
      <c r="M338" s="22"/>
      <c r="N338" s="22"/>
      <c r="O338" s="1"/>
      <c r="P338" s="22"/>
      <c r="Q338" s="22"/>
      <c r="R338" s="1"/>
      <c r="S338" s="22"/>
      <c r="T338" s="22"/>
      <c r="U338" s="22"/>
      <c r="V338" s="22"/>
      <c r="W338" s="1"/>
      <c r="X338" s="22"/>
      <c r="Y338" s="22"/>
      <c r="Z338" s="1"/>
      <c r="AA338" s="22"/>
      <c r="AB338" s="22"/>
      <c r="AC338" s="22"/>
      <c r="AD338" s="1"/>
      <c r="AE338" s="22"/>
      <c r="AF338" s="22"/>
      <c r="AG338" s="22"/>
      <c r="AH338" s="22"/>
      <c r="AI338" s="22"/>
      <c r="AJ338" s="22"/>
      <c r="AK338" s="22"/>
    </row>
    <row r="339" spans="2:37" s="2" customFormat="1" x14ac:dyDescent="0.25">
      <c r="B339" s="1"/>
      <c r="C339" s="22"/>
      <c r="D339" s="22"/>
      <c r="E339" s="22"/>
      <c r="F339" s="22"/>
      <c r="G339" s="1"/>
      <c r="H339" s="22"/>
      <c r="I339" s="22"/>
      <c r="J339" s="1"/>
      <c r="K339" s="22"/>
      <c r="L339" s="22"/>
      <c r="M339" s="22"/>
      <c r="N339" s="22"/>
      <c r="O339" s="1"/>
      <c r="P339" s="22"/>
      <c r="Q339" s="22"/>
      <c r="R339" s="1"/>
      <c r="S339" s="22"/>
      <c r="T339" s="22"/>
      <c r="U339" s="22"/>
      <c r="V339" s="22"/>
      <c r="W339" s="1"/>
      <c r="X339" s="22"/>
      <c r="Y339" s="22"/>
      <c r="Z339" s="1"/>
      <c r="AA339" s="22"/>
      <c r="AB339" s="22"/>
      <c r="AC339" s="22"/>
      <c r="AD339" s="1"/>
      <c r="AE339" s="22"/>
      <c r="AF339" s="22"/>
      <c r="AG339" s="22"/>
      <c r="AH339" s="22"/>
      <c r="AI339" s="22"/>
      <c r="AJ339" s="22"/>
      <c r="AK339" s="22"/>
    </row>
    <row r="340" spans="2:37" s="2" customFormat="1" x14ac:dyDescent="0.25">
      <c r="B340" s="1"/>
      <c r="C340" s="22"/>
      <c r="D340" s="22"/>
      <c r="E340" s="22"/>
      <c r="F340" s="22"/>
      <c r="G340" s="1"/>
      <c r="H340" s="22"/>
      <c r="I340" s="22"/>
      <c r="J340" s="1"/>
      <c r="K340" s="22"/>
      <c r="L340" s="22"/>
      <c r="M340" s="22"/>
      <c r="N340" s="22"/>
      <c r="O340" s="1"/>
      <c r="P340" s="22"/>
      <c r="Q340" s="22"/>
      <c r="R340" s="1"/>
      <c r="S340" s="22"/>
      <c r="T340" s="22"/>
      <c r="U340" s="22"/>
      <c r="V340" s="22"/>
      <c r="W340" s="1"/>
      <c r="X340" s="22"/>
      <c r="Y340" s="22"/>
      <c r="Z340" s="1"/>
      <c r="AA340" s="22"/>
      <c r="AB340" s="22"/>
      <c r="AC340" s="22"/>
      <c r="AD340" s="1"/>
      <c r="AE340" s="22"/>
      <c r="AF340" s="22"/>
      <c r="AG340" s="22"/>
      <c r="AH340" s="22"/>
      <c r="AI340" s="22"/>
      <c r="AJ340" s="22"/>
      <c r="AK340" s="22"/>
    </row>
    <row r="341" spans="2:37" s="2" customFormat="1" x14ac:dyDescent="0.25">
      <c r="B341" s="1"/>
      <c r="C341" s="22"/>
      <c r="D341" s="22"/>
      <c r="E341" s="22"/>
      <c r="F341" s="22"/>
      <c r="G341" s="1"/>
      <c r="H341" s="22"/>
      <c r="I341" s="22"/>
      <c r="J341" s="1"/>
      <c r="K341" s="22"/>
      <c r="L341" s="22"/>
      <c r="M341" s="22"/>
      <c r="N341" s="22"/>
      <c r="O341" s="1"/>
      <c r="P341" s="22"/>
      <c r="Q341" s="22"/>
      <c r="R341" s="1"/>
      <c r="S341" s="22"/>
      <c r="T341" s="22"/>
      <c r="U341" s="22"/>
      <c r="V341" s="22"/>
      <c r="W341" s="1"/>
      <c r="X341" s="22"/>
      <c r="Y341" s="22"/>
      <c r="Z341" s="1"/>
      <c r="AA341" s="22"/>
      <c r="AB341" s="22"/>
      <c r="AC341" s="22"/>
      <c r="AD341" s="1"/>
      <c r="AE341" s="22"/>
      <c r="AF341" s="22"/>
      <c r="AG341" s="22"/>
      <c r="AH341" s="22"/>
      <c r="AI341" s="22"/>
      <c r="AJ341" s="22"/>
      <c r="AK341" s="22"/>
    </row>
    <row r="342" spans="2:37" s="2" customFormat="1" x14ac:dyDescent="0.25">
      <c r="B342" s="1"/>
      <c r="C342" s="22"/>
      <c r="D342" s="22"/>
      <c r="E342" s="22"/>
      <c r="F342" s="22"/>
      <c r="G342" s="1"/>
      <c r="H342" s="22"/>
      <c r="I342" s="22"/>
      <c r="J342" s="1"/>
      <c r="K342" s="22"/>
      <c r="L342" s="22"/>
      <c r="M342" s="22"/>
      <c r="N342" s="22"/>
      <c r="O342" s="1"/>
      <c r="P342" s="22"/>
      <c r="Q342" s="22"/>
      <c r="R342" s="1"/>
      <c r="S342" s="22"/>
      <c r="T342" s="22"/>
      <c r="U342" s="22"/>
      <c r="V342" s="22"/>
      <c r="W342" s="1"/>
      <c r="X342" s="22"/>
      <c r="Y342" s="22"/>
      <c r="Z342" s="1"/>
      <c r="AA342" s="22"/>
      <c r="AB342" s="22"/>
      <c r="AC342" s="22"/>
      <c r="AD342" s="1"/>
      <c r="AE342" s="22"/>
      <c r="AF342" s="22"/>
      <c r="AG342" s="22"/>
      <c r="AH342" s="22"/>
      <c r="AI342" s="22"/>
      <c r="AJ342" s="22"/>
      <c r="AK342" s="22"/>
    </row>
    <row r="343" spans="2:37" s="2" customFormat="1" x14ac:dyDescent="0.25">
      <c r="B343" s="1"/>
      <c r="C343" s="22"/>
      <c r="D343" s="22"/>
      <c r="E343" s="22"/>
      <c r="F343" s="22"/>
      <c r="G343" s="1"/>
      <c r="H343" s="22"/>
      <c r="I343" s="22"/>
      <c r="J343" s="1"/>
      <c r="K343" s="22"/>
      <c r="L343" s="22"/>
      <c r="M343" s="22"/>
      <c r="N343" s="22"/>
      <c r="O343" s="1"/>
      <c r="P343" s="22"/>
      <c r="Q343" s="22"/>
      <c r="R343" s="1"/>
      <c r="S343" s="22"/>
      <c r="T343" s="22"/>
      <c r="U343" s="22"/>
      <c r="V343" s="22"/>
      <c r="W343" s="1"/>
      <c r="X343" s="22"/>
      <c r="Y343" s="22"/>
      <c r="Z343" s="1"/>
      <c r="AA343" s="22"/>
      <c r="AB343" s="22"/>
      <c r="AC343" s="22"/>
      <c r="AD343" s="1"/>
      <c r="AE343" s="22"/>
      <c r="AF343" s="22"/>
      <c r="AG343" s="22"/>
      <c r="AH343" s="22"/>
      <c r="AI343" s="22"/>
      <c r="AJ343" s="22"/>
      <c r="AK343" s="22"/>
    </row>
    <row r="344" spans="2:37" s="2" customFormat="1" x14ac:dyDescent="0.25">
      <c r="B344" s="1"/>
      <c r="C344" s="22"/>
      <c r="D344" s="22"/>
      <c r="E344" s="22"/>
      <c r="F344" s="22"/>
      <c r="G344" s="1"/>
      <c r="H344" s="22"/>
      <c r="I344" s="22"/>
      <c r="J344" s="1"/>
      <c r="K344" s="22"/>
      <c r="L344" s="22"/>
      <c r="M344" s="22"/>
      <c r="N344" s="22"/>
      <c r="O344" s="1"/>
      <c r="P344" s="22"/>
      <c r="Q344" s="22"/>
      <c r="R344" s="1"/>
      <c r="S344" s="22"/>
      <c r="T344" s="22"/>
      <c r="U344" s="22"/>
      <c r="V344" s="22"/>
      <c r="W344" s="1"/>
      <c r="X344" s="22"/>
      <c r="Y344" s="22"/>
      <c r="Z344" s="1"/>
      <c r="AA344" s="22"/>
      <c r="AB344" s="22"/>
      <c r="AC344" s="22"/>
      <c r="AD344" s="1"/>
      <c r="AE344" s="22"/>
      <c r="AF344" s="22"/>
      <c r="AG344" s="22"/>
      <c r="AH344" s="22"/>
      <c r="AI344" s="22"/>
      <c r="AJ344" s="22"/>
      <c r="AK344" s="22"/>
    </row>
    <row r="345" spans="2:37" s="2" customFormat="1" x14ac:dyDescent="0.25">
      <c r="B345" s="1"/>
      <c r="C345" s="22"/>
      <c r="D345" s="22"/>
      <c r="E345" s="22"/>
      <c r="F345" s="22"/>
      <c r="G345" s="1"/>
      <c r="H345" s="22"/>
      <c r="I345" s="22"/>
      <c r="J345" s="1"/>
      <c r="K345" s="22"/>
      <c r="L345" s="22"/>
      <c r="M345" s="22"/>
      <c r="N345" s="22"/>
      <c r="O345" s="1"/>
      <c r="P345" s="22"/>
      <c r="Q345" s="22"/>
      <c r="R345" s="1"/>
      <c r="S345" s="22"/>
      <c r="T345" s="22"/>
      <c r="U345" s="22"/>
      <c r="V345" s="22"/>
      <c r="W345" s="1"/>
      <c r="X345" s="22"/>
      <c r="Y345" s="22"/>
      <c r="Z345" s="1"/>
      <c r="AA345" s="22"/>
      <c r="AB345" s="22"/>
      <c r="AC345" s="22"/>
      <c r="AD345" s="1"/>
      <c r="AE345" s="22"/>
      <c r="AF345" s="22"/>
      <c r="AG345" s="22"/>
      <c r="AH345" s="22"/>
      <c r="AI345" s="22"/>
      <c r="AJ345" s="22"/>
      <c r="AK345" s="22"/>
    </row>
    <row r="346" spans="2:37" s="2" customFormat="1" x14ac:dyDescent="0.25">
      <c r="B346" s="1"/>
      <c r="C346" s="22"/>
      <c r="D346" s="22"/>
      <c r="E346" s="22"/>
      <c r="F346" s="22"/>
      <c r="G346" s="1"/>
      <c r="H346" s="22"/>
      <c r="I346" s="22"/>
      <c r="J346" s="1"/>
      <c r="K346" s="22"/>
      <c r="L346" s="22"/>
      <c r="M346" s="22"/>
      <c r="N346" s="22"/>
      <c r="O346" s="1"/>
      <c r="P346" s="22"/>
      <c r="Q346" s="22"/>
      <c r="R346" s="1"/>
      <c r="S346" s="22"/>
      <c r="T346" s="22"/>
      <c r="U346" s="22"/>
      <c r="V346" s="22"/>
      <c r="W346" s="1"/>
      <c r="X346" s="22"/>
      <c r="Y346" s="22"/>
      <c r="Z346" s="1"/>
      <c r="AA346" s="22"/>
      <c r="AB346" s="22"/>
      <c r="AC346" s="22"/>
      <c r="AD346" s="1"/>
      <c r="AE346" s="22"/>
      <c r="AF346" s="22"/>
      <c r="AG346" s="22"/>
      <c r="AH346" s="22"/>
      <c r="AI346" s="22"/>
      <c r="AJ346" s="22"/>
      <c r="AK346" s="22"/>
    </row>
  </sheetData>
  <conditionalFormatting sqref="B6:AK6">
    <cfRule type="cellIs" dxfId="8" priority="2" operator="equal">
      <formula>"E"</formula>
    </cfRule>
  </conditionalFormatting>
  <conditionalFormatting sqref="AF6:AK6">
    <cfRule type="cellIs" dxfId="7" priority="3" operator="equal">
      <formula>"E"</formula>
    </cfRule>
  </conditionalFormatting>
  <conditionalFormatting sqref="F6:L6">
    <cfRule type="cellIs" dxfId="6" priority="4" operator="equal">
      <formula>"E"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ignoredErrors>
    <ignoredError sqref="M23:M24 M25:M50 AC7:AC10 AC52 AC81 AC110 U7:U10 M7:M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45"/>
  <sheetViews>
    <sheetView topLeftCell="V1" zoomScale="81" zoomScaleNormal="81" workbookViewId="0">
      <selection activeCell="AG7" sqref="AG7"/>
    </sheetView>
  </sheetViews>
  <sheetFormatPr baseColWidth="10" defaultRowHeight="15" x14ac:dyDescent="0.25"/>
  <cols>
    <col min="1" max="1" width="61.7109375" customWidth="1"/>
    <col min="2" max="33" width="11.42578125" style="1" customWidth="1"/>
    <col min="34" max="34" width="14.42578125" customWidth="1"/>
    <col min="35" max="57" width="11.42578125" style="2" customWidth="1"/>
  </cols>
  <sheetData>
    <row r="1" spans="1:57" s="2" customForma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</row>
    <row r="2" spans="1:57" s="2" customFormat="1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</row>
    <row r="3" spans="1:57" s="2" customForma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5"/>
    </row>
    <row r="4" spans="1:57" s="2" customFormat="1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</row>
    <row r="5" spans="1:57" ht="18.75" customHeight="1" x14ac:dyDescent="0.25">
      <c r="A5" s="6" t="s">
        <v>48</v>
      </c>
      <c r="B5" s="7"/>
      <c r="C5" s="7"/>
      <c r="D5" s="7"/>
      <c r="E5" s="7"/>
      <c r="F5" s="7"/>
      <c r="G5" s="7"/>
      <c r="H5" s="7"/>
      <c r="I5" s="8" t="s">
        <v>49</v>
      </c>
      <c r="J5" s="7"/>
      <c r="K5" s="7"/>
      <c r="L5" s="7"/>
      <c r="M5" s="7"/>
      <c r="N5" s="7"/>
      <c r="O5" s="7"/>
      <c r="P5" s="7"/>
      <c r="Q5" s="8" t="s">
        <v>50</v>
      </c>
      <c r="R5" s="7"/>
      <c r="S5" s="7"/>
      <c r="T5" s="7"/>
      <c r="U5" s="7"/>
      <c r="V5" s="7"/>
      <c r="W5" s="7"/>
      <c r="X5" s="7"/>
      <c r="Y5" s="8" t="s">
        <v>51</v>
      </c>
      <c r="Z5" s="7"/>
      <c r="AA5" s="7"/>
      <c r="AB5" s="7"/>
      <c r="AC5" s="7"/>
      <c r="AD5" s="7"/>
      <c r="AE5" s="7"/>
      <c r="AF5" s="7"/>
      <c r="AG5" s="8" t="s">
        <v>52</v>
      </c>
      <c r="AH5" s="9"/>
    </row>
    <row r="6" spans="1:57" x14ac:dyDescent="0.25">
      <c r="A6" s="10"/>
      <c r="B6" s="11">
        <v>44228</v>
      </c>
      <c r="C6" s="11">
        <v>44229</v>
      </c>
      <c r="D6" s="11">
        <v>44230</v>
      </c>
      <c r="E6" s="11">
        <v>44231</v>
      </c>
      <c r="F6" s="11">
        <v>44232</v>
      </c>
      <c r="G6" s="11">
        <v>44233</v>
      </c>
      <c r="H6" s="11">
        <v>44234</v>
      </c>
      <c r="I6" s="11"/>
      <c r="J6" s="11">
        <f>+H6+1</f>
        <v>44235</v>
      </c>
      <c r="K6" s="11">
        <f>+J6+1</f>
        <v>44236</v>
      </c>
      <c r="L6" s="11">
        <f t="shared" ref="L6:P6" si="0">+K6+1</f>
        <v>44237</v>
      </c>
      <c r="M6" s="11">
        <f t="shared" si="0"/>
        <v>44238</v>
      </c>
      <c r="N6" s="11">
        <f t="shared" si="0"/>
        <v>44239</v>
      </c>
      <c r="O6" s="11">
        <f t="shared" si="0"/>
        <v>44240</v>
      </c>
      <c r="P6" s="11">
        <f t="shared" si="0"/>
        <v>44241</v>
      </c>
      <c r="Q6" s="11"/>
      <c r="R6" s="11">
        <f>+P6+1</f>
        <v>44242</v>
      </c>
      <c r="S6" s="11">
        <f>+R6+1</f>
        <v>44243</v>
      </c>
      <c r="T6" s="11">
        <f t="shared" ref="T6:X6" si="1">+S6+1</f>
        <v>44244</v>
      </c>
      <c r="U6" s="11">
        <f t="shared" si="1"/>
        <v>44245</v>
      </c>
      <c r="V6" s="11">
        <f t="shared" si="1"/>
        <v>44246</v>
      </c>
      <c r="W6" s="11">
        <f t="shared" si="1"/>
        <v>44247</v>
      </c>
      <c r="X6" s="11">
        <f t="shared" si="1"/>
        <v>44248</v>
      </c>
      <c r="Y6" s="11"/>
      <c r="Z6" s="11">
        <f>+X6+1</f>
        <v>44249</v>
      </c>
      <c r="AA6" s="11">
        <f>Z6+1</f>
        <v>44250</v>
      </c>
      <c r="AB6" s="11">
        <f t="shared" ref="AB6:AF6" si="2">AA6+1</f>
        <v>44251</v>
      </c>
      <c r="AC6" s="11">
        <f t="shared" si="2"/>
        <v>44252</v>
      </c>
      <c r="AD6" s="11">
        <f t="shared" si="2"/>
        <v>44253</v>
      </c>
      <c r="AE6" s="11">
        <f t="shared" si="2"/>
        <v>44254</v>
      </c>
      <c r="AF6" s="11">
        <f t="shared" si="2"/>
        <v>44255</v>
      </c>
      <c r="AG6" s="11"/>
      <c r="AH6" s="12">
        <v>44228</v>
      </c>
    </row>
    <row r="7" spans="1:57" s="18" customFormat="1" ht="12" customHeight="1" x14ac:dyDescent="0.25">
      <c r="A7" s="13" t="s">
        <v>2</v>
      </c>
      <c r="B7" s="14">
        <f t="shared" ref="B7:H7" si="3">B22</f>
        <v>1431</v>
      </c>
      <c r="C7" s="14">
        <f t="shared" si="3"/>
        <v>1302</v>
      </c>
      <c r="D7" s="14">
        <f t="shared" si="3"/>
        <v>1083</v>
      </c>
      <c r="E7" s="14">
        <f t="shared" si="3"/>
        <v>1107</v>
      </c>
      <c r="F7" s="14">
        <f t="shared" si="3"/>
        <v>1021</v>
      </c>
      <c r="G7" s="14">
        <f t="shared" si="3"/>
        <v>428</v>
      </c>
      <c r="H7" s="14">
        <f t="shared" si="3"/>
        <v>198</v>
      </c>
      <c r="I7" s="15">
        <f>SUM(B7:H7)</f>
        <v>6570</v>
      </c>
      <c r="J7" s="14">
        <f t="shared" ref="J7:P7" si="4">J22</f>
        <v>950</v>
      </c>
      <c r="K7" s="14">
        <f t="shared" si="4"/>
        <v>990</v>
      </c>
      <c r="L7" s="14">
        <f t="shared" si="4"/>
        <v>881</v>
      </c>
      <c r="M7" s="14">
        <f t="shared" si="4"/>
        <v>1222</v>
      </c>
      <c r="N7" s="14">
        <f t="shared" si="4"/>
        <v>1124</v>
      </c>
      <c r="O7" s="14">
        <f t="shared" si="4"/>
        <v>360</v>
      </c>
      <c r="P7" s="14">
        <f t="shared" si="4"/>
        <v>147</v>
      </c>
      <c r="Q7" s="15">
        <f>SUM(J7:P7)</f>
        <v>5674</v>
      </c>
      <c r="R7" s="14">
        <f t="shared" ref="R7:X7" si="5">R22</f>
        <v>818</v>
      </c>
      <c r="S7" s="14">
        <f t="shared" si="5"/>
        <v>800</v>
      </c>
      <c r="T7" s="14">
        <f t="shared" si="5"/>
        <v>712</v>
      </c>
      <c r="U7" s="14">
        <f t="shared" si="5"/>
        <v>768</v>
      </c>
      <c r="V7" s="14">
        <f t="shared" si="5"/>
        <v>778</v>
      </c>
      <c r="W7" s="14">
        <f t="shared" si="5"/>
        <v>329</v>
      </c>
      <c r="X7" s="14">
        <f t="shared" si="5"/>
        <v>32</v>
      </c>
      <c r="Y7" s="15">
        <f>SUM(R7:X7)</f>
        <v>4237</v>
      </c>
      <c r="Z7" s="14">
        <f t="shared" ref="Z7:AF7" si="6">Z22</f>
        <v>164</v>
      </c>
      <c r="AA7" s="14">
        <f t="shared" si="6"/>
        <v>220</v>
      </c>
      <c r="AB7" s="14">
        <f t="shared" si="6"/>
        <v>859</v>
      </c>
      <c r="AC7" s="14">
        <f t="shared" si="6"/>
        <v>1773</v>
      </c>
      <c r="AD7" s="14">
        <f t="shared" si="6"/>
        <v>1085</v>
      </c>
      <c r="AE7" s="14">
        <f t="shared" si="6"/>
        <v>543</v>
      </c>
      <c r="AF7" s="14">
        <f t="shared" si="6"/>
        <v>180</v>
      </c>
      <c r="AG7" s="15">
        <f>SUM(Z7:AF7)</f>
        <v>4824</v>
      </c>
      <c r="AH7" s="16">
        <f>SUM(Z7:AF7,Y7,Q7,I7)</f>
        <v>21305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 s="18" customFormat="1" ht="12" customHeight="1" x14ac:dyDescent="0.25">
      <c r="A8" s="13" t="s">
        <v>3</v>
      </c>
      <c r="B8" s="14">
        <f t="shared" ref="B8:H8" si="7">B109</f>
        <v>0</v>
      </c>
      <c r="C8" s="14">
        <f t="shared" si="7"/>
        <v>1</v>
      </c>
      <c r="D8" s="14">
        <f t="shared" si="7"/>
        <v>1</v>
      </c>
      <c r="E8" s="14">
        <f t="shared" si="7"/>
        <v>1</v>
      </c>
      <c r="F8" s="14">
        <f t="shared" si="7"/>
        <v>14</v>
      </c>
      <c r="G8" s="14">
        <f t="shared" si="7"/>
        <v>2</v>
      </c>
      <c r="H8" s="14">
        <f t="shared" si="7"/>
        <v>2</v>
      </c>
      <c r="I8" s="15">
        <f>SUM(B8:H8)</f>
        <v>21</v>
      </c>
      <c r="J8" s="14">
        <f t="shared" ref="J8:P8" si="8">J109</f>
        <v>2</v>
      </c>
      <c r="K8" s="14">
        <f t="shared" si="8"/>
        <v>1</v>
      </c>
      <c r="L8" s="14">
        <f t="shared" si="8"/>
        <v>1</v>
      </c>
      <c r="M8" s="14">
        <f t="shared" si="8"/>
        <v>4</v>
      </c>
      <c r="N8" s="14">
        <f t="shared" si="8"/>
        <v>2</v>
      </c>
      <c r="O8" s="14">
        <f t="shared" si="8"/>
        <v>1</v>
      </c>
      <c r="P8" s="14">
        <f t="shared" si="8"/>
        <v>0</v>
      </c>
      <c r="Q8" s="15">
        <f>SUM(J8:P8)</f>
        <v>11</v>
      </c>
      <c r="R8" s="14">
        <f t="shared" ref="R8:X8" si="9">R109</f>
        <v>3</v>
      </c>
      <c r="S8" s="14">
        <f t="shared" si="9"/>
        <v>0</v>
      </c>
      <c r="T8" s="14">
        <f t="shared" si="9"/>
        <v>0</v>
      </c>
      <c r="U8" s="14">
        <f t="shared" si="9"/>
        <v>0</v>
      </c>
      <c r="V8" s="14">
        <f t="shared" si="9"/>
        <v>0</v>
      </c>
      <c r="W8" s="14">
        <f t="shared" si="9"/>
        <v>0</v>
      </c>
      <c r="X8" s="14">
        <f t="shared" si="9"/>
        <v>2</v>
      </c>
      <c r="Y8" s="15">
        <f>SUM(R8:X8)</f>
        <v>5</v>
      </c>
      <c r="Z8" s="14">
        <f t="shared" ref="Z8:AF8" si="10">Z109</f>
        <v>2</v>
      </c>
      <c r="AA8" s="14">
        <f t="shared" si="10"/>
        <v>1</v>
      </c>
      <c r="AB8" s="14">
        <f t="shared" si="10"/>
        <v>1</v>
      </c>
      <c r="AC8" s="14">
        <f t="shared" si="10"/>
        <v>0</v>
      </c>
      <c r="AD8" s="14">
        <f t="shared" si="10"/>
        <v>5</v>
      </c>
      <c r="AE8" s="14">
        <f t="shared" si="10"/>
        <v>4</v>
      </c>
      <c r="AF8" s="14">
        <f t="shared" si="10"/>
        <v>1</v>
      </c>
      <c r="AG8" s="15">
        <f>SUM(Z8:AF8)</f>
        <v>14</v>
      </c>
      <c r="AH8" s="16">
        <f t="shared" ref="AH8:AH10" si="11">SUM(Z8:AF8,Y8,Q8,I8)</f>
        <v>51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 s="18" customFormat="1" ht="12" customHeight="1" x14ac:dyDescent="0.25">
      <c r="A9" s="13" t="s">
        <v>4</v>
      </c>
      <c r="B9" s="14">
        <f t="shared" ref="B9:H9" si="12">B80</f>
        <v>38</v>
      </c>
      <c r="C9" s="14">
        <f t="shared" si="12"/>
        <v>17</v>
      </c>
      <c r="D9" s="14">
        <f t="shared" si="12"/>
        <v>7</v>
      </c>
      <c r="E9" s="14">
        <f t="shared" si="12"/>
        <v>4</v>
      </c>
      <c r="F9" s="14">
        <f t="shared" si="12"/>
        <v>3</v>
      </c>
      <c r="G9" s="14">
        <f t="shared" si="12"/>
        <v>26</v>
      </c>
      <c r="H9" s="14">
        <f t="shared" si="12"/>
        <v>8</v>
      </c>
      <c r="I9" s="15">
        <f>SUM(B9:H9)</f>
        <v>103</v>
      </c>
      <c r="J9" s="14">
        <f t="shared" ref="J9:P9" si="13">J80</f>
        <v>2</v>
      </c>
      <c r="K9" s="14">
        <f t="shared" si="13"/>
        <v>1</v>
      </c>
      <c r="L9" s="14">
        <f t="shared" si="13"/>
        <v>1</v>
      </c>
      <c r="M9" s="14">
        <f t="shared" si="13"/>
        <v>4</v>
      </c>
      <c r="N9" s="14">
        <f t="shared" si="13"/>
        <v>0</v>
      </c>
      <c r="O9" s="14">
        <f t="shared" si="13"/>
        <v>5</v>
      </c>
      <c r="P9" s="14">
        <f t="shared" si="13"/>
        <v>1</v>
      </c>
      <c r="Q9" s="15">
        <f>SUM(J9:P9)</f>
        <v>14</v>
      </c>
      <c r="R9" s="14">
        <f t="shared" ref="R9:X9" si="14">R80</f>
        <v>0</v>
      </c>
      <c r="S9" s="14">
        <f t="shared" si="14"/>
        <v>2</v>
      </c>
      <c r="T9" s="14">
        <f t="shared" si="14"/>
        <v>2</v>
      </c>
      <c r="U9" s="14">
        <f t="shared" si="14"/>
        <v>0</v>
      </c>
      <c r="V9" s="14">
        <f t="shared" si="14"/>
        <v>2</v>
      </c>
      <c r="W9" s="14">
        <f t="shared" si="14"/>
        <v>9</v>
      </c>
      <c r="X9" s="14">
        <f t="shared" si="14"/>
        <v>1</v>
      </c>
      <c r="Y9" s="15">
        <f>SUM(R9:X9)</f>
        <v>16</v>
      </c>
      <c r="Z9" s="14">
        <f t="shared" ref="Z9:AF9" si="15">Z80</f>
        <v>0</v>
      </c>
      <c r="AA9" s="14">
        <f t="shared" si="15"/>
        <v>5</v>
      </c>
      <c r="AB9" s="14">
        <f t="shared" si="15"/>
        <v>5</v>
      </c>
      <c r="AC9" s="14">
        <f t="shared" si="15"/>
        <v>8</v>
      </c>
      <c r="AD9" s="14">
        <f t="shared" si="15"/>
        <v>2</v>
      </c>
      <c r="AE9" s="14">
        <f t="shared" si="15"/>
        <v>13</v>
      </c>
      <c r="AF9" s="14">
        <f t="shared" si="15"/>
        <v>4</v>
      </c>
      <c r="AG9" s="15">
        <f>SUM(Z9:AF9)</f>
        <v>37</v>
      </c>
      <c r="AH9" s="16">
        <f t="shared" si="11"/>
        <v>170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 s="18" customFormat="1" ht="12" customHeight="1" x14ac:dyDescent="0.25">
      <c r="A10" s="13" t="s">
        <v>5</v>
      </c>
      <c r="B10" s="14">
        <f t="shared" ref="B10:H10" si="16">B51</f>
        <v>1393</v>
      </c>
      <c r="C10" s="14">
        <f t="shared" si="16"/>
        <v>1285</v>
      </c>
      <c r="D10" s="14">
        <f t="shared" si="16"/>
        <v>1076</v>
      </c>
      <c r="E10" s="14">
        <f t="shared" si="16"/>
        <v>1103</v>
      </c>
      <c r="F10" s="14">
        <f t="shared" si="16"/>
        <v>1018</v>
      </c>
      <c r="G10" s="14">
        <f t="shared" si="16"/>
        <v>402</v>
      </c>
      <c r="H10" s="14">
        <f t="shared" si="16"/>
        <v>190</v>
      </c>
      <c r="I10" s="15">
        <f>SUM(B10:H10)</f>
        <v>6467</v>
      </c>
      <c r="J10" s="14">
        <f t="shared" ref="J10:P10" si="17">J51</f>
        <v>948</v>
      </c>
      <c r="K10" s="14">
        <f t="shared" si="17"/>
        <v>989</v>
      </c>
      <c r="L10" s="14">
        <f t="shared" si="17"/>
        <v>880</v>
      </c>
      <c r="M10" s="14">
        <f t="shared" si="17"/>
        <v>1218</v>
      </c>
      <c r="N10" s="14">
        <f t="shared" si="17"/>
        <v>1124</v>
      </c>
      <c r="O10" s="14">
        <f t="shared" si="17"/>
        <v>355</v>
      </c>
      <c r="P10" s="14">
        <f t="shared" si="17"/>
        <v>146</v>
      </c>
      <c r="Q10" s="15">
        <f>SUM(J10:P10)</f>
        <v>5660</v>
      </c>
      <c r="R10" s="14">
        <f t="shared" ref="R10:X10" si="18">R51</f>
        <v>818</v>
      </c>
      <c r="S10" s="14">
        <f t="shared" si="18"/>
        <v>798</v>
      </c>
      <c r="T10" s="14">
        <f t="shared" si="18"/>
        <v>710</v>
      </c>
      <c r="U10" s="14">
        <f t="shared" si="18"/>
        <v>768</v>
      </c>
      <c r="V10" s="14">
        <f t="shared" si="18"/>
        <v>776</v>
      </c>
      <c r="W10" s="14">
        <f t="shared" si="18"/>
        <v>320</v>
      </c>
      <c r="X10" s="14">
        <f t="shared" si="18"/>
        <v>31</v>
      </c>
      <c r="Y10" s="15">
        <f>SUM(R10:X10)</f>
        <v>4221</v>
      </c>
      <c r="Z10" s="14">
        <f t="shared" ref="Z10:AF10" si="19">Z51</f>
        <v>164</v>
      </c>
      <c r="AA10" s="14">
        <f t="shared" si="19"/>
        <v>215</v>
      </c>
      <c r="AB10" s="14">
        <f t="shared" si="19"/>
        <v>854</v>
      </c>
      <c r="AC10" s="14">
        <f t="shared" si="19"/>
        <v>1765</v>
      </c>
      <c r="AD10" s="14">
        <f t="shared" si="19"/>
        <v>1083</v>
      </c>
      <c r="AE10" s="14">
        <f t="shared" si="19"/>
        <v>530</v>
      </c>
      <c r="AF10" s="14">
        <f t="shared" si="19"/>
        <v>176</v>
      </c>
      <c r="AG10" s="15">
        <f>SUM(Z10:AF10)</f>
        <v>4787</v>
      </c>
      <c r="AH10" s="16">
        <f t="shared" si="11"/>
        <v>21135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 ht="15.75" x14ac:dyDescent="0.25">
      <c r="A11" s="13" t="s">
        <v>6</v>
      </c>
      <c r="B11" s="19">
        <f t="shared" ref="B11:AH11" si="20">B10/B7</f>
        <v>0.97344514325646403</v>
      </c>
      <c r="C11" s="19">
        <f t="shared" si="20"/>
        <v>0.98694316436251917</v>
      </c>
      <c r="D11" s="19">
        <f t="shared" si="20"/>
        <v>0.99353647276084944</v>
      </c>
      <c r="E11" s="19">
        <f t="shared" si="20"/>
        <v>0.99638663053297205</v>
      </c>
      <c r="F11" s="19">
        <f t="shared" si="20"/>
        <v>0.99706170421155726</v>
      </c>
      <c r="G11" s="19">
        <f t="shared" si="20"/>
        <v>0.93925233644859818</v>
      </c>
      <c r="H11" s="19">
        <f t="shared" si="20"/>
        <v>0.95959595959595956</v>
      </c>
      <c r="I11" s="20">
        <f t="shared" si="20"/>
        <v>0.98432267884322677</v>
      </c>
      <c r="J11" s="19">
        <f t="shared" si="20"/>
        <v>0.99789473684210528</v>
      </c>
      <c r="K11" s="19">
        <f t="shared" si="20"/>
        <v>0.99898989898989898</v>
      </c>
      <c r="L11" s="19">
        <f t="shared" si="20"/>
        <v>0.99886492622020429</v>
      </c>
      <c r="M11" s="19">
        <f t="shared" si="20"/>
        <v>0.99672667757774136</v>
      </c>
      <c r="N11" s="19">
        <f t="shared" si="20"/>
        <v>1</v>
      </c>
      <c r="O11" s="19">
        <f t="shared" si="20"/>
        <v>0.98611111111111116</v>
      </c>
      <c r="P11" s="19">
        <f t="shared" si="20"/>
        <v>0.99319727891156462</v>
      </c>
      <c r="Q11" s="20">
        <f>Q10/Q7</f>
        <v>0.99753260486429329</v>
      </c>
      <c r="R11" s="19">
        <f t="shared" si="20"/>
        <v>1</v>
      </c>
      <c r="S11" s="19">
        <f t="shared" si="20"/>
        <v>0.99750000000000005</v>
      </c>
      <c r="T11" s="19">
        <f t="shared" si="20"/>
        <v>0.9971910112359551</v>
      </c>
      <c r="U11" s="19">
        <f t="shared" si="20"/>
        <v>1</v>
      </c>
      <c r="V11" s="19">
        <f t="shared" si="20"/>
        <v>0.99742930591259638</v>
      </c>
      <c r="W11" s="19">
        <f t="shared" si="20"/>
        <v>0.97264437689969607</v>
      </c>
      <c r="X11" s="19">
        <f t="shared" si="20"/>
        <v>0.96875</v>
      </c>
      <c r="Y11" s="20">
        <f>Y10/Y7</f>
        <v>0.99622374321453855</v>
      </c>
      <c r="Z11" s="19">
        <f t="shared" si="20"/>
        <v>1</v>
      </c>
      <c r="AA11" s="19">
        <f t="shared" si="20"/>
        <v>0.97727272727272729</v>
      </c>
      <c r="AB11" s="19">
        <f t="shared" si="20"/>
        <v>0.99417927823050056</v>
      </c>
      <c r="AC11" s="19">
        <f t="shared" si="20"/>
        <v>0.99548787366046254</v>
      </c>
      <c r="AD11" s="19">
        <f t="shared" si="20"/>
        <v>0.99815668202764973</v>
      </c>
      <c r="AE11" s="19">
        <f t="shared" si="20"/>
        <v>0.97605893186003678</v>
      </c>
      <c r="AF11" s="19">
        <f t="shared" si="20"/>
        <v>0.97777777777777775</v>
      </c>
      <c r="AG11" s="20">
        <f>AG10/AG7</f>
        <v>0.99233001658374798</v>
      </c>
      <c r="AH11" s="21">
        <f t="shared" si="20"/>
        <v>0.99202065242900728</v>
      </c>
    </row>
    <row r="12" spans="1:57" s="2" customFormat="1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</row>
    <row r="13" spans="1:57" ht="12" customHeight="1" x14ac:dyDescent="0.25">
      <c r="A13" s="13" t="s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</row>
    <row r="14" spans="1:57" ht="12.75" customHeight="1" x14ac:dyDescent="0.25">
      <c r="A14" s="24" t="s">
        <v>8</v>
      </c>
      <c r="B14" s="25">
        <v>0.2</v>
      </c>
      <c r="C14" s="25">
        <v>0.43333333333333335</v>
      </c>
      <c r="D14" s="25">
        <v>0.25</v>
      </c>
      <c r="E14" s="25">
        <v>0.23333333333333334</v>
      </c>
      <c r="F14" s="25">
        <v>0.15</v>
      </c>
      <c r="G14" s="25">
        <v>0.83333333333333337</v>
      </c>
      <c r="H14" s="25">
        <v>1.7333333333333334</v>
      </c>
      <c r="I14" s="26">
        <f>AVERAGE(B14:H14)</f>
        <v>0.54761904761904767</v>
      </c>
      <c r="J14" s="25">
        <v>0.18333333333333332</v>
      </c>
      <c r="K14" s="25">
        <v>0.16666666666666666</v>
      </c>
      <c r="L14" s="25">
        <v>0.2</v>
      </c>
      <c r="M14" s="25">
        <v>0.33333333333333331</v>
      </c>
      <c r="N14" s="25">
        <v>0.15</v>
      </c>
      <c r="O14" s="25">
        <v>0.33333333333333331</v>
      </c>
      <c r="P14" s="25">
        <v>0.4</v>
      </c>
      <c r="Q14" s="26">
        <f>AVERAGE(J14:P14)</f>
        <v>0.25238095238095237</v>
      </c>
      <c r="R14" s="25">
        <v>0.18333333333333332</v>
      </c>
      <c r="S14" s="25">
        <v>0.25</v>
      </c>
      <c r="T14" s="25">
        <v>0.23333333333333334</v>
      </c>
      <c r="U14" s="25">
        <v>0.13333333333333333</v>
      </c>
      <c r="V14" s="25">
        <v>0.43333333333333335</v>
      </c>
      <c r="W14" s="25">
        <v>0.6166666666666667</v>
      </c>
      <c r="X14" s="25">
        <v>0.33333333333333331</v>
      </c>
      <c r="Y14" s="26">
        <f>AVERAGE(R14:X14)</f>
        <v>0.31190476190476196</v>
      </c>
      <c r="Z14" s="25">
        <v>0.33333333333333331</v>
      </c>
      <c r="AA14" s="25">
        <v>0.83333333333333337</v>
      </c>
      <c r="AB14" s="25">
        <v>0.3</v>
      </c>
      <c r="AC14" s="25">
        <v>0.2</v>
      </c>
      <c r="AD14" s="25">
        <v>0.15</v>
      </c>
      <c r="AE14" s="25">
        <v>0.4</v>
      </c>
      <c r="AF14" s="25">
        <v>0.55000000000000004</v>
      </c>
      <c r="AG14" s="26">
        <f>AVERAGE(Z14:AF14)</f>
        <v>0.39523809523809522</v>
      </c>
      <c r="AH14" s="27">
        <f>AVERAGE(AB14,B14:G14,J14:O14,R14:W14,Z14,AA14,AC14,AD14,AE14,AF14)</f>
        <v>0.32333333333333336</v>
      </c>
    </row>
    <row r="15" spans="1:57" ht="12.75" customHeight="1" x14ac:dyDescent="0.25">
      <c r="A15" s="24" t="s">
        <v>9</v>
      </c>
      <c r="B15" s="25">
        <v>0.4</v>
      </c>
      <c r="C15" s="25">
        <v>1.0666666666666667</v>
      </c>
      <c r="D15" s="25">
        <v>0.6</v>
      </c>
      <c r="E15" s="25">
        <v>0.91666666666666663</v>
      </c>
      <c r="F15" s="25">
        <v>0.43333333333333335</v>
      </c>
      <c r="G15" s="25">
        <v>1.1666666666666667</v>
      </c>
      <c r="H15" s="25">
        <v>8.1999999999999993</v>
      </c>
      <c r="I15" s="26">
        <f>AVERAGE(B15:H15)</f>
        <v>1.8261904761904761</v>
      </c>
      <c r="J15" s="25">
        <v>0.43333333333333335</v>
      </c>
      <c r="K15" s="25">
        <v>0.45</v>
      </c>
      <c r="L15" s="25">
        <v>0.31666666666666665</v>
      </c>
      <c r="M15" s="25">
        <v>2.15</v>
      </c>
      <c r="N15" s="25">
        <v>0.26666666666666666</v>
      </c>
      <c r="O15" s="25">
        <v>0.4</v>
      </c>
      <c r="P15" s="25">
        <v>0.56666666666666665</v>
      </c>
      <c r="Q15" s="26">
        <f>AVERAGE(J15:P15)</f>
        <v>0.65476190476190477</v>
      </c>
      <c r="R15" s="25">
        <v>0.28333333333333333</v>
      </c>
      <c r="S15" s="25">
        <v>0.65</v>
      </c>
      <c r="T15" s="28">
        <v>0.28333333333333333</v>
      </c>
      <c r="U15" s="25">
        <v>0.16666666666666666</v>
      </c>
      <c r="V15" s="25">
        <v>0.36666666666666664</v>
      </c>
      <c r="W15" s="25">
        <v>0.8833333333333333</v>
      </c>
      <c r="X15" s="25">
        <v>1.1833333333333333</v>
      </c>
      <c r="Y15" s="26">
        <f>AVERAGE(R15:X15)</f>
        <v>0.5452380952380953</v>
      </c>
      <c r="Z15" s="25">
        <v>0.53333333333333333</v>
      </c>
      <c r="AA15" s="25">
        <v>1.55</v>
      </c>
      <c r="AB15" s="25">
        <v>0.48333333333333334</v>
      </c>
      <c r="AC15" s="25">
        <v>0.25</v>
      </c>
      <c r="AD15" s="25">
        <v>0.26666666666666666</v>
      </c>
      <c r="AE15" s="25">
        <v>3.0166666666666666</v>
      </c>
      <c r="AF15" s="25">
        <v>2.3333333333333335</v>
      </c>
      <c r="AG15" s="26">
        <f>AVERAGE(Z15:AF15)</f>
        <v>1.2047619047619047</v>
      </c>
      <c r="AH15" s="27">
        <f>AVERAGE(AB15,B15:G15,J15:O15,R15:W15,Z15,AA15,AC15,AD15,AE15,AF15)</f>
        <v>0.78666666666666674</v>
      </c>
    </row>
    <row r="16" spans="1:57" x14ac:dyDescent="0.25">
      <c r="A16" s="13" t="s">
        <v>10</v>
      </c>
      <c r="B16" s="29">
        <f t="shared" ref="B16:AH16" si="21">B9/B7</f>
        <v>2.6554856743535988E-2</v>
      </c>
      <c r="C16" s="29">
        <f t="shared" si="21"/>
        <v>1.3056835637480798E-2</v>
      </c>
      <c r="D16" s="29">
        <f t="shared" si="21"/>
        <v>6.4635272391505077E-3</v>
      </c>
      <c r="E16" s="29">
        <f t="shared" si="21"/>
        <v>3.6133694670280035E-3</v>
      </c>
      <c r="F16" s="29">
        <f t="shared" si="21"/>
        <v>2.9382957884427031E-3</v>
      </c>
      <c r="G16" s="29">
        <f t="shared" si="21"/>
        <v>6.0747663551401869E-2</v>
      </c>
      <c r="H16" s="29">
        <f t="shared" si="21"/>
        <v>4.0404040404040407E-2</v>
      </c>
      <c r="I16" s="30">
        <f t="shared" si="21"/>
        <v>1.567732115677321E-2</v>
      </c>
      <c r="J16" s="29">
        <f t="shared" si="21"/>
        <v>2.1052631578947368E-3</v>
      </c>
      <c r="K16" s="29">
        <f t="shared" si="21"/>
        <v>1.0101010101010101E-3</v>
      </c>
      <c r="L16" s="29">
        <f t="shared" si="21"/>
        <v>1.1350737797956867E-3</v>
      </c>
      <c r="M16" s="29">
        <f t="shared" si="21"/>
        <v>3.2733224222585926E-3</v>
      </c>
      <c r="N16" s="29">
        <f t="shared" si="21"/>
        <v>0</v>
      </c>
      <c r="O16" s="29">
        <f t="shared" si="21"/>
        <v>1.3888888888888888E-2</v>
      </c>
      <c r="P16" s="29">
        <f t="shared" si="21"/>
        <v>6.8027210884353739E-3</v>
      </c>
      <c r="Q16" s="30">
        <f t="shared" si="21"/>
        <v>2.4673951357067326E-3</v>
      </c>
      <c r="R16" s="29">
        <f t="shared" si="21"/>
        <v>0</v>
      </c>
      <c r="S16" s="29">
        <f t="shared" si="21"/>
        <v>2.5000000000000001E-3</v>
      </c>
      <c r="T16" s="29">
        <f t="shared" si="21"/>
        <v>2.8089887640449437E-3</v>
      </c>
      <c r="U16" s="29">
        <f t="shared" si="21"/>
        <v>0</v>
      </c>
      <c r="V16" s="29">
        <f t="shared" si="21"/>
        <v>2.5706940874035988E-3</v>
      </c>
      <c r="W16" s="29">
        <f t="shared" si="21"/>
        <v>2.7355623100303952E-2</v>
      </c>
      <c r="X16" s="29">
        <f t="shared" si="21"/>
        <v>3.125E-2</v>
      </c>
      <c r="Y16" s="30">
        <f>Y9/Y7</f>
        <v>3.7762567854614112E-3</v>
      </c>
      <c r="Z16" s="29">
        <f t="shared" si="21"/>
        <v>0</v>
      </c>
      <c r="AA16" s="29">
        <f t="shared" si="21"/>
        <v>2.2727272727272728E-2</v>
      </c>
      <c r="AB16" s="29">
        <f t="shared" si="21"/>
        <v>5.8207217694994182E-3</v>
      </c>
      <c r="AC16" s="29">
        <f t="shared" si="21"/>
        <v>4.5121263395375075E-3</v>
      </c>
      <c r="AD16" s="29">
        <f t="shared" si="21"/>
        <v>1.8433179723502304E-3</v>
      </c>
      <c r="AE16" s="29">
        <f t="shared" si="21"/>
        <v>2.3941068139963169E-2</v>
      </c>
      <c r="AF16" s="29">
        <f t="shared" si="21"/>
        <v>2.2222222222222223E-2</v>
      </c>
      <c r="AG16" s="30">
        <f>AG9/AG7</f>
        <v>7.6699834162520727E-3</v>
      </c>
      <c r="AH16" s="29">
        <f t="shared" si="21"/>
        <v>7.9793475709927248E-3</v>
      </c>
    </row>
    <row r="17" spans="1:57" s="2" customForma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23"/>
    </row>
    <row r="18" spans="1:57" ht="15.75" x14ac:dyDescent="0.25">
      <c r="A18" s="13" t="s">
        <v>11</v>
      </c>
      <c r="B18" s="28">
        <v>3.9666666666666668</v>
      </c>
      <c r="C18" s="28">
        <v>3.6666666666666665</v>
      </c>
      <c r="D18" s="28">
        <v>4.25</v>
      </c>
      <c r="E18" s="28">
        <v>4.1500000000000004</v>
      </c>
      <c r="F18" s="28">
        <v>4.166666666666667</v>
      </c>
      <c r="G18" s="28">
        <v>4.6500000000000004</v>
      </c>
      <c r="H18" s="28">
        <v>4.0333333333333332</v>
      </c>
      <c r="I18" s="26">
        <f>AVERAGE(B18:H18)</f>
        <v>4.1261904761904757</v>
      </c>
      <c r="J18" s="28">
        <v>4.3</v>
      </c>
      <c r="K18" s="28">
        <v>4.1833333333333336</v>
      </c>
      <c r="L18" s="28">
        <v>4.3666666666666663</v>
      </c>
      <c r="M18" s="28">
        <v>3.65</v>
      </c>
      <c r="N18" s="28">
        <v>3.8166666666666669</v>
      </c>
      <c r="O18" s="28">
        <v>3.5833333333333335</v>
      </c>
      <c r="P18" s="28">
        <v>3.7166666666666668</v>
      </c>
      <c r="Q18" s="26">
        <f>AVERAGE(J18:P18)</f>
        <v>3.9452380952380954</v>
      </c>
      <c r="R18" s="28">
        <v>4.2666666666666666</v>
      </c>
      <c r="S18" s="28">
        <v>4.4000000000000004</v>
      </c>
      <c r="T18" s="28">
        <v>4.5999999999999996</v>
      </c>
      <c r="U18" s="28">
        <v>4.4000000000000004</v>
      </c>
      <c r="V18" s="28">
        <v>4.1333333333333337</v>
      </c>
      <c r="W18" s="28">
        <v>4.0999999999999996</v>
      </c>
      <c r="X18" s="28">
        <v>3.45</v>
      </c>
      <c r="Y18" s="26">
        <f>AVERAGE(R18:X18)</f>
        <v>4.1928571428571422</v>
      </c>
      <c r="Z18" s="28">
        <v>4.8166666666666664</v>
      </c>
      <c r="AA18" s="28">
        <v>4.75</v>
      </c>
      <c r="AB18" s="28">
        <v>4.4833333333333334</v>
      </c>
      <c r="AC18" s="28">
        <v>3.4</v>
      </c>
      <c r="AD18" s="28">
        <v>3.8333333333333335</v>
      </c>
      <c r="AE18" s="28">
        <v>3.65</v>
      </c>
      <c r="AF18" s="28">
        <v>3.6333333333333333</v>
      </c>
      <c r="AG18" s="26">
        <f>AVERAGE(Z18:AF18)</f>
        <v>4.0809523809523807</v>
      </c>
      <c r="AH18" s="27">
        <f>AVERAGE(AB18,B18:G18,J18:O18,R18:W18,Z18,AA18,AC18,AD18,AE18,AF18)</f>
        <v>4.1286666666666676</v>
      </c>
    </row>
    <row r="19" spans="1:57" ht="13.5" customHeight="1" x14ac:dyDescent="0.25">
      <c r="A19" s="13" t="s">
        <v>12</v>
      </c>
      <c r="B19" s="28">
        <v>5.45</v>
      </c>
      <c r="C19" s="28">
        <v>5.166666666666667</v>
      </c>
      <c r="D19" s="28">
        <v>5.8666666666666663</v>
      </c>
      <c r="E19" s="28">
        <v>5.7666666666666666</v>
      </c>
      <c r="F19" s="28">
        <v>5.7833333333333332</v>
      </c>
      <c r="G19" s="28">
        <v>6.1166666666666663</v>
      </c>
      <c r="H19" s="28">
        <v>5.6833333333333336</v>
      </c>
      <c r="I19" s="26">
        <f>AVERAGE(B19:H19)</f>
        <v>5.6904761904761898</v>
      </c>
      <c r="J19" s="28">
        <v>5.85</v>
      </c>
      <c r="K19" s="28">
        <v>5.833333333333333</v>
      </c>
      <c r="L19" s="28">
        <v>5.9333333333333336</v>
      </c>
      <c r="M19" s="28">
        <v>5.2</v>
      </c>
      <c r="N19" s="28">
        <v>5.25</v>
      </c>
      <c r="O19" s="28">
        <v>4.916666666666667</v>
      </c>
      <c r="P19" s="28">
        <v>5.1333333333333337</v>
      </c>
      <c r="Q19" s="26">
        <f>AVERAGE(J19:P19)</f>
        <v>5.4452380952380954</v>
      </c>
      <c r="R19" s="28">
        <v>5.9666666666666668</v>
      </c>
      <c r="S19" s="28">
        <v>6.1333333333333337</v>
      </c>
      <c r="T19" s="28">
        <v>6.2166666666666668</v>
      </c>
      <c r="U19" s="28">
        <v>6.1833333333333336</v>
      </c>
      <c r="V19" s="28">
        <v>5.9</v>
      </c>
      <c r="W19" s="28">
        <v>5.7666666666666666</v>
      </c>
      <c r="X19" s="28">
        <v>5.0333333333333332</v>
      </c>
      <c r="Y19" s="26">
        <f>AVERAGE(R19:X19)</f>
        <v>5.8857142857142861</v>
      </c>
      <c r="Z19" s="28">
        <v>6.7166666666666668</v>
      </c>
      <c r="AA19" s="28">
        <v>6.4666666666666668</v>
      </c>
      <c r="AB19" s="28">
        <v>6.2166666666666668</v>
      </c>
      <c r="AC19" s="28">
        <v>5</v>
      </c>
      <c r="AD19" s="28">
        <v>5.5166666666666666</v>
      </c>
      <c r="AE19" s="28">
        <v>5.5166666666666666</v>
      </c>
      <c r="AF19" s="28">
        <v>4.916666666666667</v>
      </c>
      <c r="AG19" s="26">
        <f>AVERAGE(Z19:AF19)</f>
        <v>5.7642857142857133</v>
      </c>
      <c r="AH19" s="27">
        <f>AVERAGE(AB19,B19:G19,J19:O19,R19:W19,Z19,AA19,AC19,AD19,AE19,AF19)</f>
        <v>5.7460000000000013</v>
      </c>
    </row>
    <row r="20" spans="1:57" s="2" customForma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</row>
    <row r="21" spans="1:57" s="2" customForma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1:57" x14ac:dyDescent="0.25">
      <c r="A22" s="13" t="s">
        <v>13</v>
      </c>
      <c r="B22" s="32">
        <f t="shared" ref="B22:AG22" si="22">SUM(B23:B50)</f>
        <v>1431</v>
      </c>
      <c r="C22" s="32">
        <f t="shared" si="22"/>
        <v>1302</v>
      </c>
      <c r="D22" s="32">
        <f t="shared" si="22"/>
        <v>1083</v>
      </c>
      <c r="E22" s="32">
        <f t="shared" si="22"/>
        <v>1107</v>
      </c>
      <c r="F22" s="32">
        <f t="shared" si="22"/>
        <v>1021</v>
      </c>
      <c r="G22" s="32">
        <f t="shared" si="22"/>
        <v>428</v>
      </c>
      <c r="H22" s="32">
        <f t="shared" si="22"/>
        <v>198</v>
      </c>
      <c r="I22" s="32">
        <f t="shared" si="22"/>
        <v>6570</v>
      </c>
      <c r="J22" s="32">
        <f t="shared" si="22"/>
        <v>950</v>
      </c>
      <c r="K22" s="32">
        <f t="shared" si="22"/>
        <v>990</v>
      </c>
      <c r="L22" s="32">
        <f t="shared" si="22"/>
        <v>881</v>
      </c>
      <c r="M22" s="32">
        <f t="shared" si="22"/>
        <v>1222</v>
      </c>
      <c r="N22" s="32">
        <f t="shared" si="22"/>
        <v>1124</v>
      </c>
      <c r="O22" s="32">
        <f t="shared" si="22"/>
        <v>360</v>
      </c>
      <c r="P22" s="32">
        <f t="shared" si="22"/>
        <v>147</v>
      </c>
      <c r="Q22" s="32">
        <f>SUM(Q23:Q50)</f>
        <v>5674</v>
      </c>
      <c r="R22" s="32">
        <f t="shared" si="22"/>
        <v>818</v>
      </c>
      <c r="S22" s="32">
        <f t="shared" si="22"/>
        <v>800</v>
      </c>
      <c r="T22" s="32">
        <f t="shared" si="22"/>
        <v>712</v>
      </c>
      <c r="U22" s="32">
        <f t="shared" si="22"/>
        <v>768</v>
      </c>
      <c r="V22" s="32">
        <f t="shared" si="22"/>
        <v>778</v>
      </c>
      <c r="W22" s="32">
        <f t="shared" si="22"/>
        <v>329</v>
      </c>
      <c r="X22" s="32">
        <f t="shared" si="22"/>
        <v>32</v>
      </c>
      <c r="Y22" s="32">
        <f t="shared" si="22"/>
        <v>4237</v>
      </c>
      <c r="Z22" s="32">
        <f t="shared" si="22"/>
        <v>164</v>
      </c>
      <c r="AA22" s="32">
        <f t="shared" si="22"/>
        <v>220</v>
      </c>
      <c r="AB22" s="32">
        <f t="shared" si="22"/>
        <v>859</v>
      </c>
      <c r="AC22" s="32">
        <f t="shared" si="22"/>
        <v>1773</v>
      </c>
      <c r="AD22" s="32">
        <f t="shared" si="22"/>
        <v>1085</v>
      </c>
      <c r="AE22" s="32">
        <f t="shared" si="22"/>
        <v>543</v>
      </c>
      <c r="AF22" s="32">
        <f t="shared" si="22"/>
        <v>180</v>
      </c>
      <c r="AG22" s="32">
        <f t="shared" si="22"/>
        <v>4824</v>
      </c>
      <c r="AH22" s="32">
        <f>SUM(Z22:AF22,Y22,Q22,I22,AF22)</f>
        <v>21485</v>
      </c>
    </row>
    <row r="23" spans="1:57" s="36" customFormat="1" ht="15.75" x14ac:dyDescent="0.25">
      <c r="A23" s="33" t="s">
        <v>14</v>
      </c>
      <c r="B23" s="34">
        <v>3</v>
      </c>
      <c r="C23" s="34">
        <v>3</v>
      </c>
      <c r="D23" s="34">
        <v>3</v>
      </c>
      <c r="E23" s="34">
        <v>1</v>
      </c>
      <c r="F23" s="34">
        <v>2</v>
      </c>
      <c r="G23" s="34">
        <v>1</v>
      </c>
      <c r="H23" s="34">
        <v>1</v>
      </c>
      <c r="I23" s="15">
        <f>SUM(B23:H23)</f>
        <v>14</v>
      </c>
      <c r="J23" s="34">
        <v>1</v>
      </c>
      <c r="K23" s="34">
        <v>1</v>
      </c>
      <c r="L23" s="34">
        <v>2</v>
      </c>
      <c r="M23" s="34">
        <v>4</v>
      </c>
      <c r="N23" s="34">
        <v>4</v>
      </c>
      <c r="O23" s="34">
        <v>1</v>
      </c>
      <c r="P23" s="34">
        <v>0</v>
      </c>
      <c r="Q23" s="15">
        <f>SUM(J23:P23)</f>
        <v>13</v>
      </c>
      <c r="R23" s="34">
        <v>3</v>
      </c>
      <c r="S23" s="34">
        <v>4</v>
      </c>
      <c r="T23" s="34">
        <v>4</v>
      </c>
      <c r="U23" s="34">
        <v>3</v>
      </c>
      <c r="V23" s="34">
        <v>5</v>
      </c>
      <c r="W23" s="34">
        <v>0</v>
      </c>
      <c r="X23" s="34">
        <v>0</v>
      </c>
      <c r="Y23" s="15">
        <f>SUM(R23:X23)</f>
        <v>19</v>
      </c>
      <c r="Z23" s="34">
        <v>4</v>
      </c>
      <c r="AA23" s="34">
        <v>0</v>
      </c>
      <c r="AB23" s="34">
        <v>4</v>
      </c>
      <c r="AC23" s="34">
        <v>2</v>
      </c>
      <c r="AD23" s="34">
        <v>3</v>
      </c>
      <c r="AE23" s="34">
        <v>1</v>
      </c>
      <c r="AF23" s="34">
        <v>2</v>
      </c>
      <c r="AG23" s="15">
        <f>SUM(Z23:AF23)</f>
        <v>16</v>
      </c>
      <c r="AH23" s="16">
        <f t="shared" ref="AH23:AH50" si="23">SUM(Z23:AF23,Y23,Q23,I23)</f>
        <v>62</v>
      </c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</row>
    <row r="24" spans="1:57" s="36" customFormat="1" ht="15.75" x14ac:dyDescent="0.25">
      <c r="A24" s="33" t="s">
        <v>15</v>
      </c>
      <c r="B24" s="34">
        <v>11</v>
      </c>
      <c r="C24" s="34">
        <v>11</v>
      </c>
      <c r="D24" s="34">
        <v>13</v>
      </c>
      <c r="E24" s="34">
        <v>12</v>
      </c>
      <c r="F24" s="34">
        <v>10</v>
      </c>
      <c r="G24" s="34">
        <v>2</v>
      </c>
      <c r="H24" s="34">
        <v>6</v>
      </c>
      <c r="I24" s="15">
        <f t="shared" ref="I24:I50" si="24">SUM(B24:H24)</f>
        <v>65</v>
      </c>
      <c r="J24" s="34">
        <v>7</v>
      </c>
      <c r="K24" s="34">
        <v>6</v>
      </c>
      <c r="L24" s="34">
        <v>10</v>
      </c>
      <c r="M24" s="34">
        <v>29</v>
      </c>
      <c r="N24" s="34">
        <v>21</v>
      </c>
      <c r="O24" s="34">
        <v>5</v>
      </c>
      <c r="P24" s="34">
        <v>2</v>
      </c>
      <c r="Q24" s="15">
        <f t="shared" ref="Q24:Q50" si="25">SUM(J24:P24)</f>
        <v>80</v>
      </c>
      <c r="R24" s="34">
        <v>5</v>
      </c>
      <c r="S24" s="34">
        <v>4</v>
      </c>
      <c r="T24" s="34">
        <v>5</v>
      </c>
      <c r="U24" s="34">
        <v>6</v>
      </c>
      <c r="V24" s="34">
        <v>9</v>
      </c>
      <c r="W24" s="34">
        <v>3</v>
      </c>
      <c r="X24" s="34">
        <v>1</v>
      </c>
      <c r="Y24" s="15">
        <f t="shared" ref="Y24:Y50" si="26">SUM(R24:X24)</f>
        <v>33</v>
      </c>
      <c r="Z24" s="34">
        <v>0</v>
      </c>
      <c r="AA24" s="34">
        <v>6</v>
      </c>
      <c r="AB24" s="34">
        <v>14</v>
      </c>
      <c r="AC24" s="34">
        <v>6</v>
      </c>
      <c r="AD24" s="34">
        <v>9</v>
      </c>
      <c r="AE24" s="34">
        <v>10</v>
      </c>
      <c r="AF24" s="34">
        <v>1</v>
      </c>
      <c r="AG24" s="15">
        <f t="shared" ref="AG24:AG50" si="27">SUM(Z24:AF24)</f>
        <v>46</v>
      </c>
      <c r="AH24" s="16">
        <f t="shared" si="23"/>
        <v>224</v>
      </c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</row>
    <row r="25" spans="1:57" s="36" customFormat="1" ht="15.75" x14ac:dyDescent="0.25">
      <c r="A25" s="33" t="s">
        <v>16</v>
      </c>
      <c r="B25" s="34">
        <v>41</v>
      </c>
      <c r="C25" s="34">
        <v>30</v>
      </c>
      <c r="D25" s="34">
        <v>23</v>
      </c>
      <c r="E25" s="34">
        <v>33</v>
      </c>
      <c r="F25" s="34">
        <v>20</v>
      </c>
      <c r="G25" s="34">
        <v>8</v>
      </c>
      <c r="H25" s="34">
        <v>3</v>
      </c>
      <c r="I25" s="15">
        <f t="shared" si="24"/>
        <v>158</v>
      </c>
      <c r="J25" s="34">
        <v>17</v>
      </c>
      <c r="K25" s="34">
        <v>23</v>
      </c>
      <c r="L25" s="34">
        <v>19</v>
      </c>
      <c r="M25" s="34">
        <v>28</v>
      </c>
      <c r="N25" s="34">
        <v>32</v>
      </c>
      <c r="O25" s="34">
        <v>11</v>
      </c>
      <c r="P25" s="34">
        <v>2</v>
      </c>
      <c r="Q25" s="15">
        <f t="shared" si="25"/>
        <v>132</v>
      </c>
      <c r="R25" s="34">
        <v>10</v>
      </c>
      <c r="S25" s="34">
        <v>18</v>
      </c>
      <c r="T25" s="34">
        <v>15</v>
      </c>
      <c r="U25" s="34">
        <v>19</v>
      </c>
      <c r="V25" s="34">
        <v>9</v>
      </c>
      <c r="W25" s="34">
        <v>8</v>
      </c>
      <c r="X25" s="34">
        <v>1</v>
      </c>
      <c r="Y25" s="15">
        <f t="shared" si="26"/>
        <v>80</v>
      </c>
      <c r="Z25" s="34">
        <v>7</v>
      </c>
      <c r="AA25" s="34">
        <v>4</v>
      </c>
      <c r="AB25" s="34">
        <v>37</v>
      </c>
      <c r="AC25" s="34">
        <v>11</v>
      </c>
      <c r="AD25" s="34">
        <v>24</v>
      </c>
      <c r="AE25" s="34">
        <v>16</v>
      </c>
      <c r="AF25" s="34">
        <v>2</v>
      </c>
      <c r="AG25" s="15">
        <f t="shared" si="27"/>
        <v>101</v>
      </c>
      <c r="AH25" s="16">
        <f t="shared" si="23"/>
        <v>471</v>
      </c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</row>
    <row r="26" spans="1:57" s="36" customFormat="1" ht="15.75" x14ac:dyDescent="0.25">
      <c r="A26" s="33" t="s">
        <v>17</v>
      </c>
      <c r="B26" s="34">
        <v>46</v>
      </c>
      <c r="C26" s="34">
        <v>41</v>
      </c>
      <c r="D26" s="34">
        <v>38</v>
      </c>
      <c r="E26" s="34">
        <v>41</v>
      </c>
      <c r="F26" s="34">
        <v>35</v>
      </c>
      <c r="G26" s="34">
        <v>15</v>
      </c>
      <c r="H26" s="34">
        <v>7</v>
      </c>
      <c r="I26" s="15">
        <f t="shared" si="24"/>
        <v>223</v>
      </c>
      <c r="J26" s="34">
        <v>18</v>
      </c>
      <c r="K26" s="34">
        <v>48</v>
      </c>
      <c r="L26" s="34">
        <v>35</v>
      </c>
      <c r="M26" s="34">
        <v>49</v>
      </c>
      <c r="N26" s="34">
        <v>54</v>
      </c>
      <c r="O26" s="34">
        <v>14</v>
      </c>
      <c r="P26" s="34">
        <v>3</v>
      </c>
      <c r="Q26" s="15">
        <f t="shared" si="25"/>
        <v>221</v>
      </c>
      <c r="R26" s="34">
        <v>24</v>
      </c>
      <c r="S26" s="34">
        <v>33</v>
      </c>
      <c r="T26" s="34">
        <v>23</v>
      </c>
      <c r="U26" s="34">
        <v>31</v>
      </c>
      <c r="V26" s="34">
        <v>24</v>
      </c>
      <c r="W26" s="34">
        <v>10</v>
      </c>
      <c r="X26" s="34">
        <v>5</v>
      </c>
      <c r="Y26" s="15">
        <f t="shared" si="26"/>
        <v>150</v>
      </c>
      <c r="Z26" s="34">
        <v>10</v>
      </c>
      <c r="AA26" s="34">
        <v>7</v>
      </c>
      <c r="AB26" s="34">
        <v>41</v>
      </c>
      <c r="AC26" s="34">
        <v>26</v>
      </c>
      <c r="AD26" s="34">
        <v>38</v>
      </c>
      <c r="AE26" s="34">
        <v>24</v>
      </c>
      <c r="AF26" s="34">
        <v>1</v>
      </c>
      <c r="AG26" s="15">
        <f t="shared" si="27"/>
        <v>147</v>
      </c>
      <c r="AH26" s="16">
        <f t="shared" si="23"/>
        <v>741</v>
      </c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</row>
    <row r="27" spans="1:57" s="36" customFormat="1" ht="15.75" x14ac:dyDescent="0.25">
      <c r="A27" s="33" t="s">
        <v>18</v>
      </c>
      <c r="B27" s="34">
        <v>65</v>
      </c>
      <c r="C27" s="34">
        <v>63</v>
      </c>
      <c r="D27" s="34">
        <v>51</v>
      </c>
      <c r="E27" s="34">
        <v>47</v>
      </c>
      <c r="F27" s="34">
        <v>39</v>
      </c>
      <c r="G27" s="34">
        <v>23</v>
      </c>
      <c r="H27" s="34">
        <v>8</v>
      </c>
      <c r="I27" s="15">
        <f t="shared" si="24"/>
        <v>296</v>
      </c>
      <c r="J27" s="34">
        <v>35</v>
      </c>
      <c r="K27" s="34">
        <v>41</v>
      </c>
      <c r="L27" s="34">
        <v>34</v>
      </c>
      <c r="M27" s="34">
        <v>74</v>
      </c>
      <c r="N27" s="34">
        <v>61</v>
      </c>
      <c r="O27" s="34">
        <v>15</v>
      </c>
      <c r="P27" s="34">
        <v>4</v>
      </c>
      <c r="Q27" s="15">
        <f t="shared" si="25"/>
        <v>264</v>
      </c>
      <c r="R27" s="34">
        <v>44</v>
      </c>
      <c r="S27" s="34">
        <v>39</v>
      </c>
      <c r="T27" s="34">
        <v>34</v>
      </c>
      <c r="U27" s="34">
        <v>32</v>
      </c>
      <c r="V27" s="34">
        <v>23</v>
      </c>
      <c r="W27" s="34">
        <v>11</v>
      </c>
      <c r="X27" s="34">
        <v>4</v>
      </c>
      <c r="Y27" s="15">
        <f t="shared" si="26"/>
        <v>187</v>
      </c>
      <c r="Z27" s="34">
        <v>8</v>
      </c>
      <c r="AA27" s="34">
        <v>10</v>
      </c>
      <c r="AB27" s="34">
        <v>37</v>
      </c>
      <c r="AC27" s="34">
        <v>33</v>
      </c>
      <c r="AD27" s="34">
        <v>52</v>
      </c>
      <c r="AE27" s="34">
        <v>26</v>
      </c>
      <c r="AF27" s="34">
        <v>6</v>
      </c>
      <c r="AG27" s="15">
        <f t="shared" si="27"/>
        <v>172</v>
      </c>
      <c r="AH27" s="16">
        <f t="shared" si="23"/>
        <v>919</v>
      </c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</row>
    <row r="28" spans="1:57" s="36" customFormat="1" ht="15.75" x14ac:dyDescent="0.25">
      <c r="A28" s="33" t="s">
        <v>19</v>
      </c>
      <c r="B28" s="34">
        <v>75</v>
      </c>
      <c r="C28" s="34">
        <v>56</v>
      </c>
      <c r="D28" s="34">
        <v>65</v>
      </c>
      <c r="E28" s="34">
        <v>67</v>
      </c>
      <c r="F28" s="34">
        <v>54</v>
      </c>
      <c r="G28" s="34">
        <v>24</v>
      </c>
      <c r="H28" s="34">
        <v>5</v>
      </c>
      <c r="I28" s="15">
        <f t="shared" si="24"/>
        <v>346</v>
      </c>
      <c r="J28" s="34">
        <v>45</v>
      </c>
      <c r="K28" s="34">
        <v>69</v>
      </c>
      <c r="L28" s="34">
        <v>40</v>
      </c>
      <c r="M28" s="34">
        <v>86</v>
      </c>
      <c r="N28" s="34">
        <v>83</v>
      </c>
      <c r="O28" s="34">
        <v>25</v>
      </c>
      <c r="P28" s="34">
        <v>7</v>
      </c>
      <c r="Q28" s="15">
        <f t="shared" si="25"/>
        <v>355</v>
      </c>
      <c r="R28" s="34">
        <v>35</v>
      </c>
      <c r="S28" s="34">
        <v>48</v>
      </c>
      <c r="T28" s="34">
        <v>45</v>
      </c>
      <c r="U28" s="34">
        <v>30</v>
      </c>
      <c r="V28" s="34">
        <v>46</v>
      </c>
      <c r="W28" s="34">
        <v>11</v>
      </c>
      <c r="X28" s="34">
        <v>2</v>
      </c>
      <c r="Y28" s="15">
        <f t="shared" si="26"/>
        <v>217</v>
      </c>
      <c r="Z28" s="34">
        <v>7</v>
      </c>
      <c r="AA28" s="34">
        <v>7</v>
      </c>
      <c r="AB28" s="34">
        <v>35</v>
      </c>
      <c r="AC28" s="34">
        <v>95</v>
      </c>
      <c r="AD28" s="34">
        <v>67</v>
      </c>
      <c r="AE28" s="34">
        <v>27</v>
      </c>
      <c r="AF28" s="34">
        <v>7</v>
      </c>
      <c r="AG28" s="15">
        <f t="shared" si="27"/>
        <v>245</v>
      </c>
      <c r="AH28" s="16">
        <f t="shared" si="23"/>
        <v>1163</v>
      </c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</row>
    <row r="29" spans="1:57" s="36" customFormat="1" ht="15.75" x14ac:dyDescent="0.25">
      <c r="A29" s="33" t="s">
        <v>20</v>
      </c>
      <c r="B29" s="34">
        <v>88</v>
      </c>
      <c r="C29" s="34">
        <v>69</v>
      </c>
      <c r="D29" s="34">
        <v>57</v>
      </c>
      <c r="E29" s="34">
        <v>57</v>
      </c>
      <c r="F29" s="34">
        <v>63</v>
      </c>
      <c r="G29" s="34">
        <v>23</v>
      </c>
      <c r="H29" s="34">
        <v>6</v>
      </c>
      <c r="I29" s="15">
        <f t="shared" si="24"/>
        <v>363</v>
      </c>
      <c r="J29" s="34">
        <v>65</v>
      </c>
      <c r="K29" s="34">
        <v>58</v>
      </c>
      <c r="L29" s="34">
        <v>52</v>
      </c>
      <c r="M29" s="34">
        <v>65</v>
      </c>
      <c r="N29" s="34">
        <v>79</v>
      </c>
      <c r="O29" s="34">
        <v>29</v>
      </c>
      <c r="P29" s="34">
        <v>10</v>
      </c>
      <c r="Q29" s="15">
        <f t="shared" si="25"/>
        <v>358</v>
      </c>
      <c r="R29" s="34">
        <v>38</v>
      </c>
      <c r="S29" s="34">
        <v>43</v>
      </c>
      <c r="T29" s="34">
        <v>44</v>
      </c>
      <c r="U29" s="34">
        <v>48</v>
      </c>
      <c r="V29" s="34">
        <v>46</v>
      </c>
      <c r="W29" s="34">
        <v>18</v>
      </c>
      <c r="X29" s="34">
        <v>1</v>
      </c>
      <c r="Y29" s="15">
        <f t="shared" si="26"/>
        <v>238</v>
      </c>
      <c r="Z29" s="34">
        <v>6</v>
      </c>
      <c r="AA29" s="34">
        <v>7</v>
      </c>
      <c r="AB29" s="34">
        <v>51</v>
      </c>
      <c r="AC29" s="34">
        <v>74</v>
      </c>
      <c r="AD29" s="34">
        <v>68</v>
      </c>
      <c r="AE29" s="34">
        <v>30</v>
      </c>
      <c r="AF29" s="34">
        <v>16</v>
      </c>
      <c r="AG29" s="15">
        <f t="shared" si="27"/>
        <v>252</v>
      </c>
      <c r="AH29" s="16">
        <f t="shared" si="23"/>
        <v>1211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</row>
    <row r="30" spans="1:57" s="36" customFormat="1" ht="15.75" x14ac:dyDescent="0.25">
      <c r="A30" s="33" t="s">
        <v>21</v>
      </c>
      <c r="B30" s="34">
        <v>105</v>
      </c>
      <c r="C30" s="34">
        <v>95</v>
      </c>
      <c r="D30" s="34">
        <v>79</v>
      </c>
      <c r="E30" s="34">
        <v>77</v>
      </c>
      <c r="F30" s="34">
        <v>72</v>
      </c>
      <c r="G30" s="34">
        <v>30</v>
      </c>
      <c r="H30" s="34">
        <v>7</v>
      </c>
      <c r="I30" s="15">
        <f t="shared" si="24"/>
        <v>465</v>
      </c>
      <c r="J30" s="34">
        <v>58</v>
      </c>
      <c r="K30" s="34">
        <v>74</v>
      </c>
      <c r="L30" s="34">
        <v>57</v>
      </c>
      <c r="M30" s="34">
        <v>74</v>
      </c>
      <c r="N30" s="34">
        <v>103</v>
      </c>
      <c r="O30" s="34">
        <v>23</v>
      </c>
      <c r="P30" s="34">
        <v>13</v>
      </c>
      <c r="Q30" s="15">
        <f t="shared" si="25"/>
        <v>402</v>
      </c>
      <c r="R30" s="34">
        <v>40</v>
      </c>
      <c r="S30" s="34">
        <v>62</v>
      </c>
      <c r="T30" s="34">
        <v>50</v>
      </c>
      <c r="U30" s="34">
        <v>45</v>
      </c>
      <c r="V30" s="34">
        <v>68</v>
      </c>
      <c r="W30" s="34">
        <v>23</v>
      </c>
      <c r="X30" s="34">
        <v>1</v>
      </c>
      <c r="Y30" s="15">
        <f t="shared" si="26"/>
        <v>289</v>
      </c>
      <c r="Z30" s="34">
        <v>20</v>
      </c>
      <c r="AA30" s="34">
        <v>13</v>
      </c>
      <c r="AB30" s="34">
        <v>71</v>
      </c>
      <c r="AC30" s="34">
        <v>84</v>
      </c>
      <c r="AD30" s="34">
        <v>84</v>
      </c>
      <c r="AE30" s="34">
        <v>36</v>
      </c>
      <c r="AF30" s="34">
        <v>11</v>
      </c>
      <c r="AG30" s="15">
        <f t="shared" si="27"/>
        <v>319</v>
      </c>
      <c r="AH30" s="16">
        <f t="shared" si="23"/>
        <v>1475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</row>
    <row r="31" spans="1:57" s="36" customFormat="1" ht="15.75" x14ac:dyDescent="0.25">
      <c r="A31" s="33" t="s">
        <v>22</v>
      </c>
      <c r="B31" s="34">
        <v>85</v>
      </c>
      <c r="C31" s="34">
        <v>51</v>
      </c>
      <c r="D31" s="34">
        <v>78</v>
      </c>
      <c r="E31" s="34">
        <v>62</v>
      </c>
      <c r="F31" s="34">
        <v>71</v>
      </c>
      <c r="G31" s="34">
        <v>26</v>
      </c>
      <c r="H31" s="34">
        <v>21</v>
      </c>
      <c r="I31" s="15">
        <f t="shared" si="24"/>
        <v>394</v>
      </c>
      <c r="J31" s="34">
        <v>54</v>
      </c>
      <c r="K31" s="34">
        <v>72</v>
      </c>
      <c r="L31" s="34">
        <v>68</v>
      </c>
      <c r="M31" s="34">
        <v>89</v>
      </c>
      <c r="N31" s="34">
        <v>82</v>
      </c>
      <c r="O31" s="34">
        <v>28</v>
      </c>
      <c r="P31" s="34">
        <v>4</v>
      </c>
      <c r="Q31" s="15">
        <f t="shared" si="25"/>
        <v>397</v>
      </c>
      <c r="R31" s="34">
        <v>60</v>
      </c>
      <c r="S31" s="34">
        <v>56</v>
      </c>
      <c r="T31" s="34">
        <v>50</v>
      </c>
      <c r="U31" s="34">
        <v>49</v>
      </c>
      <c r="V31" s="34">
        <v>63</v>
      </c>
      <c r="W31" s="34">
        <v>17</v>
      </c>
      <c r="X31" s="34">
        <v>3</v>
      </c>
      <c r="Y31" s="15">
        <f t="shared" si="26"/>
        <v>298</v>
      </c>
      <c r="Z31" s="34">
        <v>9</v>
      </c>
      <c r="AA31" s="34">
        <v>5</v>
      </c>
      <c r="AB31" s="34">
        <v>46</v>
      </c>
      <c r="AC31" s="34">
        <v>135</v>
      </c>
      <c r="AD31" s="34">
        <v>86</v>
      </c>
      <c r="AE31" s="34">
        <v>36</v>
      </c>
      <c r="AF31" s="34">
        <v>11</v>
      </c>
      <c r="AG31" s="15">
        <f t="shared" si="27"/>
        <v>328</v>
      </c>
      <c r="AH31" s="16">
        <f t="shared" si="23"/>
        <v>1417</v>
      </c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</row>
    <row r="32" spans="1:57" s="36" customFormat="1" ht="15.75" x14ac:dyDescent="0.25">
      <c r="A32" s="33" t="s">
        <v>23</v>
      </c>
      <c r="B32" s="34">
        <v>93</v>
      </c>
      <c r="C32" s="34">
        <v>67</v>
      </c>
      <c r="D32" s="34">
        <v>64</v>
      </c>
      <c r="E32" s="34">
        <v>69</v>
      </c>
      <c r="F32" s="34">
        <v>66</v>
      </c>
      <c r="G32" s="34">
        <v>28</v>
      </c>
      <c r="H32" s="34">
        <v>11</v>
      </c>
      <c r="I32" s="15">
        <f t="shared" si="24"/>
        <v>398</v>
      </c>
      <c r="J32" s="34">
        <v>62</v>
      </c>
      <c r="K32" s="34">
        <v>53</v>
      </c>
      <c r="L32" s="34">
        <v>46</v>
      </c>
      <c r="M32" s="34">
        <v>75</v>
      </c>
      <c r="N32" s="34">
        <v>62</v>
      </c>
      <c r="O32" s="34">
        <v>23</v>
      </c>
      <c r="P32" s="34">
        <v>8</v>
      </c>
      <c r="Q32" s="15">
        <f t="shared" si="25"/>
        <v>329</v>
      </c>
      <c r="R32" s="34">
        <v>58</v>
      </c>
      <c r="S32" s="34">
        <v>40</v>
      </c>
      <c r="T32" s="34">
        <v>48</v>
      </c>
      <c r="U32" s="34">
        <v>56</v>
      </c>
      <c r="V32" s="34">
        <v>52</v>
      </c>
      <c r="W32" s="34">
        <v>25</v>
      </c>
      <c r="X32" s="34">
        <v>1</v>
      </c>
      <c r="Y32" s="15">
        <f t="shared" si="26"/>
        <v>280</v>
      </c>
      <c r="Z32" s="34">
        <v>11</v>
      </c>
      <c r="AA32" s="34">
        <v>7</v>
      </c>
      <c r="AB32" s="34">
        <v>55</v>
      </c>
      <c r="AC32" s="34">
        <v>166</v>
      </c>
      <c r="AD32" s="34">
        <v>73</v>
      </c>
      <c r="AE32" s="34">
        <v>46</v>
      </c>
      <c r="AF32" s="34">
        <v>8</v>
      </c>
      <c r="AG32" s="15">
        <f t="shared" si="27"/>
        <v>366</v>
      </c>
      <c r="AH32" s="16">
        <f t="shared" si="23"/>
        <v>1373</v>
      </c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</row>
    <row r="33" spans="1:57" s="36" customFormat="1" ht="15.75" x14ac:dyDescent="0.25">
      <c r="A33" s="33" t="s">
        <v>24</v>
      </c>
      <c r="B33" s="34">
        <v>81</v>
      </c>
      <c r="C33" s="34">
        <v>84</v>
      </c>
      <c r="D33" s="34">
        <v>68</v>
      </c>
      <c r="E33" s="34">
        <v>72</v>
      </c>
      <c r="F33" s="34">
        <v>56</v>
      </c>
      <c r="G33" s="34">
        <v>25</v>
      </c>
      <c r="H33" s="34">
        <v>16</v>
      </c>
      <c r="I33" s="15">
        <f t="shared" si="24"/>
        <v>402</v>
      </c>
      <c r="J33" s="34">
        <v>76</v>
      </c>
      <c r="K33" s="34">
        <v>73</v>
      </c>
      <c r="L33" s="34">
        <v>49</v>
      </c>
      <c r="M33" s="34">
        <v>79</v>
      </c>
      <c r="N33" s="34">
        <v>44</v>
      </c>
      <c r="O33" s="34">
        <v>22</v>
      </c>
      <c r="P33" s="34">
        <v>9</v>
      </c>
      <c r="Q33" s="15">
        <f t="shared" si="25"/>
        <v>352</v>
      </c>
      <c r="R33" s="34">
        <v>61</v>
      </c>
      <c r="S33" s="34">
        <v>55</v>
      </c>
      <c r="T33" s="34">
        <v>53</v>
      </c>
      <c r="U33" s="34">
        <v>38</v>
      </c>
      <c r="V33" s="34">
        <v>48</v>
      </c>
      <c r="W33" s="34">
        <v>20</v>
      </c>
      <c r="X33" s="34">
        <v>2</v>
      </c>
      <c r="Y33" s="15">
        <f t="shared" si="26"/>
        <v>277</v>
      </c>
      <c r="Z33" s="34">
        <v>7</v>
      </c>
      <c r="AA33" s="34">
        <v>16</v>
      </c>
      <c r="AB33" s="34">
        <v>50</v>
      </c>
      <c r="AC33" s="34">
        <v>134</v>
      </c>
      <c r="AD33" s="34">
        <v>78</v>
      </c>
      <c r="AE33" s="34">
        <v>37</v>
      </c>
      <c r="AF33" s="34">
        <v>8</v>
      </c>
      <c r="AG33" s="15">
        <f t="shared" si="27"/>
        <v>330</v>
      </c>
      <c r="AH33" s="16">
        <f t="shared" si="23"/>
        <v>1361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</row>
    <row r="34" spans="1:57" s="36" customFormat="1" ht="15.75" x14ac:dyDescent="0.25">
      <c r="A34" s="33" t="s">
        <v>25</v>
      </c>
      <c r="B34" s="34">
        <v>103</v>
      </c>
      <c r="C34" s="34">
        <v>85</v>
      </c>
      <c r="D34" s="34">
        <v>70</v>
      </c>
      <c r="E34" s="34">
        <v>79</v>
      </c>
      <c r="F34" s="34">
        <v>62</v>
      </c>
      <c r="G34" s="34">
        <v>22</v>
      </c>
      <c r="H34" s="34">
        <v>10</v>
      </c>
      <c r="I34" s="15">
        <f t="shared" si="24"/>
        <v>431</v>
      </c>
      <c r="J34" s="34">
        <v>55</v>
      </c>
      <c r="K34" s="34">
        <v>67</v>
      </c>
      <c r="L34" s="34">
        <v>62</v>
      </c>
      <c r="M34" s="34">
        <v>78</v>
      </c>
      <c r="N34" s="34">
        <v>45</v>
      </c>
      <c r="O34" s="34">
        <v>19</v>
      </c>
      <c r="P34" s="34">
        <v>6</v>
      </c>
      <c r="Q34" s="15">
        <f t="shared" si="25"/>
        <v>332</v>
      </c>
      <c r="R34" s="34">
        <v>77</v>
      </c>
      <c r="S34" s="34">
        <v>41</v>
      </c>
      <c r="T34" s="34">
        <v>41</v>
      </c>
      <c r="U34" s="34">
        <v>60</v>
      </c>
      <c r="V34" s="34">
        <v>46</v>
      </c>
      <c r="W34" s="34">
        <v>23</v>
      </c>
      <c r="X34" s="34">
        <v>3</v>
      </c>
      <c r="Y34" s="15">
        <f t="shared" si="26"/>
        <v>291</v>
      </c>
      <c r="Z34" s="34">
        <v>11</v>
      </c>
      <c r="AA34" s="34">
        <v>12</v>
      </c>
      <c r="AB34" s="34">
        <v>54</v>
      </c>
      <c r="AC34" s="34">
        <v>153</v>
      </c>
      <c r="AD34" s="34">
        <v>62</v>
      </c>
      <c r="AE34" s="34">
        <v>35</v>
      </c>
      <c r="AF34" s="34">
        <v>14</v>
      </c>
      <c r="AG34" s="15">
        <f t="shared" si="27"/>
        <v>341</v>
      </c>
      <c r="AH34" s="16">
        <f t="shared" si="23"/>
        <v>1395</v>
      </c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</row>
    <row r="35" spans="1:57" s="36" customFormat="1" ht="15.75" x14ac:dyDescent="0.25">
      <c r="A35" s="33" t="s">
        <v>26</v>
      </c>
      <c r="B35" s="34">
        <v>79</v>
      </c>
      <c r="C35" s="34">
        <v>93</v>
      </c>
      <c r="D35" s="34">
        <v>62</v>
      </c>
      <c r="E35" s="34">
        <v>54</v>
      </c>
      <c r="F35" s="34">
        <v>48</v>
      </c>
      <c r="G35" s="34">
        <v>25</v>
      </c>
      <c r="H35" s="34">
        <v>14</v>
      </c>
      <c r="I35" s="15">
        <f t="shared" si="24"/>
        <v>375</v>
      </c>
      <c r="J35" s="34">
        <v>58</v>
      </c>
      <c r="K35" s="34">
        <v>54</v>
      </c>
      <c r="L35" s="34">
        <v>51</v>
      </c>
      <c r="M35" s="34">
        <v>80</v>
      </c>
      <c r="N35" s="34">
        <v>53</v>
      </c>
      <c r="O35" s="34">
        <v>14</v>
      </c>
      <c r="P35" s="34">
        <v>6</v>
      </c>
      <c r="Q35" s="15">
        <f t="shared" si="25"/>
        <v>316</v>
      </c>
      <c r="R35" s="34">
        <v>56</v>
      </c>
      <c r="S35" s="34">
        <v>42</v>
      </c>
      <c r="T35" s="34">
        <v>28</v>
      </c>
      <c r="U35" s="34">
        <v>44</v>
      </c>
      <c r="V35" s="34">
        <v>34</v>
      </c>
      <c r="W35" s="34">
        <v>20</v>
      </c>
      <c r="X35" s="34">
        <v>0</v>
      </c>
      <c r="Y35" s="15">
        <f t="shared" si="26"/>
        <v>224</v>
      </c>
      <c r="Z35" s="34">
        <v>9</v>
      </c>
      <c r="AA35" s="34">
        <v>16</v>
      </c>
      <c r="AB35" s="34">
        <v>47</v>
      </c>
      <c r="AC35" s="34">
        <v>133</v>
      </c>
      <c r="AD35" s="34">
        <v>46</v>
      </c>
      <c r="AE35" s="34">
        <v>30</v>
      </c>
      <c r="AF35" s="34">
        <v>8</v>
      </c>
      <c r="AG35" s="15">
        <f t="shared" si="27"/>
        <v>289</v>
      </c>
      <c r="AH35" s="16">
        <f t="shared" si="23"/>
        <v>1204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</row>
    <row r="36" spans="1:57" s="36" customFormat="1" ht="15.75" x14ac:dyDescent="0.25">
      <c r="A36" s="33" t="s">
        <v>27</v>
      </c>
      <c r="B36" s="34">
        <v>68</v>
      </c>
      <c r="C36" s="34">
        <v>90</v>
      </c>
      <c r="D36" s="34">
        <v>69</v>
      </c>
      <c r="E36" s="34">
        <v>70</v>
      </c>
      <c r="F36" s="34">
        <v>50</v>
      </c>
      <c r="G36" s="34">
        <v>17</v>
      </c>
      <c r="H36" s="34">
        <v>8</v>
      </c>
      <c r="I36" s="15">
        <f t="shared" si="24"/>
        <v>372</v>
      </c>
      <c r="J36" s="34">
        <v>69</v>
      </c>
      <c r="K36" s="34">
        <v>65</v>
      </c>
      <c r="L36" s="34">
        <v>51</v>
      </c>
      <c r="M36" s="34">
        <v>69</v>
      </c>
      <c r="N36" s="34">
        <v>64</v>
      </c>
      <c r="O36" s="34">
        <v>10</v>
      </c>
      <c r="P36" s="34">
        <v>10</v>
      </c>
      <c r="Q36" s="15">
        <f t="shared" si="25"/>
        <v>338</v>
      </c>
      <c r="R36" s="34">
        <v>42</v>
      </c>
      <c r="S36" s="34">
        <v>52</v>
      </c>
      <c r="T36" s="34">
        <v>36</v>
      </c>
      <c r="U36" s="34">
        <v>35</v>
      </c>
      <c r="V36" s="34">
        <v>51</v>
      </c>
      <c r="W36" s="34">
        <v>21</v>
      </c>
      <c r="X36" s="34">
        <v>0</v>
      </c>
      <c r="Y36" s="15">
        <f t="shared" si="26"/>
        <v>237</v>
      </c>
      <c r="Z36" s="34">
        <v>5</v>
      </c>
      <c r="AA36" s="34">
        <v>6</v>
      </c>
      <c r="AB36" s="34">
        <v>44</v>
      </c>
      <c r="AC36" s="34">
        <v>123</v>
      </c>
      <c r="AD36" s="34">
        <v>50</v>
      </c>
      <c r="AE36" s="34">
        <v>25</v>
      </c>
      <c r="AF36" s="34">
        <v>9</v>
      </c>
      <c r="AG36" s="15">
        <f t="shared" si="27"/>
        <v>262</v>
      </c>
      <c r="AH36" s="16">
        <f t="shared" si="23"/>
        <v>1209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</row>
    <row r="37" spans="1:57" s="36" customFormat="1" ht="15.75" x14ac:dyDescent="0.25">
      <c r="A37" s="33" t="s">
        <v>28</v>
      </c>
      <c r="B37" s="34">
        <v>98</v>
      </c>
      <c r="C37" s="34">
        <v>83</v>
      </c>
      <c r="D37" s="34">
        <v>80</v>
      </c>
      <c r="E37" s="34">
        <v>67</v>
      </c>
      <c r="F37" s="34">
        <v>51</v>
      </c>
      <c r="G37" s="34">
        <v>23</v>
      </c>
      <c r="H37" s="34">
        <v>10</v>
      </c>
      <c r="I37" s="15">
        <f t="shared" si="24"/>
        <v>412</v>
      </c>
      <c r="J37" s="34">
        <v>46</v>
      </c>
      <c r="K37" s="34">
        <v>43</v>
      </c>
      <c r="L37" s="34">
        <v>49</v>
      </c>
      <c r="M37" s="34">
        <v>57</v>
      </c>
      <c r="N37" s="34">
        <v>42</v>
      </c>
      <c r="O37" s="34">
        <v>10</v>
      </c>
      <c r="P37" s="34">
        <v>9</v>
      </c>
      <c r="Q37" s="15">
        <f t="shared" si="25"/>
        <v>256</v>
      </c>
      <c r="R37" s="34">
        <v>54</v>
      </c>
      <c r="S37" s="34">
        <v>52</v>
      </c>
      <c r="T37" s="34">
        <v>40</v>
      </c>
      <c r="U37" s="34">
        <v>44</v>
      </c>
      <c r="V37" s="34">
        <v>45</v>
      </c>
      <c r="W37" s="34">
        <v>17</v>
      </c>
      <c r="X37" s="34">
        <v>2</v>
      </c>
      <c r="Y37" s="15">
        <f t="shared" si="26"/>
        <v>254</v>
      </c>
      <c r="Z37" s="34">
        <v>2</v>
      </c>
      <c r="AA37" s="34">
        <v>11</v>
      </c>
      <c r="AB37" s="34">
        <v>47</v>
      </c>
      <c r="AC37" s="34">
        <v>147</v>
      </c>
      <c r="AD37" s="34">
        <v>58</v>
      </c>
      <c r="AE37" s="34">
        <v>18</v>
      </c>
      <c r="AF37" s="34">
        <v>6</v>
      </c>
      <c r="AG37" s="15">
        <f t="shared" si="27"/>
        <v>289</v>
      </c>
      <c r="AH37" s="16">
        <f t="shared" si="23"/>
        <v>1211</v>
      </c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</row>
    <row r="38" spans="1:57" s="36" customFormat="1" ht="15.75" x14ac:dyDescent="0.25">
      <c r="A38" s="33" t="s">
        <v>29</v>
      </c>
      <c r="B38" s="34">
        <v>86</v>
      </c>
      <c r="C38" s="34">
        <v>59</v>
      </c>
      <c r="D38" s="34">
        <v>58</v>
      </c>
      <c r="E38" s="34">
        <v>67</v>
      </c>
      <c r="F38" s="34">
        <v>60</v>
      </c>
      <c r="G38" s="34">
        <v>14</v>
      </c>
      <c r="H38" s="34">
        <v>14</v>
      </c>
      <c r="I38" s="15">
        <f t="shared" si="24"/>
        <v>358</v>
      </c>
      <c r="J38" s="34">
        <v>62</v>
      </c>
      <c r="K38" s="34">
        <v>45</v>
      </c>
      <c r="L38" s="34">
        <v>49</v>
      </c>
      <c r="M38" s="34">
        <v>64</v>
      </c>
      <c r="N38" s="34">
        <v>69</v>
      </c>
      <c r="O38" s="34">
        <v>15</v>
      </c>
      <c r="P38" s="34">
        <v>4</v>
      </c>
      <c r="Q38" s="15">
        <f t="shared" si="25"/>
        <v>308</v>
      </c>
      <c r="R38" s="34">
        <v>35</v>
      </c>
      <c r="S38" s="34">
        <v>49</v>
      </c>
      <c r="T38" s="34">
        <v>40</v>
      </c>
      <c r="U38" s="34">
        <v>40</v>
      </c>
      <c r="V38" s="34">
        <v>41</v>
      </c>
      <c r="W38" s="34">
        <v>14</v>
      </c>
      <c r="X38" s="34">
        <v>2</v>
      </c>
      <c r="Y38" s="15">
        <f t="shared" si="26"/>
        <v>221</v>
      </c>
      <c r="Z38" s="34">
        <v>6</v>
      </c>
      <c r="AA38" s="34">
        <v>12</v>
      </c>
      <c r="AB38" s="34">
        <v>44</v>
      </c>
      <c r="AC38" s="34">
        <v>107</v>
      </c>
      <c r="AD38" s="34">
        <v>47</v>
      </c>
      <c r="AE38" s="34">
        <v>23</v>
      </c>
      <c r="AF38" s="34">
        <v>7</v>
      </c>
      <c r="AG38" s="15">
        <f t="shared" si="27"/>
        <v>246</v>
      </c>
      <c r="AH38" s="16">
        <f t="shared" si="23"/>
        <v>1133</v>
      </c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</row>
    <row r="39" spans="1:57" s="36" customFormat="1" ht="15.75" x14ac:dyDescent="0.25">
      <c r="A39" s="33" t="s">
        <v>30</v>
      </c>
      <c r="B39" s="34">
        <v>54</v>
      </c>
      <c r="C39" s="34">
        <v>55</v>
      </c>
      <c r="D39" s="34">
        <v>58</v>
      </c>
      <c r="E39" s="34">
        <v>55</v>
      </c>
      <c r="F39" s="34">
        <v>52</v>
      </c>
      <c r="G39" s="34">
        <v>19</v>
      </c>
      <c r="H39" s="34">
        <v>4</v>
      </c>
      <c r="I39" s="15">
        <f t="shared" si="24"/>
        <v>297</v>
      </c>
      <c r="J39" s="34">
        <v>43</v>
      </c>
      <c r="K39" s="34">
        <v>45</v>
      </c>
      <c r="L39" s="34">
        <v>30</v>
      </c>
      <c r="M39" s="34">
        <v>52</v>
      </c>
      <c r="N39" s="34">
        <v>48</v>
      </c>
      <c r="O39" s="34">
        <v>15</v>
      </c>
      <c r="P39" s="34">
        <v>8</v>
      </c>
      <c r="Q39" s="15">
        <f t="shared" si="25"/>
        <v>241</v>
      </c>
      <c r="R39" s="34">
        <v>36</v>
      </c>
      <c r="S39" s="34">
        <v>35</v>
      </c>
      <c r="T39" s="34">
        <v>29</v>
      </c>
      <c r="U39" s="34">
        <v>32</v>
      </c>
      <c r="V39" s="34">
        <v>41</v>
      </c>
      <c r="W39" s="34">
        <v>12</v>
      </c>
      <c r="X39" s="34">
        <v>1</v>
      </c>
      <c r="Y39" s="15">
        <f t="shared" si="26"/>
        <v>186</v>
      </c>
      <c r="Z39" s="34">
        <v>8</v>
      </c>
      <c r="AA39" s="34">
        <v>11</v>
      </c>
      <c r="AB39" s="34">
        <v>30</v>
      </c>
      <c r="AC39" s="34">
        <v>78</v>
      </c>
      <c r="AD39" s="34">
        <v>56</v>
      </c>
      <c r="AE39" s="34">
        <v>22</v>
      </c>
      <c r="AF39" s="34">
        <v>9</v>
      </c>
      <c r="AG39" s="15">
        <f t="shared" si="27"/>
        <v>214</v>
      </c>
      <c r="AH39" s="16">
        <f t="shared" si="23"/>
        <v>938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</row>
    <row r="40" spans="1:57" s="36" customFormat="1" ht="15.75" x14ac:dyDescent="0.25">
      <c r="A40" s="33" t="s">
        <v>31</v>
      </c>
      <c r="B40" s="34">
        <v>53</v>
      </c>
      <c r="C40" s="34">
        <v>55</v>
      </c>
      <c r="D40" s="34">
        <v>39</v>
      </c>
      <c r="E40" s="34">
        <v>39</v>
      </c>
      <c r="F40" s="34">
        <v>40</v>
      </c>
      <c r="G40" s="34">
        <v>17</v>
      </c>
      <c r="H40" s="34">
        <v>8</v>
      </c>
      <c r="I40" s="15">
        <f t="shared" si="24"/>
        <v>251</v>
      </c>
      <c r="J40" s="34">
        <v>22</v>
      </c>
      <c r="K40" s="34">
        <v>34</v>
      </c>
      <c r="L40" s="34">
        <v>31</v>
      </c>
      <c r="M40" s="34">
        <v>45</v>
      </c>
      <c r="N40" s="34">
        <v>27</v>
      </c>
      <c r="O40" s="34">
        <v>14</v>
      </c>
      <c r="P40" s="34">
        <v>12</v>
      </c>
      <c r="Q40" s="15">
        <f t="shared" si="25"/>
        <v>185</v>
      </c>
      <c r="R40" s="34">
        <v>36</v>
      </c>
      <c r="S40" s="34">
        <v>31</v>
      </c>
      <c r="T40" s="34">
        <v>34</v>
      </c>
      <c r="U40" s="34">
        <v>29</v>
      </c>
      <c r="V40" s="34">
        <v>33</v>
      </c>
      <c r="W40" s="34">
        <v>19</v>
      </c>
      <c r="X40" s="34">
        <v>1</v>
      </c>
      <c r="Y40" s="15">
        <f t="shared" si="26"/>
        <v>183</v>
      </c>
      <c r="Z40" s="34">
        <v>8</v>
      </c>
      <c r="AA40" s="34">
        <v>5</v>
      </c>
      <c r="AB40" s="34">
        <v>30</v>
      </c>
      <c r="AC40" s="34">
        <v>45</v>
      </c>
      <c r="AD40" s="34">
        <v>44</v>
      </c>
      <c r="AE40" s="34">
        <v>22</v>
      </c>
      <c r="AF40" s="34">
        <v>5</v>
      </c>
      <c r="AG40" s="15">
        <f t="shared" si="27"/>
        <v>159</v>
      </c>
      <c r="AH40" s="16">
        <f t="shared" si="23"/>
        <v>778</v>
      </c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</row>
    <row r="41" spans="1:57" s="36" customFormat="1" ht="15.75" x14ac:dyDescent="0.25">
      <c r="A41" s="33" t="s">
        <v>32</v>
      </c>
      <c r="B41" s="34">
        <v>53</v>
      </c>
      <c r="C41" s="34">
        <v>30</v>
      </c>
      <c r="D41" s="34">
        <v>18</v>
      </c>
      <c r="E41" s="34">
        <v>24</v>
      </c>
      <c r="F41" s="34">
        <v>32</v>
      </c>
      <c r="G41" s="34">
        <v>12</v>
      </c>
      <c r="H41" s="34">
        <v>10</v>
      </c>
      <c r="I41" s="15">
        <f t="shared" si="24"/>
        <v>179</v>
      </c>
      <c r="J41" s="34">
        <v>34</v>
      </c>
      <c r="K41" s="34">
        <v>23</v>
      </c>
      <c r="L41" s="34">
        <v>22</v>
      </c>
      <c r="M41" s="34">
        <v>29</v>
      </c>
      <c r="N41" s="34">
        <v>34</v>
      </c>
      <c r="O41" s="34">
        <v>16</v>
      </c>
      <c r="P41" s="34">
        <v>8</v>
      </c>
      <c r="Q41" s="15">
        <f t="shared" si="25"/>
        <v>166</v>
      </c>
      <c r="R41" s="34">
        <v>26</v>
      </c>
      <c r="S41" s="34">
        <v>17</v>
      </c>
      <c r="T41" s="34">
        <v>16</v>
      </c>
      <c r="U41" s="34">
        <v>28</v>
      </c>
      <c r="V41" s="34">
        <v>16</v>
      </c>
      <c r="W41" s="34">
        <v>18</v>
      </c>
      <c r="X41" s="34">
        <v>0</v>
      </c>
      <c r="Y41" s="15">
        <f t="shared" si="26"/>
        <v>121</v>
      </c>
      <c r="Z41" s="34">
        <v>6</v>
      </c>
      <c r="AA41" s="34">
        <v>11</v>
      </c>
      <c r="AB41" s="34">
        <v>26</v>
      </c>
      <c r="AC41" s="34">
        <v>46</v>
      </c>
      <c r="AD41" s="34">
        <v>22</v>
      </c>
      <c r="AE41" s="34">
        <v>19</v>
      </c>
      <c r="AF41" s="34">
        <v>14</v>
      </c>
      <c r="AG41" s="15">
        <f t="shared" si="27"/>
        <v>144</v>
      </c>
      <c r="AH41" s="16">
        <f t="shared" si="23"/>
        <v>610</v>
      </c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</row>
    <row r="42" spans="1:57" s="36" customFormat="1" ht="15.75" x14ac:dyDescent="0.25">
      <c r="A42" s="33" t="s">
        <v>33</v>
      </c>
      <c r="B42" s="34">
        <v>40</v>
      </c>
      <c r="C42" s="34">
        <v>35</v>
      </c>
      <c r="D42" s="34">
        <v>33</v>
      </c>
      <c r="E42" s="34">
        <v>25</v>
      </c>
      <c r="F42" s="34">
        <v>29</v>
      </c>
      <c r="G42" s="34">
        <v>12</v>
      </c>
      <c r="H42" s="34">
        <v>5</v>
      </c>
      <c r="I42" s="15">
        <f t="shared" si="24"/>
        <v>179</v>
      </c>
      <c r="J42" s="34">
        <v>37</v>
      </c>
      <c r="K42" s="34">
        <v>24</v>
      </c>
      <c r="L42" s="34">
        <v>32</v>
      </c>
      <c r="M42" s="34">
        <v>17</v>
      </c>
      <c r="N42" s="34">
        <v>22</v>
      </c>
      <c r="O42" s="34">
        <v>6</v>
      </c>
      <c r="P42" s="34">
        <v>4</v>
      </c>
      <c r="Q42" s="15">
        <f t="shared" si="25"/>
        <v>142</v>
      </c>
      <c r="R42" s="34">
        <v>21</v>
      </c>
      <c r="S42" s="34">
        <v>14</v>
      </c>
      <c r="T42" s="34">
        <v>20</v>
      </c>
      <c r="U42" s="34">
        <v>27</v>
      </c>
      <c r="V42" s="34">
        <v>18</v>
      </c>
      <c r="W42" s="34">
        <v>9</v>
      </c>
      <c r="X42" s="34">
        <v>2</v>
      </c>
      <c r="Y42" s="15">
        <f t="shared" si="26"/>
        <v>111</v>
      </c>
      <c r="Z42" s="34">
        <v>8</v>
      </c>
      <c r="AA42" s="34">
        <v>3</v>
      </c>
      <c r="AB42" s="34">
        <v>24</v>
      </c>
      <c r="AC42" s="34">
        <v>55</v>
      </c>
      <c r="AD42" s="34">
        <v>29</v>
      </c>
      <c r="AE42" s="34">
        <v>14</v>
      </c>
      <c r="AF42" s="34">
        <v>10</v>
      </c>
      <c r="AG42" s="15">
        <f t="shared" si="27"/>
        <v>143</v>
      </c>
      <c r="AH42" s="16">
        <f t="shared" si="23"/>
        <v>575</v>
      </c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</row>
    <row r="43" spans="1:57" s="36" customFormat="1" ht="15.75" x14ac:dyDescent="0.25">
      <c r="A43" s="33" t="s">
        <v>34</v>
      </c>
      <c r="B43" s="34">
        <v>30</v>
      </c>
      <c r="C43" s="34">
        <v>41</v>
      </c>
      <c r="D43" s="34">
        <v>28</v>
      </c>
      <c r="E43" s="34">
        <v>29</v>
      </c>
      <c r="F43" s="34">
        <v>37</v>
      </c>
      <c r="G43" s="34">
        <v>22</v>
      </c>
      <c r="H43" s="34">
        <v>12</v>
      </c>
      <c r="I43" s="15">
        <f t="shared" si="24"/>
        <v>199</v>
      </c>
      <c r="J43" s="34">
        <v>31</v>
      </c>
      <c r="K43" s="34">
        <v>27</v>
      </c>
      <c r="L43" s="34">
        <v>33</v>
      </c>
      <c r="M43" s="34">
        <v>23</v>
      </c>
      <c r="N43" s="34">
        <v>28</v>
      </c>
      <c r="O43" s="34">
        <v>14</v>
      </c>
      <c r="P43" s="34">
        <v>5</v>
      </c>
      <c r="Q43" s="15">
        <f t="shared" si="25"/>
        <v>161</v>
      </c>
      <c r="R43" s="34">
        <v>14</v>
      </c>
      <c r="S43" s="34">
        <v>19</v>
      </c>
      <c r="T43" s="34">
        <v>16</v>
      </c>
      <c r="U43" s="34">
        <v>27</v>
      </c>
      <c r="V43" s="34">
        <v>21</v>
      </c>
      <c r="W43" s="34">
        <v>7</v>
      </c>
      <c r="X43" s="34">
        <v>0</v>
      </c>
      <c r="Y43" s="15">
        <f t="shared" si="26"/>
        <v>104</v>
      </c>
      <c r="Z43" s="34">
        <v>3</v>
      </c>
      <c r="AA43" s="34">
        <v>11</v>
      </c>
      <c r="AB43" s="34">
        <v>29</v>
      </c>
      <c r="AC43" s="34">
        <v>41</v>
      </c>
      <c r="AD43" s="34">
        <v>21</v>
      </c>
      <c r="AE43" s="34">
        <v>8</v>
      </c>
      <c r="AF43" s="34">
        <v>9</v>
      </c>
      <c r="AG43" s="15">
        <f t="shared" si="27"/>
        <v>122</v>
      </c>
      <c r="AH43" s="16">
        <f t="shared" si="23"/>
        <v>586</v>
      </c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</row>
    <row r="44" spans="1:57" s="36" customFormat="1" ht="15.75" x14ac:dyDescent="0.25">
      <c r="A44" s="33" t="s">
        <v>35</v>
      </c>
      <c r="B44" s="34">
        <v>37</v>
      </c>
      <c r="C44" s="34">
        <v>47</v>
      </c>
      <c r="D44" s="34">
        <v>29</v>
      </c>
      <c r="E44" s="34">
        <v>26</v>
      </c>
      <c r="F44" s="34">
        <v>32</v>
      </c>
      <c r="G44" s="34">
        <v>17</v>
      </c>
      <c r="H44" s="34">
        <v>7</v>
      </c>
      <c r="I44" s="15">
        <f t="shared" si="24"/>
        <v>195</v>
      </c>
      <c r="J44" s="34">
        <v>22</v>
      </c>
      <c r="K44" s="34">
        <v>18</v>
      </c>
      <c r="L44" s="34">
        <v>27</v>
      </c>
      <c r="M44" s="34">
        <v>20</v>
      </c>
      <c r="N44" s="34">
        <v>23</v>
      </c>
      <c r="O44" s="34">
        <v>14</v>
      </c>
      <c r="P44" s="34">
        <v>1</v>
      </c>
      <c r="Q44" s="15">
        <f t="shared" si="25"/>
        <v>125</v>
      </c>
      <c r="R44" s="34">
        <v>21</v>
      </c>
      <c r="S44" s="34">
        <v>22</v>
      </c>
      <c r="T44" s="34">
        <v>11</v>
      </c>
      <c r="U44" s="34">
        <v>20</v>
      </c>
      <c r="V44" s="34">
        <v>17</v>
      </c>
      <c r="W44" s="34">
        <v>5</v>
      </c>
      <c r="X44" s="34">
        <v>0</v>
      </c>
      <c r="Y44" s="15">
        <f t="shared" si="26"/>
        <v>96</v>
      </c>
      <c r="Z44" s="34">
        <v>6</v>
      </c>
      <c r="AA44" s="34">
        <v>21</v>
      </c>
      <c r="AB44" s="34">
        <v>12</v>
      </c>
      <c r="AC44" s="34">
        <v>39</v>
      </c>
      <c r="AD44" s="34">
        <v>22</v>
      </c>
      <c r="AE44" s="34">
        <v>15</v>
      </c>
      <c r="AF44" s="34">
        <v>3</v>
      </c>
      <c r="AG44" s="15">
        <f t="shared" si="27"/>
        <v>118</v>
      </c>
      <c r="AH44" s="16">
        <f t="shared" si="23"/>
        <v>534</v>
      </c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</row>
    <row r="45" spans="1:57" s="36" customFormat="1" ht="15.75" x14ac:dyDescent="0.25">
      <c r="A45" s="33" t="s">
        <v>36</v>
      </c>
      <c r="B45" s="34">
        <v>22</v>
      </c>
      <c r="C45" s="34">
        <v>34</v>
      </c>
      <c r="D45" s="34">
        <v>0</v>
      </c>
      <c r="E45" s="34">
        <v>18</v>
      </c>
      <c r="F45" s="34">
        <v>20</v>
      </c>
      <c r="G45" s="34">
        <v>20</v>
      </c>
      <c r="H45" s="34">
        <v>2</v>
      </c>
      <c r="I45" s="15">
        <f t="shared" si="24"/>
        <v>116</v>
      </c>
      <c r="J45" s="34">
        <v>15</v>
      </c>
      <c r="K45" s="34">
        <v>15</v>
      </c>
      <c r="L45" s="34">
        <v>13</v>
      </c>
      <c r="M45" s="34">
        <v>16</v>
      </c>
      <c r="N45" s="34">
        <v>17</v>
      </c>
      <c r="O45" s="34">
        <v>13</v>
      </c>
      <c r="P45" s="34">
        <v>7</v>
      </c>
      <c r="Q45" s="15">
        <f t="shared" si="25"/>
        <v>96</v>
      </c>
      <c r="R45" s="34">
        <v>15</v>
      </c>
      <c r="S45" s="34">
        <v>12</v>
      </c>
      <c r="T45" s="34">
        <v>13</v>
      </c>
      <c r="U45" s="34">
        <v>16</v>
      </c>
      <c r="V45" s="34">
        <v>12</v>
      </c>
      <c r="W45" s="34">
        <v>11</v>
      </c>
      <c r="X45" s="34">
        <v>0</v>
      </c>
      <c r="Y45" s="15">
        <f t="shared" si="26"/>
        <v>79</v>
      </c>
      <c r="Z45" s="34">
        <v>3</v>
      </c>
      <c r="AA45" s="34">
        <v>17</v>
      </c>
      <c r="AB45" s="34">
        <v>8</v>
      </c>
      <c r="AC45" s="34">
        <v>20</v>
      </c>
      <c r="AD45" s="34">
        <v>26</v>
      </c>
      <c r="AE45" s="34">
        <v>12</v>
      </c>
      <c r="AF45" s="34">
        <v>5</v>
      </c>
      <c r="AG45" s="15">
        <f t="shared" si="27"/>
        <v>91</v>
      </c>
      <c r="AH45" s="16">
        <f t="shared" si="23"/>
        <v>382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</row>
    <row r="46" spans="1:57" s="36" customFormat="1" ht="15.75" x14ac:dyDescent="0.25">
      <c r="A46" s="33" t="s">
        <v>37</v>
      </c>
      <c r="B46" s="34">
        <v>13</v>
      </c>
      <c r="C46" s="34">
        <v>22</v>
      </c>
      <c r="D46" s="34">
        <v>0</v>
      </c>
      <c r="E46" s="34">
        <v>12</v>
      </c>
      <c r="F46" s="34">
        <v>14</v>
      </c>
      <c r="G46" s="34">
        <v>3</v>
      </c>
      <c r="H46" s="34">
        <v>3</v>
      </c>
      <c r="I46" s="15">
        <f t="shared" si="24"/>
        <v>67</v>
      </c>
      <c r="J46" s="34">
        <v>13</v>
      </c>
      <c r="K46" s="34">
        <v>10</v>
      </c>
      <c r="L46" s="34">
        <v>16</v>
      </c>
      <c r="M46" s="34">
        <v>16</v>
      </c>
      <c r="N46" s="34">
        <v>23</v>
      </c>
      <c r="O46" s="34">
        <v>4</v>
      </c>
      <c r="P46" s="34">
        <v>5</v>
      </c>
      <c r="Q46" s="15">
        <f t="shared" si="25"/>
        <v>87</v>
      </c>
      <c r="R46" s="34">
        <v>5</v>
      </c>
      <c r="S46" s="34">
        <v>11</v>
      </c>
      <c r="T46" s="34">
        <v>13</v>
      </c>
      <c r="U46" s="34">
        <v>6</v>
      </c>
      <c r="V46" s="34">
        <v>9</v>
      </c>
      <c r="W46" s="34">
        <v>6</v>
      </c>
      <c r="X46" s="34">
        <v>0</v>
      </c>
      <c r="Y46" s="15">
        <f t="shared" si="26"/>
        <v>50</v>
      </c>
      <c r="Z46" s="34">
        <v>0</v>
      </c>
      <c r="AA46" s="34">
        <v>2</v>
      </c>
      <c r="AB46" s="34">
        <v>21</v>
      </c>
      <c r="AC46" s="34">
        <v>19</v>
      </c>
      <c r="AD46" s="34">
        <v>15</v>
      </c>
      <c r="AE46" s="34">
        <v>8</v>
      </c>
      <c r="AF46" s="34">
        <v>7</v>
      </c>
      <c r="AG46" s="15">
        <f t="shared" si="27"/>
        <v>72</v>
      </c>
      <c r="AH46" s="16">
        <f t="shared" si="23"/>
        <v>276</v>
      </c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</row>
    <row r="47" spans="1:57" s="36" customFormat="1" ht="15.75" x14ac:dyDescent="0.25">
      <c r="A47" s="33" t="s">
        <v>38</v>
      </c>
      <c r="B47" s="34">
        <v>2</v>
      </c>
      <c r="C47" s="34">
        <v>3</v>
      </c>
      <c r="D47" s="34">
        <v>0</v>
      </c>
      <c r="E47" s="34">
        <v>4</v>
      </c>
      <c r="F47" s="34">
        <v>6</v>
      </c>
      <c r="G47" s="34">
        <v>0</v>
      </c>
      <c r="H47" s="34">
        <v>0</v>
      </c>
      <c r="I47" s="15">
        <f t="shared" si="24"/>
        <v>15</v>
      </c>
      <c r="J47" s="34">
        <v>5</v>
      </c>
      <c r="K47" s="34">
        <v>2</v>
      </c>
      <c r="L47" s="34">
        <v>3</v>
      </c>
      <c r="M47" s="34">
        <v>4</v>
      </c>
      <c r="N47" s="34">
        <v>4</v>
      </c>
      <c r="O47" s="34">
        <v>0</v>
      </c>
      <c r="P47" s="34">
        <v>0</v>
      </c>
      <c r="Q47" s="15">
        <f t="shared" si="25"/>
        <v>18</v>
      </c>
      <c r="R47" s="34">
        <v>2</v>
      </c>
      <c r="S47" s="34">
        <v>1</v>
      </c>
      <c r="T47" s="34">
        <v>4</v>
      </c>
      <c r="U47" s="34">
        <v>3</v>
      </c>
      <c r="V47" s="34">
        <v>1</v>
      </c>
      <c r="W47" s="34">
        <v>1</v>
      </c>
      <c r="X47" s="34">
        <v>0</v>
      </c>
      <c r="Y47" s="15">
        <f t="shared" si="26"/>
        <v>12</v>
      </c>
      <c r="Z47" s="34">
        <v>0</v>
      </c>
      <c r="AA47" s="34">
        <v>0</v>
      </c>
      <c r="AB47" s="34">
        <v>2</v>
      </c>
      <c r="AC47" s="34">
        <v>1</v>
      </c>
      <c r="AD47" s="34">
        <v>5</v>
      </c>
      <c r="AE47" s="34">
        <v>3</v>
      </c>
      <c r="AF47" s="34">
        <v>1</v>
      </c>
      <c r="AG47" s="15">
        <f t="shared" si="27"/>
        <v>12</v>
      </c>
      <c r="AH47" s="16">
        <f t="shared" si="23"/>
        <v>57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</row>
    <row r="48" spans="1:57" s="36" customFormat="1" ht="15.75" x14ac:dyDescent="0.25">
      <c r="A48" s="33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15">
        <f t="shared" si="24"/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15">
        <f t="shared" si="25"/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15">
        <f t="shared" si="26"/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15">
        <f t="shared" si="27"/>
        <v>0</v>
      </c>
      <c r="AH48" s="16">
        <f t="shared" si="23"/>
        <v>0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</row>
    <row r="49" spans="1:57" s="36" customFormat="1" ht="15.75" x14ac:dyDescent="0.25">
      <c r="A49" s="33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15">
        <f t="shared" si="24"/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15">
        <f t="shared" si="25"/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15">
        <f t="shared" si="26"/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15">
        <f t="shared" si="27"/>
        <v>0</v>
      </c>
      <c r="AH49" s="16">
        <f t="shared" si="23"/>
        <v>0</v>
      </c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</row>
    <row r="50" spans="1:57" s="36" customFormat="1" ht="15.75" x14ac:dyDescent="0.25">
      <c r="A50" s="33" t="s">
        <v>41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15">
        <f t="shared" si="24"/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15">
        <f t="shared" si="25"/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15">
        <f t="shared" si="26"/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15">
        <f t="shared" si="27"/>
        <v>0</v>
      </c>
      <c r="AH50" s="16">
        <f t="shared" si="23"/>
        <v>0</v>
      </c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</row>
    <row r="51" spans="1:57" x14ac:dyDescent="0.25">
      <c r="A51" s="13" t="s">
        <v>42</v>
      </c>
      <c r="B51" s="32">
        <f t="shared" ref="B51:AF51" si="28">SUM(B52:B79)</f>
        <v>1393</v>
      </c>
      <c r="C51" s="32">
        <f t="shared" si="28"/>
        <v>1285</v>
      </c>
      <c r="D51" s="32">
        <f t="shared" si="28"/>
        <v>1076</v>
      </c>
      <c r="E51" s="32">
        <f>SUM(E52:E79)</f>
        <v>1103</v>
      </c>
      <c r="F51" s="32">
        <f t="shared" si="28"/>
        <v>1018</v>
      </c>
      <c r="G51" s="32">
        <f t="shared" si="28"/>
        <v>402</v>
      </c>
      <c r="H51" s="32">
        <f t="shared" si="28"/>
        <v>190</v>
      </c>
      <c r="I51" s="32">
        <f t="shared" si="28"/>
        <v>6467</v>
      </c>
      <c r="J51" s="32">
        <f t="shared" si="28"/>
        <v>948</v>
      </c>
      <c r="K51" s="32">
        <f t="shared" si="28"/>
        <v>989</v>
      </c>
      <c r="L51" s="32">
        <f t="shared" si="28"/>
        <v>880</v>
      </c>
      <c r="M51" s="32">
        <f t="shared" si="28"/>
        <v>1218</v>
      </c>
      <c r="N51" s="32">
        <f t="shared" si="28"/>
        <v>1124</v>
      </c>
      <c r="O51" s="32">
        <f t="shared" si="28"/>
        <v>355</v>
      </c>
      <c r="P51" s="32">
        <f t="shared" si="28"/>
        <v>146</v>
      </c>
      <c r="Q51" s="32">
        <f t="shared" si="28"/>
        <v>5660</v>
      </c>
      <c r="R51" s="32">
        <f t="shared" si="28"/>
        <v>818</v>
      </c>
      <c r="S51" s="32">
        <f t="shared" si="28"/>
        <v>798</v>
      </c>
      <c r="T51" s="32">
        <f t="shared" si="28"/>
        <v>710</v>
      </c>
      <c r="U51" s="32">
        <f t="shared" si="28"/>
        <v>768</v>
      </c>
      <c r="V51" s="32">
        <f t="shared" si="28"/>
        <v>776</v>
      </c>
      <c r="W51" s="32">
        <f t="shared" si="28"/>
        <v>320</v>
      </c>
      <c r="X51" s="32">
        <f t="shared" si="28"/>
        <v>31</v>
      </c>
      <c r="Y51" s="32">
        <f>SUM(Y52:Y79)</f>
        <v>4221</v>
      </c>
      <c r="Z51" s="32">
        <f t="shared" si="28"/>
        <v>164</v>
      </c>
      <c r="AA51" s="32">
        <f t="shared" si="28"/>
        <v>215</v>
      </c>
      <c r="AB51" s="32">
        <f t="shared" si="28"/>
        <v>854</v>
      </c>
      <c r="AC51" s="32">
        <f t="shared" si="28"/>
        <v>1765</v>
      </c>
      <c r="AD51" s="32">
        <f t="shared" si="28"/>
        <v>1083</v>
      </c>
      <c r="AE51" s="32">
        <f t="shared" si="28"/>
        <v>530</v>
      </c>
      <c r="AF51" s="32">
        <f t="shared" si="28"/>
        <v>176</v>
      </c>
      <c r="AG51" s="32">
        <f>SUM(AG52:AG79)</f>
        <v>4787</v>
      </c>
      <c r="AH51" s="32">
        <f>SUM(Z51:AC51,Y51,Q51,I51,AD51)</f>
        <v>20429</v>
      </c>
    </row>
    <row r="52" spans="1:57" s="36" customFormat="1" ht="15.75" x14ac:dyDescent="0.25">
      <c r="A52" s="33" t="s">
        <v>14</v>
      </c>
      <c r="B52" s="34">
        <v>3</v>
      </c>
      <c r="C52" s="34">
        <v>3</v>
      </c>
      <c r="D52" s="34">
        <v>3</v>
      </c>
      <c r="E52" s="34">
        <v>1</v>
      </c>
      <c r="F52" s="34">
        <v>2</v>
      </c>
      <c r="G52" s="34">
        <v>1</v>
      </c>
      <c r="H52" s="34">
        <v>1</v>
      </c>
      <c r="I52" s="15">
        <f>SUM(B52:H52)</f>
        <v>14</v>
      </c>
      <c r="J52" s="34">
        <v>1</v>
      </c>
      <c r="K52" s="34">
        <v>1</v>
      </c>
      <c r="L52" s="34">
        <v>2</v>
      </c>
      <c r="M52" s="34">
        <v>4</v>
      </c>
      <c r="N52" s="34">
        <v>4</v>
      </c>
      <c r="O52" s="34">
        <v>1</v>
      </c>
      <c r="P52" s="34">
        <v>0</v>
      </c>
      <c r="Q52" s="15">
        <f t="shared" ref="Q52:Q79" si="29">SUM(J52:P52)</f>
        <v>13</v>
      </c>
      <c r="R52" s="34">
        <v>3</v>
      </c>
      <c r="S52" s="34">
        <v>4</v>
      </c>
      <c r="T52" s="34">
        <v>4</v>
      </c>
      <c r="U52" s="34">
        <v>3</v>
      </c>
      <c r="V52" s="34">
        <v>5</v>
      </c>
      <c r="W52" s="34">
        <v>0</v>
      </c>
      <c r="X52" s="34">
        <v>0</v>
      </c>
      <c r="Y52" s="15">
        <f t="shared" ref="Y52:Y79" si="30">SUM(R52:X52)</f>
        <v>19</v>
      </c>
      <c r="Z52" s="34">
        <v>4</v>
      </c>
      <c r="AA52" s="34">
        <v>0</v>
      </c>
      <c r="AB52" s="34">
        <v>4</v>
      </c>
      <c r="AC52" s="34">
        <v>2</v>
      </c>
      <c r="AD52" s="34">
        <v>3</v>
      </c>
      <c r="AE52" s="34">
        <v>1</v>
      </c>
      <c r="AF52" s="34">
        <v>2</v>
      </c>
      <c r="AG52" s="15">
        <f t="shared" ref="AG52:AG79" si="31">SUM(Z52:AF52)</f>
        <v>16</v>
      </c>
      <c r="AH52" s="16">
        <f t="shared" ref="AH52:AH79" si="32">SUM(Z52:AF52,Y52,Q52,I52)</f>
        <v>62</v>
      </c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</row>
    <row r="53" spans="1:57" s="36" customFormat="1" ht="15.75" x14ac:dyDescent="0.25">
      <c r="A53" s="33" t="s">
        <v>15</v>
      </c>
      <c r="B53" s="34">
        <v>11</v>
      </c>
      <c r="C53" s="34">
        <v>11</v>
      </c>
      <c r="D53" s="34">
        <v>13</v>
      </c>
      <c r="E53" s="34">
        <v>12</v>
      </c>
      <c r="F53" s="34">
        <v>10</v>
      </c>
      <c r="G53" s="34">
        <v>2</v>
      </c>
      <c r="H53" s="34">
        <v>5</v>
      </c>
      <c r="I53" s="15">
        <f t="shared" ref="I53:I79" si="33">SUM(B53:H53)</f>
        <v>64</v>
      </c>
      <c r="J53" s="34">
        <v>7</v>
      </c>
      <c r="K53" s="34">
        <v>6</v>
      </c>
      <c r="L53" s="34">
        <v>10</v>
      </c>
      <c r="M53" s="34">
        <v>28</v>
      </c>
      <c r="N53" s="34">
        <v>21</v>
      </c>
      <c r="O53" s="34">
        <v>5</v>
      </c>
      <c r="P53" s="34">
        <v>2</v>
      </c>
      <c r="Q53" s="15">
        <f t="shared" si="29"/>
        <v>79</v>
      </c>
      <c r="R53" s="34">
        <v>5</v>
      </c>
      <c r="S53" s="34">
        <v>4</v>
      </c>
      <c r="T53" s="34">
        <v>5</v>
      </c>
      <c r="U53" s="34">
        <v>6</v>
      </c>
      <c r="V53" s="34">
        <v>9</v>
      </c>
      <c r="W53" s="34">
        <v>3</v>
      </c>
      <c r="X53" s="34">
        <v>1</v>
      </c>
      <c r="Y53" s="15">
        <f t="shared" si="30"/>
        <v>33</v>
      </c>
      <c r="Z53" s="34">
        <v>0</v>
      </c>
      <c r="AA53" s="34">
        <v>6</v>
      </c>
      <c r="AB53" s="34">
        <v>14</v>
      </c>
      <c r="AC53" s="34">
        <v>6</v>
      </c>
      <c r="AD53" s="34">
        <v>9</v>
      </c>
      <c r="AE53" s="34">
        <v>9</v>
      </c>
      <c r="AF53" s="34">
        <v>1</v>
      </c>
      <c r="AG53" s="15">
        <f t="shared" si="31"/>
        <v>45</v>
      </c>
      <c r="AH53" s="16">
        <f t="shared" si="32"/>
        <v>221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</row>
    <row r="54" spans="1:57" s="36" customFormat="1" ht="15.75" x14ac:dyDescent="0.25">
      <c r="A54" s="33" t="s">
        <v>16</v>
      </c>
      <c r="B54" s="34">
        <v>39</v>
      </c>
      <c r="C54" s="34">
        <v>30</v>
      </c>
      <c r="D54" s="34">
        <v>23</v>
      </c>
      <c r="E54" s="34">
        <v>31</v>
      </c>
      <c r="F54" s="34">
        <v>20</v>
      </c>
      <c r="G54" s="34">
        <v>8</v>
      </c>
      <c r="H54" s="34">
        <v>2</v>
      </c>
      <c r="I54" s="15">
        <f t="shared" si="33"/>
        <v>153</v>
      </c>
      <c r="J54" s="34">
        <v>16</v>
      </c>
      <c r="K54" s="34">
        <v>23</v>
      </c>
      <c r="L54" s="34">
        <v>19</v>
      </c>
      <c r="M54" s="34">
        <v>28</v>
      </c>
      <c r="N54" s="34">
        <v>32</v>
      </c>
      <c r="O54" s="34">
        <v>11</v>
      </c>
      <c r="P54" s="34">
        <v>2</v>
      </c>
      <c r="Q54" s="15">
        <f t="shared" si="29"/>
        <v>131</v>
      </c>
      <c r="R54" s="34">
        <v>10</v>
      </c>
      <c r="S54" s="34">
        <v>18</v>
      </c>
      <c r="T54" s="34">
        <v>15</v>
      </c>
      <c r="U54" s="34">
        <v>19</v>
      </c>
      <c r="V54" s="34">
        <v>9</v>
      </c>
      <c r="W54" s="34">
        <v>8</v>
      </c>
      <c r="X54" s="34">
        <v>1</v>
      </c>
      <c r="Y54" s="15">
        <f t="shared" si="30"/>
        <v>80</v>
      </c>
      <c r="Z54" s="34">
        <v>7</v>
      </c>
      <c r="AA54" s="34">
        <v>4</v>
      </c>
      <c r="AB54" s="34">
        <v>37</v>
      </c>
      <c r="AC54" s="34">
        <v>11</v>
      </c>
      <c r="AD54" s="34">
        <v>24</v>
      </c>
      <c r="AE54" s="34">
        <v>15</v>
      </c>
      <c r="AF54" s="34">
        <v>2</v>
      </c>
      <c r="AG54" s="15">
        <f t="shared" si="31"/>
        <v>100</v>
      </c>
      <c r="AH54" s="16">
        <f t="shared" si="32"/>
        <v>464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</row>
    <row r="55" spans="1:57" s="36" customFormat="1" ht="15.75" x14ac:dyDescent="0.25">
      <c r="A55" s="33" t="s">
        <v>17</v>
      </c>
      <c r="B55" s="34">
        <v>46</v>
      </c>
      <c r="C55" s="34">
        <v>40</v>
      </c>
      <c r="D55" s="34">
        <v>37</v>
      </c>
      <c r="E55" s="34">
        <v>41</v>
      </c>
      <c r="F55" s="34">
        <v>34</v>
      </c>
      <c r="G55" s="34">
        <v>15</v>
      </c>
      <c r="H55" s="34">
        <v>7</v>
      </c>
      <c r="I55" s="15">
        <f t="shared" si="33"/>
        <v>220</v>
      </c>
      <c r="J55" s="34">
        <v>18</v>
      </c>
      <c r="K55" s="34">
        <v>48</v>
      </c>
      <c r="L55" s="34">
        <v>35</v>
      </c>
      <c r="M55" s="34">
        <v>49</v>
      </c>
      <c r="N55" s="34">
        <v>54</v>
      </c>
      <c r="O55" s="34">
        <v>13</v>
      </c>
      <c r="P55" s="34">
        <v>3</v>
      </c>
      <c r="Q55" s="15">
        <f t="shared" si="29"/>
        <v>220</v>
      </c>
      <c r="R55" s="34">
        <v>24</v>
      </c>
      <c r="S55" s="34">
        <v>33</v>
      </c>
      <c r="T55" s="34">
        <v>22</v>
      </c>
      <c r="U55" s="34">
        <v>31</v>
      </c>
      <c r="V55" s="34">
        <v>24</v>
      </c>
      <c r="W55" s="34">
        <v>9</v>
      </c>
      <c r="X55" s="34">
        <v>5</v>
      </c>
      <c r="Y55" s="15">
        <f t="shared" si="30"/>
        <v>148</v>
      </c>
      <c r="Z55" s="34">
        <v>10</v>
      </c>
      <c r="AA55" s="34">
        <v>7</v>
      </c>
      <c r="AB55" s="34">
        <v>41</v>
      </c>
      <c r="AC55" s="34">
        <v>26</v>
      </c>
      <c r="AD55" s="34">
        <v>38</v>
      </c>
      <c r="AE55" s="34">
        <v>22</v>
      </c>
      <c r="AF55" s="34">
        <v>1</v>
      </c>
      <c r="AG55" s="15">
        <f t="shared" si="31"/>
        <v>145</v>
      </c>
      <c r="AH55" s="16">
        <f t="shared" si="32"/>
        <v>733</v>
      </c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</row>
    <row r="56" spans="1:57" s="36" customFormat="1" ht="15.75" x14ac:dyDescent="0.25">
      <c r="A56" s="33" t="s">
        <v>18</v>
      </c>
      <c r="B56" s="34">
        <v>63</v>
      </c>
      <c r="C56" s="34">
        <v>62</v>
      </c>
      <c r="D56" s="34">
        <v>50</v>
      </c>
      <c r="E56" s="34">
        <v>47</v>
      </c>
      <c r="F56" s="34">
        <v>39</v>
      </c>
      <c r="G56" s="34">
        <v>23</v>
      </c>
      <c r="H56" s="34">
        <v>8</v>
      </c>
      <c r="I56" s="15">
        <f t="shared" si="33"/>
        <v>292</v>
      </c>
      <c r="J56" s="34">
        <v>35</v>
      </c>
      <c r="K56" s="34">
        <v>41</v>
      </c>
      <c r="L56" s="34">
        <v>34</v>
      </c>
      <c r="M56" s="34">
        <v>74</v>
      </c>
      <c r="N56" s="34">
        <v>61</v>
      </c>
      <c r="O56" s="34">
        <v>15</v>
      </c>
      <c r="P56" s="34">
        <v>4</v>
      </c>
      <c r="Q56" s="15">
        <f t="shared" si="29"/>
        <v>264</v>
      </c>
      <c r="R56" s="34">
        <v>44</v>
      </c>
      <c r="S56" s="34">
        <v>39</v>
      </c>
      <c r="T56" s="34">
        <v>34</v>
      </c>
      <c r="U56" s="34">
        <v>32</v>
      </c>
      <c r="V56" s="34">
        <v>23</v>
      </c>
      <c r="W56" s="34">
        <v>11</v>
      </c>
      <c r="X56" s="34">
        <v>4</v>
      </c>
      <c r="Y56" s="15">
        <f t="shared" si="30"/>
        <v>187</v>
      </c>
      <c r="Z56" s="34">
        <v>8</v>
      </c>
      <c r="AA56" s="34">
        <v>10</v>
      </c>
      <c r="AB56" s="34">
        <v>37</v>
      </c>
      <c r="AC56" s="34">
        <v>33</v>
      </c>
      <c r="AD56" s="34">
        <v>52</v>
      </c>
      <c r="AE56" s="34">
        <v>26</v>
      </c>
      <c r="AF56" s="34">
        <v>6</v>
      </c>
      <c r="AG56" s="15">
        <f t="shared" si="31"/>
        <v>172</v>
      </c>
      <c r="AH56" s="16">
        <f t="shared" si="32"/>
        <v>915</v>
      </c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</row>
    <row r="57" spans="1:57" s="36" customFormat="1" ht="15.75" x14ac:dyDescent="0.25">
      <c r="A57" s="33" t="s">
        <v>19</v>
      </c>
      <c r="B57" s="34">
        <v>74</v>
      </c>
      <c r="C57" s="34">
        <v>56</v>
      </c>
      <c r="D57" s="34">
        <v>65</v>
      </c>
      <c r="E57" s="34">
        <v>67</v>
      </c>
      <c r="F57" s="34">
        <v>54</v>
      </c>
      <c r="G57" s="34">
        <v>24</v>
      </c>
      <c r="H57" s="34">
        <v>5</v>
      </c>
      <c r="I57" s="15">
        <f t="shared" si="33"/>
        <v>345</v>
      </c>
      <c r="J57" s="34">
        <v>45</v>
      </c>
      <c r="K57" s="34">
        <v>69</v>
      </c>
      <c r="L57" s="34">
        <v>40</v>
      </c>
      <c r="M57" s="34">
        <v>86</v>
      </c>
      <c r="N57" s="34">
        <v>83</v>
      </c>
      <c r="O57" s="34">
        <v>24</v>
      </c>
      <c r="P57" s="34">
        <v>7</v>
      </c>
      <c r="Q57" s="15">
        <f t="shared" si="29"/>
        <v>354</v>
      </c>
      <c r="R57" s="34">
        <v>35</v>
      </c>
      <c r="S57" s="34">
        <v>47</v>
      </c>
      <c r="T57" s="34">
        <v>45</v>
      </c>
      <c r="U57" s="34">
        <v>30</v>
      </c>
      <c r="V57" s="34">
        <v>46</v>
      </c>
      <c r="W57" s="34">
        <v>11</v>
      </c>
      <c r="X57" s="34">
        <v>2</v>
      </c>
      <c r="Y57" s="15">
        <f t="shared" si="30"/>
        <v>216</v>
      </c>
      <c r="Z57" s="34">
        <v>7</v>
      </c>
      <c r="AA57" s="34">
        <v>7</v>
      </c>
      <c r="AB57" s="34">
        <v>35</v>
      </c>
      <c r="AC57" s="34">
        <v>95</v>
      </c>
      <c r="AD57" s="34">
        <v>66</v>
      </c>
      <c r="AE57" s="34">
        <v>27</v>
      </c>
      <c r="AF57" s="34">
        <v>7</v>
      </c>
      <c r="AG57" s="15">
        <f t="shared" si="31"/>
        <v>244</v>
      </c>
      <c r="AH57" s="16">
        <f t="shared" si="32"/>
        <v>1159</v>
      </c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</row>
    <row r="58" spans="1:57" s="36" customFormat="1" ht="15.75" x14ac:dyDescent="0.25">
      <c r="A58" s="33" t="s">
        <v>20</v>
      </c>
      <c r="B58" s="34">
        <v>82</v>
      </c>
      <c r="C58" s="34">
        <v>69</v>
      </c>
      <c r="D58" s="34">
        <v>57</v>
      </c>
      <c r="E58" s="34">
        <v>57</v>
      </c>
      <c r="F58" s="34">
        <v>63</v>
      </c>
      <c r="G58" s="34">
        <v>23</v>
      </c>
      <c r="H58" s="34">
        <v>6</v>
      </c>
      <c r="I58" s="15">
        <f t="shared" si="33"/>
        <v>357</v>
      </c>
      <c r="J58" s="34">
        <v>65</v>
      </c>
      <c r="K58" s="34">
        <v>58</v>
      </c>
      <c r="L58" s="34">
        <v>52</v>
      </c>
      <c r="M58" s="34">
        <v>65</v>
      </c>
      <c r="N58" s="34">
        <v>79</v>
      </c>
      <c r="O58" s="34">
        <v>29</v>
      </c>
      <c r="P58" s="34">
        <v>9</v>
      </c>
      <c r="Q58" s="15">
        <f t="shared" si="29"/>
        <v>357</v>
      </c>
      <c r="R58" s="34">
        <v>38</v>
      </c>
      <c r="S58" s="34">
        <v>43</v>
      </c>
      <c r="T58" s="34">
        <v>44</v>
      </c>
      <c r="U58" s="34">
        <v>48</v>
      </c>
      <c r="V58" s="34">
        <v>46</v>
      </c>
      <c r="W58" s="34">
        <v>18</v>
      </c>
      <c r="X58" s="34">
        <v>1</v>
      </c>
      <c r="Y58" s="15">
        <f t="shared" si="30"/>
        <v>238</v>
      </c>
      <c r="Z58" s="34">
        <v>6</v>
      </c>
      <c r="AA58" s="34">
        <v>7</v>
      </c>
      <c r="AB58" s="34">
        <v>51</v>
      </c>
      <c r="AC58" s="34">
        <v>74</v>
      </c>
      <c r="AD58" s="34">
        <v>68</v>
      </c>
      <c r="AE58" s="34">
        <v>30</v>
      </c>
      <c r="AF58" s="34">
        <v>16</v>
      </c>
      <c r="AG58" s="15">
        <f t="shared" si="31"/>
        <v>252</v>
      </c>
      <c r="AH58" s="16">
        <f t="shared" si="32"/>
        <v>1204</v>
      </c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</row>
    <row r="59" spans="1:57" s="36" customFormat="1" ht="15.75" x14ac:dyDescent="0.25">
      <c r="A59" s="33" t="s">
        <v>21</v>
      </c>
      <c r="B59" s="34">
        <v>100</v>
      </c>
      <c r="C59" s="34">
        <v>95</v>
      </c>
      <c r="D59" s="34">
        <v>79</v>
      </c>
      <c r="E59" s="34">
        <v>77</v>
      </c>
      <c r="F59" s="34">
        <v>72</v>
      </c>
      <c r="G59" s="34">
        <v>29</v>
      </c>
      <c r="H59" s="34">
        <v>7</v>
      </c>
      <c r="I59" s="15">
        <f t="shared" si="33"/>
        <v>459</v>
      </c>
      <c r="J59" s="34">
        <v>58</v>
      </c>
      <c r="K59" s="34">
        <v>74</v>
      </c>
      <c r="L59" s="34">
        <v>57</v>
      </c>
      <c r="M59" s="34">
        <v>74</v>
      </c>
      <c r="N59" s="34">
        <v>103</v>
      </c>
      <c r="O59" s="34">
        <v>23</v>
      </c>
      <c r="P59" s="34">
        <v>13</v>
      </c>
      <c r="Q59" s="15">
        <f t="shared" si="29"/>
        <v>402</v>
      </c>
      <c r="R59" s="34">
        <v>40</v>
      </c>
      <c r="S59" s="34">
        <v>62</v>
      </c>
      <c r="T59" s="34">
        <v>50</v>
      </c>
      <c r="U59" s="34">
        <v>45</v>
      </c>
      <c r="V59" s="34">
        <v>68</v>
      </c>
      <c r="W59" s="34">
        <v>23</v>
      </c>
      <c r="X59" s="34">
        <v>1</v>
      </c>
      <c r="Y59" s="15">
        <f t="shared" si="30"/>
        <v>289</v>
      </c>
      <c r="Z59" s="34">
        <v>20</v>
      </c>
      <c r="AA59" s="34">
        <v>13</v>
      </c>
      <c r="AB59" s="34">
        <v>71</v>
      </c>
      <c r="AC59" s="34">
        <v>84</v>
      </c>
      <c r="AD59" s="34">
        <v>84</v>
      </c>
      <c r="AE59" s="34">
        <v>36</v>
      </c>
      <c r="AF59" s="34">
        <v>11</v>
      </c>
      <c r="AG59" s="15">
        <f t="shared" si="31"/>
        <v>319</v>
      </c>
      <c r="AH59" s="16">
        <f t="shared" si="32"/>
        <v>1469</v>
      </c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</row>
    <row r="60" spans="1:57" s="36" customFormat="1" ht="15.75" x14ac:dyDescent="0.25">
      <c r="A60" s="33" t="s">
        <v>22</v>
      </c>
      <c r="B60" s="34">
        <v>84</v>
      </c>
      <c r="C60" s="34">
        <v>51</v>
      </c>
      <c r="D60" s="34">
        <v>78</v>
      </c>
      <c r="E60" s="34">
        <v>62</v>
      </c>
      <c r="F60" s="34">
        <v>71</v>
      </c>
      <c r="G60" s="34">
        <v>26</v>
      </c>
      <c r="H60" s="34">
        <v>20</v>
      </c>
      <c r="I60" s="15">
        <f t="shared" si="33"/>
        <v>392</v>
      </c>
      <c r="J60" s="34">
        <v>54</v>
      </c>
      <c r="K60" s="34">
        <v>72</v>
      </c>
      <c r="L60" s="34">
        <v>68</v>
      </c>
      <c r="M60" s="34">
        <v>89</v>
      </c>
      <c r="N60" s="34">
        <v>82</v>
      </c>
      <c r="O60" s="34">
        <v>28</v>
      </c>
      <c r="P60" s="34">
        <v>4</v>
      </c>
      <c r="Q60" s="15">
        <f t="shared" si="29"/>
        <v>397</v>
      </c>
      <c r="R60" s="34">
        <v>60</v>
      </c>
      <c r="S60" s="34">
        <v>56</v>
      </c>
      <c r="T60" s="34">
        <v>50</v>
      </c>
      <c r="U60" s="34">
        <v>49</v>
      </c>
      <c r="V60" s="34">
        <v>63</v>
      </c>
      <c r="W60" s="34">
        <v>17</v>
      </c>
      <c r="X60" s="34">
        <v>3</v>
      </c>
      <c r="Y60" s="15">
        <f t="shared" si="30"/>
        <v>298</v>
      </c>
      <c r="Z60" s="34">
        <v>9</v>
      </c>
      <c r="AA60" s="34">
        <v>5</v>
      </c>
      <c r="AB60" s="34">
        <v>46</v>
      </c>
      <c r="AC60" s="34">
        <v>135</v>
      </c>
      <c r="AD60" s="34">
        <v>86</v>
      </c>
      <c r="AE60" s="34">
        <v>36</v>
      </c>
      <c r="AF60" s="34">
        <v>11</v>
      </c>
      <c r="AG60" s="15">
        <f t="shared" si="31"/>
        <v>328</v>
      </c>
      <c r="AH60" s="16">
        <f t="shared" si="32"/>
        <v>1415</v>
      </c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</row>
    <row r="61" spans="1:57" s="36" customFormat="1" ht="15.75" x14ac:dyDescent="0.25">
      <c r="A61" s="33" t="s">
        <v>23</v>
      </c>
      <c r="B61" s="34">
        <v>93</v>
      </c>
      <c r="C61" s="34">
        <v>67</v>
      </c>
      <c r="D61" s="34">
        <v>64</v>
      </c>
      <c r="E61" s="34">
        <v>69</v>
      </c>
      <c r="F61" s="34">
        <v>66</v>
      </c>
      <c r="G61" s="34">
        <v>28</v>
      </c>
      <c r="H61" s="34">
        <v>11</v>
      </c>
      <c r="I61" s="15">
        <f t="shared" si="33"/>
        <v>398</v>
      </c>
      <c r="J61" s="34">
        <v>62</v>
      </c>
      <c r="K61" s="34">
        <v>53</v>
      </c>
      <c r="L61" s="34">
        <v>46</v>
      </c>
      <c r="M61" s="34">
        <v>74</v>
      </c>
      <c r="N61" s="34">
        <v>62</v>
      </c>
      <c r="O61" s="34">
        <v>23</v>
      </c>
      <c r="P61" s="34">
        <v>8</v>
      </c>
      <c r="Q61" s="15">
        <f t="shared" si="29"/>
        <v>328</v>
      </c>
      <c r="R61" s="34">
        <v>58</v>
      </c>
      <c r="S61" s="34">
        <v>40</v>
      </c>
      <c r="T61" s="34">
        <v>48</v>
      </c>
      <c r="U61" s="34">
        <v>56</v>
      </c>
      <c r="V61" s="34">
        <v>50</v>
      </c>
      <c r="W61" s="34">
        <v>24</v>
      </c>
      <c r="X61" s="34">
        <v>1</v>
      </c>
      <c r="Y61" s="15">
        <f t="shared" si="30"/>
        <v>277</v>
      </c>
      <c r="Z61" s="34">
        <v>11</v>
      </c>
      <c r="AA61" s="34">
        <v>7</v>
      </c>
      <c r="AB61" s="34">
        <v>55</v>
      </c>
      <c r="AC61" s="34">
        <v>166</v>
      </c>
      <c r="AD61" s="34">
        <v>73</v>
      </c>
      <c r="AE61" s="34">
        <v>46</v>
      </c>
      <c r="AF61" s="34">
        <v>8</v>
      </c>
      <c r="AG61" s="15">
        <f t="shared" si="31"/>
        <v>366</v>
      </c>
      <c r="AH61" s="16">
        <f t="shared" si="32"/>
        <v>1369</v>
      </c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</row>
    <row r="62" spans="1:57" s="36" customFormat="1" ht="15.75" x14ac:dyDescent="0.25">
      <c r="A62" s="33" t="s">
        <v>24</v>
      </c>
      <c r="B62" s="34">
        <v>78</v>
      </c>
      <c r="C62" s="34">
        <v>84</v>
      </c>
      <c r="D62" s="34">
        <v>63</v>
      </c>
      <c r="E62" s="34">
        <v>72</v>
      </c>
      <c r="F62" s="34">
        <v>56</v>
      </c>
      <c r="G62" s="34">
        <v>25</v>
      </c>
      <c r="H62" s="34">
        <v>16</v>
      </c>
      <c r="I62" s="15">
        <f t="shared" si="33"/>
        <v>394</v>
      </c>
      <c r="J62" s="34">
        <v>76</v>
      </c>
      <c r="K62" s="34">
        <v>73</v>
      </c>
      <c r="L62" s="34">
        <v>49</v>
      </c>
      <c r="M62" s="34">
        <v>79</v>
      </c>
      <c r="N62" s="34">
        <v>44</v>
      </c>
      <c r="O62" s="34">
        <v>22</v>
      </c>
      <c r="P62" s="34">
        <v>9</v>
      </c>
      <c r="Q62" s="15">
        <f t="shared" si="29"/>
        <v>352</v>
      </c>
      <c r="R62" s="34">
        <v>61</v>
      </c>
      <c r="S62" s="34">
        <v>55</v>
      </c>
      <c r="T62" s="34">
        <v>53</v>
      </c>
      <c r="U62" s="34">
        <v>38</v>
      </c>
      <c r="V62" s="34">
        <v>48</v>
      </c>
      <c r="W62" s="34">
        <v>20</v>
      </c>
      <c r="X62" s="34">
        <v>2</v>
      </c>
      <c r="Y62" s="15">
        <f t="shared" si="30"/>
        <v>277</v>
      </c>
      <c r="Z62" s="34">
        <v>7</v>
      </c>
      <c r="AA62" s="34">
        <v>16</v>
      </c>
      <c r="AB62" s="34">
        <v>50</v>
      </c>
      <c r="AC62" s="34">
        <v>134</v>
      </c>
      <c r="AD62" s="34">
        <v>78</v>
      </c>
      <c r="AE62" s="34">
        <v>37</v>
      </c>
      <c r="AF62" s="34">
        <v>8</v>
      </c>
      <c r="AG62" s="15">
        <f t="shared" si="31"/>
        <v>330</v>
      </c>
      <c r="AH62" s="16">
        <f t="shared" si="32"/>
        <v>1353</v>
      </c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</row>
    <row r="63" spans="1:57" s="36" customFormat="1" ht="15.75" x14ac:dyDescent="0.25">
      <c r="A63" s="33" t="s">
        <v>25</v>
      </c>
      <c r="B63" s="34">
        <v>102</v>
      </c>
      <c r="C63" s="34">
        <v>85</v>
      </c>
      <c r="D63" s="34">
        <v>70</v>
      </c>
      <c r="E63" s="34">
        <v>79</v>
      </c>
      <c r="F63" s="34">
        <v>62</v>
      </c>
      <c r="G63" s="34">
        <v>22</v>
      </c>
      <c r="H63" s="34">
        <v>10</v>
      </c>
      <c r="I63" s="15">
        <f t="shared" si="33"/>
        <v>430</v>
      </c>
      <c r="J63" s="34">
        <v>55</v>
      </c>
      <c r="K63" s="34">
        <v>67</v>
      </c>
      <c r="L63" s="34">
        <v>62</v>
      </c>
      <c r="M63" s="34">
        <v>78</v>
      </c>
      <c r="N63" s="34">
        <v>45</v>
      </c>
      <c r="O63" s="34">
        <v>19</v>
      </c>
      <c r="P63" s="34">
        <v>6</v>
      </c>
      <c r="Q63" s="15">
        <f t="shared" si="29"/>
        <v>332</v>
      </c>
      <c r="R63" s="34">
        <v>77</v>
      </c>
      <c r="S63" s="34">
        <v>41</v>
      </c>
      <c r="T63" s="34">
        <v>41</v>
      </c>
      <c r="U63" s="34">
        <v>60</v>
      </c>
      <c r="V63" s="34">
        <v>46</v>
      </c>
      <c r="W63" s="34">
        <v>23</v>
      </c>
      <c r="X63" s="34">
        <v>3</v>
      </c>
      <c r="Y63" s="15">
        <f t="shared" si="30"/>
        <v>291</v>
      </c>
      <c r="Z63" s="34">
        <v>11</v>
      </c>
      <c r="AA63" s="34">
        <v>12</v>
      </c>
      <c r="AB63" s="34">
        <v>54</v>
      </c>
      <c r="AC63" s="34">
        <v>149</v>
      </c>
      <c r="AD63" s="34">
        <v>62</v>
      </c>
      <c r="AE63" s="34">
        <v>34</v>
      </c>
      <c r="AF63" s="34">
        <v>14</v>
      </c>
      <c r="AG63" s="15">
        <f t="shared" si="31"/>
        <v>336</v>
      </c>
      <c r="AH63" s="16">
        <f t="shared" si="32"/>
        <v>1389</v>
      </c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</row>
    <row r="64" spans="1:57" s="36" customFormat="1" ht="15.75" x14ac:dyDescent="0.25">
      <c r="A64" s="33" t="s">
        <v>26</v>
      </c>
      <c r="B64" s="34">
        <v>73</v>
      </c>
      <c r="C64" s="34">
        <v>93</v>
      </c>
      <c r="D64" s="34">
        <v>62</v>
      </c>
      <c r="E64" s="34">
        <v>54</v>
      </c>
      <c r="F64" s="34">
        <v>48</v>
      </c>
      <c r="G64" s="34">
        <v>25</v>
      </c>
      <c r="H64" s="34">
        <v>12</v>
      </c>
      <c r="I64" s="15">
        <f t="shared" si="33"/>
        <v>367</v>
      </c>
      <c r="J64" s="34">
        <v>58</v>
      </c>
      <c r="K64" s="34">
        <v>54</v>
      </c>
      <c r="L64" s="34">
        <v>51</v>
      </c>
      <c r="M64" s="34">
        <v>80</v>
      </c>
      <c r="N64" s="34">
        <v>53</v>
      </c>
      <c r="O64" s="34">
        <v>14</v>
      </c>
      <c r="P64" s="34">
        <v>6</v>
      </c>
      <c r="Q64" s="15">
        <f t="shared" si="29"/>
        <v>316</v>
      </c>
      <c r="R64" s="34">
        <v>56</v>
      </c>
      <c r="S64" s="34">
        <v>42</v>
      </c>
      <c r="T64" s="34">
        <v>28</v>
      </c>
      <c r="U64" s="34">
        <v>44</v>
      </c>
      <c r="V64" s="34">
        <v>34</v>
      </c>
      <c r="W64" s="34">
        <v>19</v>
      </c>
      <c r="X64" s="34">
        <v>0</v>
      </c>
      <c r="Y64" s="15">
        <f t="shared" si="30"/>
        <v>223</v>
      </c>
      <c r="Z64" s="34">
        <v>9</v>
      </c>
      <c r="AA64" s="34">
        <v>16</v>
      </c>
      <c r="AB64" s="34">
        <v>47</v>
      </c>
      <c r="AC64" s="34">
        <v>132</v>
      </c>
      <c r="AD64" s="34">
        <v>46</v>
      </c>
      <c r="AE64" s="34">
        <v>30</v>
      </c>
      <c r="AF64" s="34">
        <v>8</v>
      </c>
      <c r="AG64" s="15">
        <f t="shared" si="31"/>
        <v>288</v>
      </c>
      <c r="AH64" s="16">
        <f t="shared" si="32"/>
        <v>1194</v>
      </c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</row>
    <row r="65" spans="1:57" s="36" customFormat="1" ht="15.75" x14ac:dyDescent="0.25">
      <c r="A65" s="33" t="s">
        <v>27</v>
      </c>
      <c r="B65" s="34">
        <v>68</v>
      </c>
      <c r="C65" s="34">
        <v>90</v>
      </c>
      <c r="D65" s="34">
        <v>69</v>
      </c>
      <c r="E65" s="34">
        <v>70</v>
      </c>
      <c r="F65" s="34">
        <v>50</v>
      </c>
      <c r="G65" s="34">
        <v>17</v>
      </c>
      <c r="H65" s="34">
        <v>8</v>
      </c>
      <c r="I65" s="15">
        <f t="shared" si="33"/>
        <v>372</v>
      </c>
      <c r="J65" s="34">
        <v>69</v>
      </c>
      <c r="K65" s="34">
        <v>65</v>
      </c>
      <c r="L65" s="34">
        <v>51</v>
      </c>
      <c r="M65" s="34">
        <v>69</v>
      </c>
      <c r="N65" s="34">
        <v>64</v>
      </c>
      <c r="O65" s="34">
        <v>10</v>
      </c>
      <c r="P65" s="34">
        <v>10</v>
      </c>
      <c r="Q65" s="15">
        <f t="shared" si="29"/>
        <v>338</v>
      </c>
      <c r="R65" s="34">
        <v>42</v>
      </c>
      <c r="S65" s="34">
        <v>52</v>
      </c>
      <c r="T65" s="34">
        <v>36</v>
      </c>
      <c r="U65" s="34">
        <v>35</v>
      </c>
      <c r="V65" s="34">
        <v>51</v>
      </c>
      <c r="W65" s="34">
        <v>21</v>
      </c>
      <c r="X65" s="34">
        <v>0</v>
      </c>
      <c r="Y65" s="15">
        <f t="shared" si="30"/>
        <v>237</v>
      </c>
      <c r="Z65" s="34">
        <v>5</v>
      </c>
      <c r="AA65" s="34">
        <v>6</v>
      </c>
      <c r="AB65" s="34">
        <v>42</v>
      </c>
      <c r="AC65" s="34">
        <v>123</v>
      </c>
      <c r="AD65" s="34">
        <v>50</v>
      </c>
      <c r="AE65" s="34">
        <v>25</v>
      </c>
      <c r="AF65" s="34">
        <v>9</v>
      </c>
      <c r="AG65" s="15">
        <f t="shared" si="31"/>
        <v>260</v>
      </c>
      <c r="AH65" s="16">
        <f t="shared" si="32"/>
        <v>1207</v>
      </c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</row>
    <row r="66" spans="1:57" s="36" customFormat="1" ht="15.75" x14ac:dyDescent="0.25">
      <c r="A66" s="33" t="s">
        <v>28</v>
      </c>
      <c r="B66" s="34">
        <v>96</v>
      </c>
      <c r="C66" s="34">
        <v>83</v>
      </c>
      <c r="D66" s="34">
        <v>80</v>
      </c>
      <c r="E66" s="34">
        <v>67</v>
      </c>
      <c r="F66" s="34">
        <v>51</v>
      </c>
      <c r="G66" s="34">
        <v>22</v>
      </c>
      <c r="H66" s="34">
        <v>10</v>
      </c>
      <c r="I66" s="15">
        <f t="shared" si="33"/>
        <v>409</v>
      </c>
      <c r="J66" s="34">
        <v>46</v>
      </c>
      <c r="K66" s="34">
        <v>43</v>
      </c>
      <c r="L66" s="34">
        <v>49</v>
      </c>
      <c r="M66" s="34">
        <v>57</v>
      </c>
      <c r="N66" s="34">
        <v>42</v>
      </c>
      <c r="O66" s="34">
        <v>10</v>
      </c>
      <c r="P66" s="34">
        <v>9</v>
      </c>
      <c r="Q66" s="15">
        <f t="shared" si="29"/>
        <v>256</v>
      </c>
      <c r="R66" s="34">
        <v>54</v>
      </c>
      <c r="S66" s="34">
        <v>52</v>
      </c>
      <c r="T66" s="34">
        <v>40</v>
      </c>
      <c r="U66" s="34">
        <v>44</v>
      </c>
      <c r="V66" s="34">
        <v>45</v>
      </c>
      <c r="W66" s="34">
        <v>17</v>
      </c>
      <c r="X66" s="34">
        <v>1</v>
      </c>
      <c r="Y66" s="15">
        <f t="shared" si="30"/>
        <v>253</v>
      </c>
      <c r="Z66" s="34">
        <v>2</v>
      </c>
      <c r="AA66" s="34">
        <v>11</v>
      </c>
      <c r="AB66" s="34">
        <v>47</v>
      </c>
      <c r="AC66" s="34">
        <v>147</v>
      </c>
      <c r="AD66" s="34">
        <v>58</v>
      </c>
      <c r="AE66" s="34">
        <v>18</v>
      </c>
      <c r="AF66" s="34">
        <v>6</v>
      </c>
      <c r="AG66" s="15">
        <f t="shared" si="31"/>
        <v>289</v>
      </c>
      <c r="AH66" s="16">
        <f t="shared" si="32"/>
        <v>1207</v>
      </c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</row>
    <row r="67" spans="1:57" s="36" customFormat="1" ht="15.75" x14ac:dyDescent="0.25">
      <c r="A67" s="33" t="s">
        <v>29</v>
      </c>
      <c r="B67" s="34">
        <v>86</v>
      </c>
      <c r="C67" s="34">
        <v>58</v>
      </c>
      <c r="D67" s="34">
        <v>58</v>
      </c>
      <c r="E67" s="34">
        <v>67</v>
      </c>
      <c r="F67" s="34">
        <v>60</v>
      </c>
      <c r="G67" s="34">
        <v>14</v>
      </c>
      <c r="H67" s="34">
        <v>14</v>
      </c>
      <c r="I67" s="15">
        <f t="shared" si="33"/>
        <v>357</v>
      </c>
      <c r="J67" s="34">
        <v>62</v>
      </c>
      <c r="K67" s="34">
        <v>45</v>
      </c>
      <c r="L67" s="34">
        <v>49</v>
      </c>
      <c r="M67" s="34">
        <v>64</v>
      </c>
      <c r="N67" s="34">
        <v>69</v>
      </c>
      <c r="O67" s="34">
        <v>15</v>
      </c>
      <c r="P67" s="34">
        <v>4</v>
      </c>
      <c r="Q67" s="15">
        <f t="shared" si="29"/>
        <v>308</v>
      </c>
      <c r="R67" s="34">
        <v>35</v>
      </c>
      <c r="S67" s="34">
        <v>49</v>
      </c>
      <c r="T67" s="34">
        <v>40</v>
      </c>
      <c r="U67" s="34">
        <v>40</v>
      </c>
      <c r="V67" s="34">
        <v>41</v>
      </c>
      <c r="W67" s="34">
        <v>14</v>
      </c>
      <c r="X67" s="34">
        <v>2</v>
      </c>
      <c r="Y67" s="15">
        <f t="shared" si="30"/>
        <v>221</v>
      </c>
      <c r="Z67" s="34">
        <v>6</v>
      </c>
      <c r="AA67" s="34">
        <v>12</v>
      </c>
      <c r="AB67" s="34">
        <v>44</v>
      </c>
      <c r="AC67" s="34">
        <v>107</v>
      </c>
      <c r="AD67" s="34">
        <v>47</v>
      </c>
      <c r="AE67" s="34">
        <v>23</v>
      </c>
      <c r="AF67" s="34">
        <v>7</v>
      </c>
      <c r="AG67" s="15">
        <f t="shared" si="31"/>
        <v>246</v>
      </c>
      <c r="AH67" s="16">
        <f t="shared" si="32"/>
        <v>1132</v>
      </c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</row>
    <row r="68" spans="1:57" s="36" customFormat="1" ht="15.75" x14ac:dyDescent="0.25">
      <c r="A68" s="33" t="s">
        <v>30</v>
      </c>
      <c r="B68" s="34">
        <v>53</v>
      </c>
      <c r="C68" s="34">
        <v>55</v>
      </c>
      <c r="D68" s="34">
        <v>58</v>
      </c>
      <c r="E68" s="34">
        <v>55</v>
      </c>
      <c r="F68" s="34">
        <v>52</v>
      </c>
      <c r="G68" s="34">
        <v>19</v>
      </c>
      <c r="H68" s="34">
        <v>3</v>
      </c>
      <c r="I68" s="15">
        <f t="shared" si="33"/>
        <v>295</v>
      </c>
      <c r="J68" s="34">
        <v>43</v>
      </c>
      <c r="K68" s="34">
        <v>45</v>
      </c>
      <c r="L68" s="34">
        <v>30</v>
      </c>
      <c r="M68" s="34">
        <v>52</v>
      </c>
      <c r="N68" s="34">
        <v>48</v>
      </c>
      <c r="O68" s="34">
        <v>15</v>
      </c>
      <c r="P68" s="34">
        <v>8</v>
      </c>
      <c r="Q68" s="15">
        <f t="shared" si="29"/>
        <v>241</v>
      </c>
      <c r="R68" s="34">
        <v>36</v>
      </c>
      <c r="S68" s="34">
        <v>34</v>
      </c>
      <c r="T68" s="34">
        <v>29</v>
      </c>
      <c r="U68" s="34">
        <v>32</v>
      </c>
      <c r="V68" s="34">
        <v>41</v>
      </c>
      <c r="W68" s="34">
        <v>12</v>
      </c>
      <c r="X68" s="34">
        <v>1</v>
      </c>
      <c r="Y68" s="15">
        <f t="shared" si="30"/>
        <v>185</v>
      </c>
      <c r="Z68" s="34">
        <v>8</v>
      </c>
      <c r="AA68" s="34">
        <v>11</v>
      </c>
      <c r="AB68" s="34">
        <v>30</v>
      </c>
      <c r="AC68" s="34">
        <v>78</v>
      </c>
      <c r="AD68" s="34">
        <v>56</v>
      </c>
      <c r="AE68" s="34">
        <v>22</v>
      </c>
      <c r="AF68" s="34">
        <v>9</v>
      </c>
      <c r="AG68" s="15">
        <f t="shared" si="31"/>
        <v>214</v>
      </c>
      <c r="AH68" s="16">
        <f t="shared" si="32"/>
        <v>935</v>
      </c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</row>
    <row r="69" spans="1:57" s="36" customFormat="1" ht="15.75" x14ac:dyDescent="0.25">
      <c r="A69" s="33" t="s">
        <v>31</v>
      </c>
      <c r="B69" s="34">
        <v>52</v>
      </c>
      <c r="C69" s="34">
        <v>55</v>
      </c>
      <c r="D69" s="34">
        <v>39</v>
      </c>
      <c r="E69" s="34">
        <v>38</v>
      </c>
      <c r="F69" s="34">
        <v>40</v>
      </c>
      <c r="G69" s="34">
        <v>17</v>
      </c>
      <c r="H69" s="34">
        <v>8</v>
      </c>
      <c r="I69" s="15">
        <f t="shared" si="33"/>
        <v>249</v>
      </c>
      <c r="J69" s="34">
        <v>22</v>
      </c>
      <c r="K69" s="34">
        <v>34</v>
      </c>
      <c r="L69" s="34">
        <v>31</v>
      </c>
      <c r="M69" s="34">
        <v>43</v>
      </c>
      <c r="N69" s="34">
        <v>27</v>
      </c>
      <c r="O69" s="34">
        <v>12</v>
      </c>
      <c r="P69" s="34">
        <v>12</v>
      </c>
      <c r="Q69" s="15">
        <f t="shared" si="29"/>
        <v>181</v>
      </c>
      <c r="R69" s="34">
        <v>36</v>
      </c>
      <c r="S69" s="34">
        <v>31</v>
      </c>
      <c r="T69" s="34">
        <v>34</v>
      </c>
      <c r="U69" s="34">
        <v>29</v>
      </c>
      <c r="V69" s="34">
        <v>33</v>
      </c>
      <c r="W69" s="34">
        <v>17</v>
      </c>
      <c r="X69" s="34">
        <v>1</v>
      </c>
      <c r="Y69" s="15">
        <f t="shared" si="30"/>
        <v>181</v>
      </c>
      <c r="Z69" s="34">
        <v>8</v>
      </c>
      <c r="AA69" s="34">
        <v>5</v>
      </c>
      <c r="AB69" s="34">
        <v>30</v>
      </c>
      <c r="AC69" s="34">
        <v>45</v>
      </c>
      <c r="AD69" s="34">
        <v>44</v>
      </c>
      <c r="AE69" s="34">
        <v>21</v>
      </c>
      <c r="AF69" s="34">
        <v>5</v>
      </c>
      <c r="AG69" s="15">
        <f t="shared" si="31"/>
        <v>158</v>
      </c>
      <c r="AH69" s="16">
        <f t="shared" si="32"/>
        <v>769</v>
      </c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</row>
    <row r="70" spans="1:57" s="36" customFormat="1" ht="15.75" x14ac:dyDescent="0.25">
      <c r="A70" s="33" t="s">
        <v>32</v>
      </c>
      <c r="B70" s="34">
        <v>52</v>
      </c>
      <c r="C70" s="34">
        <v>30</v>
      </c>
      <c r="D70" s="34">
        <v>18</v>
      </c>
      <c r="E70" s="34">
        <v>24</v>
      </c>
      <c r="F70" s="34">
        <v>32</v>
      </c>
      <c r="G70" s="34">
        <v>11</v>
      </c>
      <c r="H70" s="34">
        <v>10</v>
      </c>
      <c r="I70" s="15">
        <f t="shared" si="33"/>
        <v>177</v>
      </c>
      <c r="J70" s="34">
        <v>34</v>
      </c>
      <c r="K70" s="34">
        <v>23</v>
      </c>
      <c r="L70" s="34">
        <v>22</v>
      </c>
      <c r="M70" s="34">
        <v>29</v>
      </c>
      <c r="N70" s="34">
        <v>34</v>
      </c>
      <c r="O70" s="34">
        <v>16</v>
      </c>
      <c r="P70" s="34">
        <v>8</v>
      </c>
      <c r="Q70" s="15">
        <f t="shared" si="29"/>
        <v>166</v>
      </c>
      <c r="R70" s="34">
        <v>26</v>
      </c>
      <c r="S70" s="34">
        <v>17</v>
      </c>
      <c r="T70" s="34">
        <v>16</v>
      </c>
      <c r="U70" s="34">
        <v>28</v>
      </c>
      <c r="V70" s="34">
        <v>16</v>
      </c>
      <c r="W70" s="34">
        <v>18</v>
      </c>
      <c r="X70" s="34">
        <v>0</v>
      </c>
      <c r="Y70" s="15">
        <f t="shared" si="30"/>
        <v>121</v>
      </c>
      <c r="Z70" s="34">
        <v>6</v>
      </c>
      <c r="AA70" s="34">
        <v>11</v>
      </c>
      <c r="AB70" s="34">
        <v>26</v>
      </c>
      <c r="AC70" s="34">
        <v>45</v>
      </c>
      <c r="AD70" s="34">
        <v>22</v>
      </c>
      <c r="AE70" s="34">
        <v>19</v>
      </c>
      <c r="AF70" s="34">
        <v>14</v>
      </c>
      <c r="AG70" s="15">
        <f t="shared" si="31"/>
        <v>143</v>
      </c>
      <c r="AH70" s="16">
        <f t="shared" si="32"/>
        <v>607</v>
      </c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</row>
    <row r="71" spans="1:57" s="36" customFormat="1" ht="15.75" x14ac:dyDescent="0.25">
      <c r="A71" s="33" t="s">
        <v>33</v>
      </c>
      <c r="B71" s="34">
        <v>40</v>
      </c>
      <c r="C71" s="34">
        <v>35</v>
      </c>
      <c r="D71" s="34">
        <v>33</v>
      </c>
      <c r="E71" s="34">
        <v>25</v>
      </c>
      <c r="F71" s="34">
        <v>29</v>
      </c>
      <c r="G71" s="34">
        <v>10</v>
      </c>
      <c r="H71" s="34">
        <v>5</v>
      </c>
      <c r="I71" s="15">
        <f t="shared" si="33"/>
        <v>177</v>
      </c>
      <c r="J71" s="34">
        <v>36</v>
      </c>
      <c r="K71" s="34">
        <v>24</v>
      </c>
      <c r="L71" s="34">
        <v>32</v>
      </c>
      <c r="M71" s="34">
        <v>17</v>
      </c>
      <c r="N71" s="34">
        <v>22</v>
      </c>
      <c r="O71" s="34">
        <v>6</v>
      </c>
      <c r="P71" s="34">
        <v>4</v>
      </c>
      <c r="Q71" s="15">
        <f t="shared" si="29"/>
        <v>141</v>
      </c>
      <c r="R71" s="34">
        <v>21</v>
      </c>
      <c r="S71" s="34">
        <v>14</v>
      </c>
      <c r="T71" s="34">
        <v>20</v>
      </c>
      <c r="U71" s="34">
        <v>27</v>
      </c>
      <c r="V71" s="34">
        <v>18</v>
      </c>
      <c r="W71" s="34">
        <v>9</v>
      </c>
      <c r="X71" s="34">
        <v>2</v>
      </c>
      <c r="Y71" s="15">
        <f t="shared" si="30"/>
        <v>111</v>
      </c>
      <c r="Z71" s="38">
        <v>8</v>
      </c>
      <c r="AA71" s="34">
        <v>3</v>
      </c>
      <c r="AB71" s="34">
        <v>23</v>
      </c>
      <c r="AC71" s="34">
        <v>55</v>
      </c>
      <c r="AD71" s="34">
        <v>29</v>
      </c>
      <c r="AE71" s="34">
        <v>14</v>
      </c>
      <c r="AF71" s="34">
        <v>10</v>
      </c>
      <c r="AG71" s="15">
        <f t="shared" si="31"/>
        <v>142</v>
      </c>
      <c r="AH71" s="16">
        <f t="shared" si="32"/>
        <v>571</v>
      </c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</row>
    <row r="72" spans="1:57" s="36" customFormat="1" ht="15.75" x14ac:dyDescent="0.25">
      <c r="A72" s="33" t="s">
        <v>34</v>
      </c>
      <c r="B72" s="34">
        <v>30</v>
      </c>
      <c r="C72" s="38">
        <v>37</v>
      </c>
      <c r="D72" s="38">
        <v>28</v>
      </c>
      <c r="E72" s="38">
        <v>28</v>
      </c>
      <c r="F72" s="38">
        <v>37</v>
      </c>
      <c r="G72" s="38">
        <v>17</v>
      </c>
      <c r="H72" s="38">
        <v>11</v>
      </c>
      <c r="I72" s="15">
        <f t="shared" si="33"/>
        <v>188</v>
      </c>
      <c r="J72" s="38">
        <v>31</v>
      </c>
      <c r="K72" s="38">
        <v>27</v>
      </c>
      <c r="L72" s="38">
        <v>33</v>
      </c>
      <c r="M72" s="38">
        <v>23</v>
      </c>
      <c r="N72" s="38">
        <v>28</v>
      </c>
      <c r="O72" s="38">
        <v>14</v>
      </c>
      <c r="P72" s="38">
        <v>5</v>
      </c>
      <c r="Q72" s="15">
        <f t="shared" si="29"/>
        <v>161</v>
      </c>
      <c r="R72" s="38">
        <v>14</v>
      </c>
      <c r="S72" s="38">
        <v>19</v>
      </c>
      <c r="T72" s="38">
        <v>16</v>
      </c>
      <c r="U72" s="38">
        <v>27</v>
      </c>
      <c r="V72" s="38">
        <v>21</v>
      </c>
      <c r="W72" s="38">
        <v>7</v>
      </c>
      <c r="X72" s="38">
        <v>0</v>
      </c>
      <c r="Y72" s="15">
        <f t="shared" si="30"/>
        <v>104</v>
      </c>
      <c r="Z72" s="38">
        <v>3</v>
      </c>
      <c r="AA72" s="34">
        <v>11</v>
      </c>
      <c r="AB72" s="34">
        <v>29</v>
      </c>
      <c r="AC72" s="34">
        <v>41</v>
      </c>
      <c r="AD72" s="34">
        <v>21</v>
      </c>
      <c r="AE72" s="34">
        <v>8</v>
      </c>
      <c r="AF72" s="34">
        <v>6</v>
      </c>
      <c r="AG72" s="15">
        <f t="shared" si="31"/>
        <v>119</v>
      </c>
      <c r="AH72" s="16">
        <f t="shared" si="32"/>
        <v>572</v>
      </c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</row>
    <row r="73" spans="1:57" s="36" customFormat="1" ht="15.75" x14ac:dyDescent="0.25">
      <c r="A73" s="33" t="s">
        <v>35</v>
      </c>
      <c r="B73" s="34">
        <v>34</v>
      </c>
      <c r="C73" s="38">
        <v>43</v>
      </c>
      <c r="D73" s="38">
        <v>29</v>
      </c>
      <c r="E73" s="38">
        <v>26</v>
      </c>
      <c r="F73" s="38">
        <v>30</v>
      </c>
      <c r="G73" s="38">
        <v>13</v>
      </c>
      <c r="H73" s="38">
        <v>7</v>
      </c>
      <c r="I73" s="15">
        <f t="shared" si="33"/>
        <v>182</v>
      </c>
      <c r="J73" s="38">
        <v>22</v>
      </c>
      <c r="K73" s="38">
        <v>18</v>
      </c>
      <c r="L73" s="38">
        <v>27</v>
      </c>
      <c r="M73" s="38">
        <v>20</v>
      </c>
      <c r="N73" s="38">
        <v>23</v>
      </c>
      <c r="O73" s="38">
        <v>14</v>
      </c>
      <c r="P73" s="38">
        <v>1</v>
      </c>
      <c r="Q73" s="15">
        <f t="shared" si="29"/>
        <v>125</v>
      </c>
      <c r="R73" s="38">
        <v>21</v>
      </c>
      <c r="S73" s="38">
        <v>22</v>
      </c>
      <c r="T73" s="38">
        <v>11</v>
      </c>
      <c r="U73" s="38">
        <v>20</v>
      </c>
      <c r="V73" s="38">
        <v>17</v>
      </c>
      <c r="W73" s="38">
        <v>4</v>
      </c>
      <c r="X73" s="38">
        <v>0</v>
      </c>
      <c r="Y73" s="15">
        <f t="shared" si="30"/>
        <v>95</v>
      </c>
      <c r="Z73" s="38">
        <v>6</v>
      </c>
      <c r="AA73" s="34">
        <v>16</v>
      </c>
      <c r="AB73" s="34">
        <v>11</v>
      </c>
      <c r="AC73" s="34">
        <v>37</v>
      </c>
      <c r="AD73" s="34">
        <v>22</v>
      </c>
      <c r="AE73" s="34">
        <v>15</v>
      </c>
      <c r="AF73" s="34">
        <v>3</v>
      </c>
      <c r="AG73" s="15">
        <f t="shared" si="31"/>
        <v>110</v>
      </c>
      <c r="AH73" s="16">
        <f t="shared" si="32"/>
        <v>512</v>
      </c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</row>
    <row r="74" spans="1:57" s="36" customFormat="1" ht="15.75" x14ac:dyDescent="0.25">
      <c r="A74" s="33" t="s">
        <v>36</v>
      </c>
      <c r="B74" s="34">
        <v>21</v>
      </c>
      <c r="C74" s="38">
        <v>28</v>
      </c>
      <c r="D74" s="38">
        <v>0</v>
      </c>
      <c r="E74" s="38">
        <v>18</v>
      </c>
      <c r="F74" s="38">
        <v>20</v>
      </c>
      <c r="G74" s="38">
        <v>8</v>
      </c>
      <c r="H74" s="38">
        <v>2</v>
      </c>
      <c r="I74" s="15">
        <f t="shared" si="33"/>
        <v>97</v>
      </c>
      <c r="J74" s="38">
        <v>15</v>
      </c>
      <c r="K74" s="38">
        <v>14</v>
      </c>
      <c r="L74" s="38">
        <v>13</v>
      </c>
      <c r="M74" s="38">
        <v>16</v>
      </c>
      <c r="N74" s="38">
        <v>17</v>
      </c>
      <c r="O74" s="38">
        <v>12</v>
      </c>
      <c r="P74" s="38">
        <v>7</v>
      </c>
      <c r="Q74" s="15">
        <f t="shared" si="29"/>
        <v>94</v>
      </c>
      <c r="R74" s="38">
        <v>15</v>
      </c>
      <c r="S74" s="38">
        <v>12</v>
      </c>
      <c r="T74" s="38">
        <v>13</v>
      </c>
      <c r="U74" s="38">
        <v>16</v>
      </c>
      <c r="V74" s="38">
        <v>12</v>
      </c>
      <c r="W74" s="38">
        <v>8</v>
      </c>
      <c r="X74" s="38">
        <v>0</v>
      </c>
      <c r="Y74" s="15">
        <f t="shared" si="30"/>
        <v>76</v>
      </c>
      <c r="Z74" s="38">
        <v>3</v>
      </c>
      <c r="AA74" s="34">
        <v>17</v>
      </c>
      <c r="AB74" s="34">
        <v>8</v>
      </c>
      <c r="AC74" s="34">
        <v>20</v>
      </c>
      <c r="AD74" s="34">
        <v>25</v>
      </c>
      <c r="AE74" s="34">
        <v>10</v>
      </c>
      <c r="AF74" s="34">
        <v>5</v>
      </c>
      <c r="AG74" s="15">
        <f t="shared" si="31"/>
        <v>88</v>
      </c>
      <c r="AH74" s="16">
        <f t="shared" si="32"/>
        <v>355</v>
      </c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</row>
    <row r="75" spans="1:57" s="36" customFormat="1" ht="15.75" x14ac:dyDescent="0.25">
      <c r="A75" s="33" t="s">
        <v>37</v>
      </c>
      <c r="B75" s="34">
        <v>11</v>
      </c>
      <c r="C75" s="38">
        <v>22</v>
      </c>
      <c r="D75" s="38">
        <v>0</v>
      </c>
      <c r="E75" s="38">
        <v>12</v>
      </c>
      <c r="F75" s="38">
        <v>14</v>
      </c>
      <c r="G75" s="38">
        <v>3</v>
      </c>
      <c r="H75" s="38">
        <v>2</v>
      </c>
      <c r="I75" s="15">
        <f t="shared" si="33"/>
        <v>64</v>
      </c>
      <c r="J75" s="38">
        <v>13</v>
      </c>
      <c r="K75" s="38">
        <v>10</v>
      </c>
      <c r="L75" s="38">
        <v>16</v>
      </c>
      <c r="M75" s="38">
        <v>16</v>
      </c>
      <c r="N75" s="38">
        <v>23</v>
      </c>
      <c r="O75" s="38">
        <v>4</v>
      </c>
      <c r="P75" s="38">
        <v>5</v>
      </c>
      <c r="Q75" s="15">
        <f t="shared" si="29"/>
        <v>87</v>
      </c>
      <c r="R75" s="38">
        <v>5</v>
      </c>
      <c r="S75" s="38">
        <v>11</v>
      </c>
      <c r="T75" s="38">
        <v>12</v>
      </c>
      <c r="U75" s="38">
        <v>6</v>
      </c>
      <c r="V75" s="38">
        <v>9</v>
      </c>
      <c r="W75" s="38">
        <v>6</v>
      </c>
      <c r="X75" s="38">
        <v>0</v>
      </c>
      <c r="Y75" s="15">
        <f t="shared" si="30"/>
        <v>49</v>
      </c>
      <c r="Z75" s="38">
        <v>0</v>
      </c>
      <c r="AA75" s="34">
        <v>2</v>
      </c>
      <c r="AB75" s="34">
        <v>20</v>
      </c>
      <c r="AC75" s="34">
        <v>19</v>
      </c>
      <c r="AD75" s="34">
        <v>15</v>
      </c>
      <c r="AE75" s="34">
        <v>5</v>
      </c>
      <c r="AF75" s="34">
        <v>6</v>
      </c>
      <c r="AG75" s="15">
        <f t="shared" si="31"/>
        <v>67</v>
      </c>
      <c r="AH75" s="16">
        <f t="shared" si="32"/>
        <v>267</v>
      </c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</row>
    <row r="76" spans="1:57" s="36" customFormat="1" ht="15.75" x14ac:dyDescent="0.25">
      <c r="A76" s="33" t="s">
        <v>38</v>
      </c>
      <c r="B76" s="34">
        <v>2</v>
      </c>
      <c r="C76" s="38">
        <v>3</v>
      </c>
      <c r="D76" s="38">
        <v>0</v>
      </c>
      <c r="E76" s="38">
        <v>4</v>
      </c>
      <c r="F76" s="38">
        <v>6</v>
      </c>
      <c r="G76" s="38">
        <v>0</v>
      </c>
      <c r="H76" s="38">
        <v>0</v>
      </c>
      <c r="I76" s="15">
        <f t="shared" si="33"/>
        <v>15</v>
      </c>
      <c r="J76" s="34">
        <v>5</v>
      </c>
      <c r="K76" s="34">
        <v>2</v>
      </c>
      <c r="L76" s="38">
        <v>2</v>
      </c>
      <c r="M76" s="38">
        <v>4</v>
      </c>
      <c r="N76" s="38">
        <v>4</v>
      </c>
      <c r="O76" s="38">
        <v>0</v>
      </c>
      <c r="P76" s="38">
        <v>0</v>
      </c>
      <c r="Q76" s="15">
        <f t="shared" si="29"/>
        <v>17</v>
      </c>
      <c r="R76" s="38">
        <v>2</v>
      </c>
      <c r="S76" s="38">
        <v>1</v>
      </c>
      <c r="T76" s="38">
        <v>4</v>
      </c>
      <c r="U76" s="38">
        <v>3</v>
      </c>
      <c r="V76" s="38">
        <v>1</v>
      </c>
      <c r="W76" s="38">
        <v>1</v>
      </c>
      <c r="X76" s="38">
        <v>0</v>
      </c>
      <c r="Y76" s="15">
        <f t="shared" si="30"/>
        <v>12</v>
      </c>
      <c r="Z76" s="38">
        <v>0</v>
      </c>
      <c r="AA76" s="38">
        <v>0</v>
      </c>
      <c r="AB76" s="34">
        <v>2</v>
      </c>
      <c r="AC76" s="34">
        <v>1</v>
      </c>
      <c r="AD76" s="34">
        <v>5</v>
      </c>
      <c r="AE76" s="34">
        <v>1</v>
      </c>
      <c r="AF76" s="34">
        <v>1</v>
      </c>
      <c r="AG76" s="15">
        <f t="shared" si="31"/>
        <v>10</v>
      </c>
      <c r="AH76" s="16">
        <f t="shared" si="32"/>
        <v>54</v>
      </c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</row>
    <row r="77" spans="1:57" s="36" customFormat="1" ht="15.75" x14ac:dyDescent="0.25">
      <c r="A77" s="33" t="s">
        <v>39</v>
      </c>
      <c r="B77" s="34">
        <v>0</v>
      </c>
      <c r="C77" s="34">
        <v>0</v>
      </c>
      <c r="D77" s="34">
        <v>0</v>
      </c>
      <c r="E77" s="38">
        <v>0</v>
      </c>
      <c r="F77" s="38">
        <v>0</v>
      </c>
      <c r="G77" s="38">
        <v>0</v>
      </c>
      <c r="H77" s="38">
        <v>0</v>
      </c>
      <c r="I77" s="15">
        <f t="shared" si="33"/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15">
        <f t="shared" si="29"/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15">
        <f t="shared" si="30"/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15">
        <f t="shared" si="31"/>
        <v>0</v>
      </c>
      <c r="AH77" s="16">
        <f t="shared" si="32"/>
        <v>0</v>
      </c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</row>
    <row r="78" spans="1:57" s="36" customFormat="1" ht="15.75" x14ac:dyDescent="0.25">
      <c r="A78" s="33" t="s">
        <v>40</v>
      </c>
      <c r="B78" s="34">
        <v>0</v>
      </c>
      <c r="C78" s="34">
        <v>0</v>
      </c>
      <c r="D78" s="34">
        <v>0</v>
      </c>
      <c r="E78" s="38">
        <v>0</v>
      </c>
      <c r="F78" s="38">
        <v>0</v>
      </c>
      <c r="G78" s="38">
        <v>0</v>
      </c>
      <c r="H78" s="38">
        <v>0</v>
      </c>
      <c r="I78" s="15">
        <f t="shared" si="33"/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15">
        <f t="shared" si="29"/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15">
        <f t="shared" si="30"/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15">
        <f t="shared" si="31"/>
        <v>0</v>
      </c>
      <c r="AH78" s="16">
        <f t="shared" si="32"/>
        <v>0</v>
      </c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</row>
    <row r="79" spans="1:57" s="36" customFormat="1" ht="15.75" x14ac:dyDescent="0.25">
      <c r="A79" s="33" t="s">
        <v>41</v>
      </c>
      <c r="B79" s="34">
        <v>0</v>
      </c>
      <c r="C79" s="34">
        <v>0</v>
      </c>
      <c r="D79" s="34">
        <v>0</v>
      </c>
      <c r="E79" s="38">
        <v>0</v>
      </c>
      <c r="F79" s="38">
        <v>0</v>
      </c>
      <c r="G79" s="38">
        <v>0</v>
      </c>
      <c r="H79" s="38">
        <v>0</v>
      </c>
      <c r="I79" s="15">
        <f t="shared" si="33"/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15">
        <f t="shared" si="29"/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15">
        <f t="shared" si="30"/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15">
        <f t="shared" si="31"/>
        <v>0</v>
      </c>
      <c r="AH79" s="16">
        <f t="shared" si="32"/>
        <v>0</v>
      </c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</row>
    <row r="80" spans="1:57" x14ac:dyDescent="0.25">
      <c r="A80" s="13" t="s">
        <v>43</v>
      </c>
      <c r="B80" s="32">
        <f t="shared" ref="B80:AF80" si="34">SUM(B81:B108)</f>
        <v>38</v>
      </c>
      <c r="C80" s="32">
        <f t="shared" si="34"/>
        <v>17</v>
      </c>
      <c r="D80" s="32">
        <f t="shared" si="34"/>
        <v>7</v>
      </c>
      <c r="E80" s="32">
        <f t="shared" si="34"/>
        <v>4</v>
      </c>
      <c r="F80" s="32">
        <f t="shared" si="34"/>
        <v>3</v>
      </c>
      <c r="G80" s="32">
        <f t="shared" si="34"/>
        <v>26</v>
      </c>
      <c r="H80" s="32">
        <f t="shared" si="34"/>
        <v>8</v>
      </c>
      <c r="I80" s="32">
        <f t="shared" si="34"/>
        <v>103</v>
      </c>
      <c r="J80" s="32">
        <f t="shared" si="34"/>
        <v>2</v>
      </c>
      <c r="K80" s="32">
        <f t="shared" si="34"/>
        <v>1</v>
      </c>
      <c r="L80" s="32">
        <f t="shared" si="34"/>
        <v>1</v>
      </c>
      <c r="M80" s="32">
        <f t="shared" si="34"/>
        <v>4</v>
      </c>
      <c r="N80" s="32">
        <f t="shared" si="34"/>
        <v>0</v>
      </c>
      <c r="O80" s="32">
        <f t="shared" si="34"/>
        <v>5</v>
      </c>
      <c r="P80" s="32">
        <f t="shared" si="34"/>
        <v>1</v>
      </c>
      <c r="Q80" s="32">
        <f t="shared" si="34"/>
        <v>14</v>
      </c>
      <c r="R80" s="32">
        <f t="shared" si="34"/>
        <v>0</v>
      </c>
      <c r="S80" s="32">
        <f t="shared" si="34"/>
        <v>2</v>
      </c>
      <c r="T80" s="32">
        <f t="shared" si="34"/>
        <v>2</v>
      </c>
      <c r="U80" s="32">
        <f t="shared" si="34"/>
        <v>0</v>
      </c>
      <c r="V80" s="32">
        <f t="shared" si="34"/>
        <v>2</v>
      </c>
      <c r="W80" s="32">
        <f t="shared" si="34"/>
        <v>9</v>
      </c>
      <c r="X80" s="32">
        <f t="shared" si="34"/>
        <v>1</v>
      </c>
      <c r="Y80" s="32">
        <f>SUM(Y81:Y108)</f>
        <v>16</v>
      </c>
      <c r="Z80" s="32">
        <f t="shared" si="34"/>
        <v>0</v>
      </c>
      <c r="AA80" s="32">
        <f t="shared" si="34"/>
        <v>5</v>
      </c>
      <c r="AB80" s="32">
        <f t="shared" si="34"/>
        <v>5</v>
      </c>
      <c r="AC80" s="32">
        <f t="shared" si="34"/>
        <v>8</v>
      </c>
      <c r="AD80" s="32">
        <f t="shared" si="34"/>
        <v>2</v>
      </c>
      <c r="AE80" s="32">
        <f t="shared" si="34"/>
        <v>13</v>
      </c>
      <c r="AF80" s="32">
        <f t="shared" si="34"/>
        <v>4</v>
      </c>
      <c r="AG80" s="32">
        <f>SUM(AG81:AG108)</f>
        <v>37</v>
      </c>
      <c r="AH80" s="32">
        <f>SUM(Z80:AC80,Y80,Q80,I80)</f>
        <v>151</v>
      </c>
    </row>
    <row r="81" spans="1:57" s="36" customFormat="1" ht="15.75" x14ac:dyDescent="0.25">
      <c r="A81" s="33" t="s">
        <v>14</v>
      </c>
      <c r="B81" s="34">
        <v>0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15">
        <f>SUM(B81:H81)</f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15">
        <f t="shared" ref="Q81:Q108" si="35">SUM(J81:P81)</f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15">
        <f t="shared" ref="Y81:Y108" si="36">SUM(R81:X81)</f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15">
        <f t="shared" ref="AG81:AG108" si="37">SUM(Z81:AF81)</f>
        <v>0</v>
      </c>
      <c r="AH81" s="16">
        <f t="shared" ref="AH81:AH108" si="38">SUM(Z81:AF81,Y81,Q81,I81)</f>
        <v>0</v>
      </c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1:57" s="36" customFormat="1" ht="15.75" x14ac:dyDescent="0.25">
      <c r="A82" s="33" t="s">
        <v>15</v>
      </c>
      <c r="B82" s="34">
        <v>0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1</v>
      </c>
      <c r="I82" s="15">
        <f t="shared" ref="I82:I108" si="39">SUM(B82:H82)</f>
        <v>1</v>
      </c>
      <c r="J82" s="34">
        <v>0</v>
      </c>
      <c r="K82" s="34">
        <v>0</v>
      </c>
      <c r="L82" s="34">
        <v>0</v>
      </c>
      <c r="M82" s="34">
        <v>1</v>
      </c>
      <c r="N82" s="34">
        <v>0</v>
      </c>
      <c r="O82" s="34">
        <v>0</v>
      </c>
      <c r="P82" s="38">
        <v>0</v>
      </c>
      <c r="Q82" s="15">
        <f t="shared" si="35"/>
        <v>1</v>
      </c>
      <c r="R82" s="38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15">
        <f t="shared" si="36"/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1</v>
      </c>
      <c r="AF82" s="34">
        <v>0</v>
      </c>
      <c r="AG82" s="15">
        <f t="shared" si="37"/>
        <v>1</v>
      </c>
      <c r="AH82" s="16">
        <f t="shared" si="38"/>
        <v>3</v>
      </c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1:57" s="36" customFormat="1" ht="15.75" x14ac:dyDescent="0.25">
      <c r="A83" s="33" t="s">
        <v>16</v>
      </c>
      <c r="B83" s="34">
        <v>2</v>
      </c>
      <c r="C83" s="34">
        <v>0</v>
      </c>
      <c r="D83" s="34">
        <v>0</v>
      </c>
      <c r="E83" s="34">
        <v>2</v>
      </c>
      <c r="F83" s="34">
        <v>0</v>
      </c>
      <c r="G83" s="34">
        <v>0</v>
      </c>
      <c r="H83" s="34">
        <v>1</v>
      </c>
      <c r="I83" s="15">
        <f t="shared" si="39"/>
        <v>5</v>
      </c>
      <c r="J83" s="34">
        <v>1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8">
        <v>0</v>
      </c>
      <c r="Q83" s="15">
        <f t="shared" si="35"/>
        <v>1</v>
      </c>
      <c r="R83" s="38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15">
        <f t="shared" si="36"/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1</v>
      </c>
      <c r="AF83" s="34">
        <v>0</v>
      </c>
      <c r="AG83" s="15">
        <f t="shared" si="37"/>
        <v>1</v>
      </c>
      <c r="AH83" s="16">
        <f t="shared" si="38"/>
        <v>7</v>
      </c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1:57" s="36" customFormat="1" ht="15.75" x14ac:dyDescent="0.25">
      <c r="A84" s="33" t="s">
        <v>17</v>
      </c>
      <c r="B84" s="34">
        <v>0</v>
      </c>
      <c r="C84" s="34">
        <v>1</v>
      </c>
      <c r="D84" s="34">
        <v>1</v>
      </c>
      <c r="E84" s="34">
        <v>0</v>
      </c>
      <c r="F84" s="34">
        <v>1</v>
      </c>
      <c r="G84" s="34">
        <v>0</v>
      </c>
      <c r="H84" s="34">
        <v>0</v>
      </c>
      <c r="I84" s="15">
        <f t="shared" si="39"/>
        <v>3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1</v>
      </c>
      <c r="P84" s="38">
        <v>0</v>
      </c>
      <c r="Q84" s="15">
        <f t="shared" si="35"/>
        <v>1</v>
      </c>
      <c r="R84" s="38">
        <v>0</v>
      </c>
      <c r="S84" s="34">
        <v>0</v>
      </c>
      <c r="T84" s="34">
        <v>1</v>
      </c>
      <c r="U84" s="34">
        <v>0</v>
      </c>
      <c r="V84" s="34">
        <v>0</v>
      </c>
      <c r="W84" s="34">
        <v>1</v>
      </c>
      <c r="X84" s="34">
        <v>0</v>
      </c>
      <c r="Y84" s="15">
        <f t="shared" si="36"/>
        <v>2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2</v>
      </c>
      <c r="AF84" s="34">
        <v>0</v>
      </c>
      <c r="AG84" s="15">
        <f t="shared" si="37"/>
        <v>2</v>
      </c>
      <c r="AH84" s="16">
        <f t="shared" si="38"/>
        <v>8</v>
      </c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1:57" s="36" customFormat="1" ht="15.75" x14ac:dyDescent="0.25">
      <c r="A85" s="33" t="s">
        <v>18</v>
      </c>
      <c r="B85" s="34">
        <v>2</v>
      </c>
      <c r="C85" s="34">
        <v>1</v>
      </c>
      <c r="D85" s="34">
        <v>1</v>
      </c>
      <c r="E85" s="34">
        <v>0</v>
      </c>
      <c r="F85" s="34">
        <v>0</v>
      </c>
      <c r="G85" s="34">
        <v>0</v>
      </c>
      <c r="H85" s="34">
        <v>0</v>
      </c>
      <c r="I85" s="15">
        <f t="shared" si="39"/>
        <v>4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8">
        <v>0</v>
      </c>
      <c r="Q85" s="15">
        <f t="shared" si="35"/>
        <v>0</v>
      </c>
      <c r="R85" s="38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15">
        <f t="shared" si="36"/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15">
        <f t="shared" si="37"/>
        <v>0</v>
      </c>
      <c r="AH85" s="16">
        <f t="shared" si="38"/>
        <v>4</v>
      </c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</row>
    <row r="86" spans="1:57" s="36" customFormat="1" ht="15.75" x14ac:dyDescent="0.25">
      <c r="A86" s="33" t="s">
        <v>19</v>
      </c>
      <c r="B86" s="34">
        <v>1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15">
        <f t="shared" si="39"/>
        <v>1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1</v>
      </c>
      <c r="P86" s="38">
        <v>0</v>
      </c>
      <c r="Q86" s="15">
        <f t="shared" si="35"/>
        <v>1</v>
      </c>
      <c r="R86" s="38">
        <v>0</v>
      </c>
      <c r="S86" s="34">
        <v>1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15">
        <f t="shared" si="36"/>
        <v>1</v>
      </c>
      <c r="Z86" s="34">
        <v>0</v>
      </c>
      <c r="AA86" s="34">
        <v>0</v>
      </c>
      <c r="AB86" s="34">
        <v>0</v>
      </c>
      <c r="AC86" s="34">
        <v>0</v>
      </c>
      <c r="AD86" s="34">
        <v>1</v>
      </c>
      <c r="AE86" s="34">
        <v>0</v>
      </c>
      <c r="AF86" s="34">
        <v>0</v>
      </c>
      <c r="AG86" s="15">
        <f t="shared" si="37"/>
        <v>1</v>
      </c>
      <c r="AH86" s="16">
        <f t="shared" si="38"/>
        <v>4</v>
      </c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</row>
    <row r="87" spans="1:57" s="36" customFormat="1" ht="15.75" x14ac:dyDescent="0.25">
      <c r="A87" s="33" t="s">
        <v>20</v>
      </c>
      <c r="B87" s="34">
        <v>6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15">
        <f t="shared" si="39"/>
        <v>6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8">
        <v>1</v>
      </c>
      <c r="Q87" s="15">
        <f t="shared" si="35"/>
        <v>1</v>
      </c>
      <c r="R87" s="38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15">
        <f t="shared" si="36"/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15">
        <f t="shared" si="37"/>
        <v>0</v>
      </c>
      <c r="AH87" s="16">
        <f t="shared" si="38"/>
        <v>7</v>
      </c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</row>
    <row r="88" spans="1:57" s="36" customFormat="1" ht="15.75" x14ac:dyDescent="0.25">
      <c r="A88" s="33" t="s">
        <v>21</v>
      </c>
      <c r="B88" s="34">
        <v>5</v>
      </c>
      <c r="C88" s="34">
        <v>0</v>
      </c>
      <c r="D88" s="34">
        <v>0</v>
      </c>
      <c r="E88" s="34">
        <v>0</v>
      </c>
      <c r="F88" s="34">
        <v>0</v>
      </c>
      <c r="G88" s="34">
        <v>1</v>
      </c>
      <c r="H88" s="34">
        <v>0</v>
      </c>
      <c r="I88" s="15">
        <f t="shared" si="39"/>
        <v>6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8">
        <v>0</v>
      </c>
      <c r="Q88" s="15">
        <f t="shared" si="35"/>
        <v>0</v>
      </c>
      <c r="R88" s="38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15">
        <f t="shared" si="36"/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15">
        <f t="shared" si="37"/>
        <v>0</v>
      </c>
      <c r="AH88" s="16">
        <f t="shared" si="38"/>
        <v>6</v>
      </c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</row>
    <row r="89" spans="1:57" s="36" customFormat="1" ht="15.75" x14ac:dyDescent="0.25">
      <c r="A89" s="33" t="s">
        <v>22</v>
      </c>
      <c r="B89" s="34">
        <v>1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1</v>
      </c>
      <c r="I89" s="15">
        <f t="shared" si="39"/>
        <v>2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8">
        <v>0</v>
      </c>
      <c r="Q89" s="15">
        <f t="shared" si="35"/>
        <v>0</v>
      </c>
      <c r="R89" s="38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15">
        <f t="shared" si="36"/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15">
        <f t="shared" si="37"/>
        <v>0</v>
      </c>
      <c r="AH89" s="16">
        <f t="shared" si="38"/>
        <v>2</v>
      </c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1:57" s="36" customFormat="1" ht="15.75" x14ac:dyDescent="0.25">
      <c r="A90" s="33" t="s">
        <v>23</v>
      </c>
      <c r="B90" s="34">
        <v>0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15">
        <f t="shared" si="39"/>
        <v>0</v>
      </c>
      <c r="J90" s="34">
        <v>0</v>
      </c>
      <c r="K90" s="34">
        <v>0</v>
      </c>
      <c r="L90" s="34">
        <v>0</v>
      </c>
      <c r="M90" s="34">
        <v>1</v>
      </c>
      <c r="N90" s="34">
        <v>0</v>
      </c>
      <c r="O90" s="34">
        <v>0</v>
      </c>
      <c r="P90" s="38">
        <v>0</v>
      </c>
      <c r="Q90" s="15">
        <f t="shared" si="35"/>
        <v>1</v>
      </c>
      <c r="R90" s="38">
        <v>0</v>
      </c>
      <c r="S90" s="34">
        <v>0</v>
      </c>
      <c r="T90" s="34">
        <v>0</v>
      </c>
      <c r="U90" s="34">
        <v>0</v>
      </c>
      <c r="V90" s="34">
        <v>2</v>
      </c>
      <c r="W90" s="34">
        <v>1</v>
      </c>
      <c r="X90" s="34">
        <v>0</v>
      </c>
      <c r="Y90" s="15">
        <f t="shared" si="36"/>
        <v>3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15">
        <f t="shared" si="37"/>
        <v>0</v>
      </c>
      <c r="AH90" s="16">
        <f t="shared" si="38"/>
        <v>4</v>
      </c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1:57" s="36" customFormat="1" ht="15.75" x14ac:dyDescent="0.25">
      <c r="A91" s="33" t="s">
        <v>24</v>
      </c>
      <c r="B91" s="34">
        <v>3</v>
      </c>
      <c r="C91" s="34">
        <v>0</v>
      </c>
      <c r="D91" s="34">
        <v>5</v>
      </c>
      <c r="E91" s="34">
        <v>0</v>
      </c>
      <c r="F91" s="34">
        <v>0</v>
      </c>
      <c r="G91" s="34">
        <v>0</v>
      </c>
      <c r="H91" s="34">
        <v>0</v>
      </c>
      <c r="I91" s="15">
        <f t="shared" si="39"/>
        <v>8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8">
        <v>0</v>
      </c>
      <c r="Q91" s="15">
        <f t="shared" si="35"/>
        <v>0</v>
      </c>
      <c r="R91" s="38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15">
        <f t="shared" si="36"/>
        <v>0</v>
      </c>
      <c r="Z91" s="34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15">
        <f t="shared" si="37"/>
        <v>0</v>
      </c>
      <c r="AH91" s="16">
        <f t="shared" si="38"/>
        <v>8</v>
      </c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1:57" s="36" customFormat="1" ht="15.75" x14ac:dyDescent="0.25">
      <c r="A92" s="33" t="s">
        <v>25</v>
      </c>
      <c r="B92" s="34">
        <v>1</v>
      </c>
      <c r="C92" s="34">
        <v>0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15">
        <f t="shared" si="39"/>
        <v>1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8">
        <v>0</v>
      </c>
      <c r="Q92" s="15">
        <f t="shared" si="35"/>
        <v>0</v>
      </c>
      <c r="R92" s="38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15">
        <f t="shared" si="36"/>
        <v>0</v>
      </c>
      <c r="Z92" s="34">
        <v>0</v>
      </c>
      <c r="AA92" s="34">
        <v>0</v>
      </c>
      <c r="AB92" s="34">
        <v>0</v>
      </c>
      <c r="AC92" s="34">
        <v>4</v>
      </c>
      <c r="AD92" s="34">
        <v>0</v>
      </c>
      <c r="AE92" s="34">
        <v>1</v>
      </c>
      <c r="AF92" s="34">
        <v>0</v>
      </c>
      <c r="AG92" s="15">
        <f t="shared" si="37"/>
        <v>5</v>
      </c>
      <c r="AH92" s="16">
        <f t="shared" si="38"/>
        <v>6</v>
      </c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1:57" s="36" customFormat="1" ht="15.75" x14ac:dyDescent="0.25">
      <c r="A93" s="33" t="s">
        <v>26</v>
      </c>
      <c r="B93" s="34">
        <v>6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2</v>
      </c>
      <c r="I93" s="15">
        <f t="shared" si="39"/>
        <v>8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8">
        <v>0</v>
      </c>
      <c r="Q93" s="15">
        <f t="shared" si="35"/>
        <v>0</v>
      </c>
      <c r="R93" s="38">
        <v>0</v>
      </c>
      <c r="S93" s="34">
        <v>0</v>
      </c>
      <c r="T93" s="34">
        <v>0</v>
      </c>
      <c r="U93" s="34">
        <v>0</v>
      </c>
      <c r="V93" s="34">
        <v>0</v>
      </c>
      <c r="W93" s="34">
        <v>1</v>
      </c>
      <c r="X93" s="34">
        <v>0</v>
      </c>
      <c r="Y93" s="15">
        <f t="shared" si="36"/>
        <v>1</v>
      </c>
      <c r="Z93" s="34">
        <v>0</v>
      </c>
      <c r="AA93" s="34">
        <v>0</v>
      </c>
      <c r="AB93" s="34">
        <v>0</v>
      </c>
      <c r="AC93" s="34">
        <v>1</v>
      </c>
      <c r="AD93" s="34">
        <v>0</v>
      </c>
      <c r="AE93" s="34">
        <v>0</v>
      </c>
      <c r="AF93" s="34">
        <v>0</v>
      </c>
      <c r="AG93" s="15">
        <f t="shared" si="37"/>
        <v>1</v>
      </c>
      <c r="AH93" s="16">
        <f t="shared" si="38"/>
        <v>10</v>
      </c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</row>
    <row r="94" spans="1:57" s="36" customFormat="1" ht="15.75" x14ac:dyDescent="0.25">
      <c r="A94" s="33" t="s">
        <v>27</v>
      </c>
      <c r="B94" s="34">
        <v>0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15">
        <f t="shared" si="39"/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8">
        <v>0</v>
      </c>
      <c r="Q94" s="15">
        <f t="shared" si="35"/>
        <v>0</v>
      </c>
      <c r="R94" s="38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15">
        <f t="shared" si="36"/>
        <v>0</v>
      </c>
      <c r="Z94" s="34">
        <v>0</v>
      </c>
      <c r="AA94" s="34">
        <v>0</v>
      </c>
      <c r="AB94" s="34">
        <v>2</v>
      </c>
      <c r="AC94" s="34">
        <v>0</v>
      </c>
      <c r="AD94" s="34">
        <v>0</v>
      </c>
      <c r="AE94" s="34">
        <v>0</v>
      </c>
      <c r="AF94" s="34">
        <v>0</v>
      </c>
      <c r="AG94" s="15">
        <f t="shared" si="37"/>
        <v>2</v>
      </c>
      <c r="AH94" s="16">
        <f t="shared" si="38"/>
        <v>2</v>
      </c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</row>
    <row r="95" spans="1:57" s="36" customFormat="1" ht="15.75" x14ac:dyDescent="0.25">
      <c r="A95" s="33" t="s">
        <v>28</v>
      </c>
      <c r="B95" s="34">
        <v>2</v>
      </c>
      <c r="C95" s="34">
        <v>0</v>
      </c>
      <c r="D95" s="34">
        <v>0</v>
      </c>
      <c r="E95" s="34">
        <v>0</v>
      </c>
      <c r="F95" s="34">
        <v>0</v>
      </c>
      <c r="G95" s="34">
        <v>1</v>
      </c>
      <c r="H95" s="34">
        <v>0</v>
      </c>
      <c r="I95" s="15">
        <f t="shared" si="39"/>
        <v>3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8">
        <v>0</v>
      </c>
      <c r="Q95" s="15">
        <f t="shared" si="35"/>
        <v>0</v>
      </c>
      <c r="R95" s="38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1</v>
      </c>
      <c r="Y95" s="15">
        <f t="shared" si="36"/>
        <v>1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15">
        <f t="shared" si="37"/>
        <v>0</v>
      </c>
      <c r="AH95" s="16">
        <f t="shared" si="38"/>
        <v>4</v>
      </c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</row>
    <row r="96" spans="1:57" s="36" customFormat="1" ht="15.75" x14ac:dyDescent="0.25">
      <c r="A96" s="33" t="s">
        <v>29</v>
      </c>
      <c r="B96" s="34">
        <v>0</v>
      </c>
      <c r="C96" s="34">
        <v>1</v>
      </c>
      <c r="D96" s="34">
        <v>0</v>
      </c>
      <c r="E96" s="34">
        <v>0</v>
      </c>
      <c r="F96" s="34">
        <v>0</v>
      </c>
      <c r="G96" s="34">
        <v>0</v>
      </c>
      <c r="H96" s="34">
        <v>0</v>
      </c>
      <c r="I96" s="15">
        <f t="shared" si="39"/>
        <v>1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8">
        <v>0</v>
      </c>
      <c r="Q96" s="15">
        <f t="shared" si="35"/>
        <v>0</v>
      </c>
      <c r="R96" s="38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15">
        <f t="shared" si="36"/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15">
        <f t="shared" si="37"/>
        <v>0</v>
      </c>
      <c r="AH96" s="16">
        <f t="shared" si="38"/>
        <v>1</v>
      </c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</row>
    <row r="97" spans="1:57" s="36" customFormat="1" ht="15.75" x14ac:dyDescent="0.25">
      <c r="A97" s="33" t="s">
        <v>30</v>
      </c>
      <c r="B97" s="34">
        <v>1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1</v>
      </c>
      <c r="I97" s="15">
        <f t="shared" si="39"/>
        <v>2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8">
        <v>0</v>
      </c>
      <c r="Q97" s="15">
        <f t="shared" si="35"/>
        <v>0</v>
      </c>
      <c r="R97" s="38">
        <v>0</v>
      </c>
      <c r="S97" s="34">
        <v>1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15">
        <f t="shared" si="36"/>
        <v>1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15">
        <f t="shared" si="37"/>
        <v>0</v>
      </c>
      <c r="AH97" s="16">
        <f t="shared" si="38"/>
        <v>3</v>
      </c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</row>
    <row r="98" spans="1:57" s="36" customFormat="1" ht="15.75" x14ac:dyDescent="0.25">
      <c r="A98" s="33" t="s">
        <v>31</v>
      </c>
      <c r="B98" s="34">
        <v>1</v>
      </c>
      <c r="C98" s="34">
        <v>0</v>
      </c>
      <c r="D98" s="34">
        <v>0</v>
      </c>
      <c r="E98" s="34">
        <v>1</v>
      </c>
      <c r="F98" s="34">
        <v>0</v>
      </c>
      <c r="G98" s="34">
        <v>0</v>
      </c>
      <c r="H98" s="34">
        <v>0</v>
      </c>
      <c r="I98" s="15">
        <f t="shared" si="39"/>
        <v>2</v>
      </c>
      <c r="J98" s="34">
        <v>0</v>
      </c>
      <c r="K98" s="34">
        <v>0</v>
      </c>
      <c r="L98" s="34">
        <v>0</v>
      </c>
      <c r="M98" s="34">
        <v>2</v>
      </c>
      <c r="N98" s="34">
        <v>0</v>
      </c>
      <c r="O98" s="34">
        <v>2</v>
      </c>
      <c r="P98" s="38">
        <v>0</v>
      </c>
      <c r="Q98" s="15">
        <f t="shared" si="35"/>
        <v>4</v>
      </c>
      <c r="R98" s="38">
        <v>0</v>
      </c>
      <c r="S98" s="34">
        <v>0</v>
      </c>
      <c r="T98" s="34">
        <v>0</v>
      </c>
      <c r="U98" s="34">
        <v>0</v>
      </c>
      <c r="V98" s="34">
        <v>0</v>
      </c>
      <c r="W98" s="34">
        <v>2</v>
      </c>
      <c r="X98" s="34">
        <v>0</v>
      </c>
      <c r="Y98" s="15">
        <f t="shared" si="36"/>
        <v>2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1</v>
      </c>
      <c r="AF98" s="34">
        <v>0</v>
      </c>
      <c r="AG98" s="15">
        <f t="shared" si="37"/>
        <v>1</v>
      </c>
      <c r="AH98" s="16">
        <f t="shared" si="38"/>
        <v>9</v>
      </c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</row>
    <row r="99" spans="1:57" s="36" customFormat="1" ht="15.75" x14ac:dyDescent="0.25">
      <c r="A99" s="33" t="s">
        <v>32</v>
      </c>
      <c r="B99" s="34">
        <v>1</v>
      </c>
      <c r="C99" s="34">
        <v>0</v>
      </c>
      <c r="D99" s="34">
        <v>0</v>
      </c>
      <c r="E99" s="34">
        <v>0</v>
      </c>
      <c r="F99" s="34">
        <v>0</v>
      </c>
      <c r="G99" s="34">
        <v>1</v>
      </c>
      <c r="H99" s="34">
        <v>0</v>
      </c>
      <c r="I99" s="15">
        <f t="shared" si="39"/>
        <v>2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8">
        <v>0</v>
      </c>
      <c r="Q99" s="15">
        <f t="shared" si="35"/>
        <v>0</v>
      </c>
      <c r="R99" s="38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15">
        <f t="shared" si="36"/>
        <v>0</v>
      </c>
      <c r="Z99" s="34">
        <v>0</v>
      </c>
      <c r="AA99" s="34">
        <v>0</v>
      </c>
      <c r="AB99" s="34">
        <v>0</v>
      </c>
      <c r="AC99" s="34">
        <v>1</v>
      </c>
      <c r="AD99" s="34">
        <v>0</v>
      </c>
      <c r="AE99" s="34">
        <v>0</v>
      </c>
      <c r="AF99" s="34">
        <v>0</v>
      </c>
      <c r="AG99" s="15">
        <f t="shared" si="37"/>
        <v>1</v>
      </c>
      <c r="AH99" s="16">
        <f t="shared" si="38"/>
        <v>3</v>
      </c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</row>
    <row r="100" spans="1:57" s="36" customFormat="1" ht="15.75" x14ac:dyDescent="0.25">
      <c r="A100" s="33" t="s">
        <v>33</v>
      </c>
      <c r="B100" s="34">
        <v>0</v>
      </c>
      <c r="C100" s="34">
        <v>0</v>
      </c>
      <c r="D100" s="34">
        <v>0</v>
      </c>
      <c r="E100" s="34">
        <v>0</v>
      </c>
      <c r="F100" s="34">
        <v>0</v>
      </c>
      <c r="G100" s="34">
        <v>2</v>
      </c>
      <c r="H100" s="34">
        <v>0</v>
      </c>
      <c r="I100" s="15">
        <f t="shared" si="39"/>
        <v>2</v>
      </c>
      <c r="J100" s="34">
        <v>1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8">
        <v>0</v>
      </c>
      <c r="Q100" s="15">
        <f t="shared" si="35"/>
        <v>1</v>
      </c>
      <c r="R100" s="38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15">
        <f t="shared" si="36"/>
        <v>0</v>
      </c>
      <c r="Z100" s="34">
        <v>0</v>
      </c>
      <c r="AA100" s="34">
        <v>0</v>
      </c>
      <c r="AB100" s="34">
        <v>1</v>
      </c>
      <c r="AC100" s="34">
        <v>0</v>
      </c>
      <c r="AD100" s="34">
        <v>0</v>
      </c>
      <c r="AE100" s="34">
        <v>0</v>
      </c>
      <c r="AF100" s="34">
        <v>0</v>
      </c>
      <c r="AG100" s="15">
        <f t="shared" si="37"/>
        <v>1</v>
      </c>
      <c r="AH100" s="16">
        <f t="shared" si="38"/>
        <v>4</v>
      </c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</row>
    <row r="101" spans="1:57" s="36" customFormat="1" ht="15.75" x14ac:dyDescent="0.25">
      <c r="A101" s="33" t="s">
        <v>34</v>
      </c>
      <c r="B101" s="34">
        <v>0</v>
      </c>
      <c r="C101" s="38">
        <v>4</v>
      </c>
      <c r="D101" s="38">
        <v>0</v>
      </c>
      <c r="E101" s="38">
        <v>1</v>
      </c>
      <c r="F101" s="38">
        <v>0</v>
      </c>
      <c r="G101" s="38">
        <v>5</v>
      </c>
      <c r="H101" s="38">
        <v>1</v>
      </c>
      <c r="I101" s="15">
        <f t="shared" si="39"/>
        <v>11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15">
        <f t="shared" si="35"/>
        <v>0</v>
      </c>
      <c r="R101" s="38">
        <v>0</v>
      </c>
      <c r="S101" s="38">
        <v>0</v>
      </c>
      <c r="T101" s="38">
        <v>0</v>
      </c>
      <c r="U101" s="34">
        <v>0</v>
      </c>
      <c r="V101" s="34">
        <v>0</v>
      </c>
      <c r="W101" s="34">
        <v>0</v>
      </c>
      <c r="X101" s="34">
        <v>0</v>
      </c>
      <c r="Y101" s="15">
        <f t="shared" si="36"/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3</v>
      </c>
      <c r="AG101" s="15">
        <f t="shared" si="37"/>
        <v>3</v>
      </c>
      <c r="AH101" s="16">
        <f t="shared" si="38"/>
        <v>14</v>
      </c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</row>
    <row r="102" spans="1:57" s="36" customFormat="1" ht="15.75" x14ac:dyDescent="0.25">
      <c r="A102" s="33" t="s">
        <v>35</v>
      </c>
      <c r="B102" s="34">
        <v>3</v>
      </c>
      <c r="C102" s="38">
        <v>4</v>
      </c>
      <c r="D102" s="38">
        <v>0</v>
      </c>
      <c r="E102" s="38">
        <v>0</v>
      </c>
      <c r="F102" s="38">
        <v>2</v>
      </c>
      <c r="G102" s="38">
        <v>4</v>
      </c>
      <c r="H102" s="38">
        <v>0</v>
      </c>
      <c r="I102" s="15">
        <f t="shared" si="39"/>
        <v>13</v>
      </c>
      <c r="J102" s="38">
        <v>0</v>
      </c>
      <c r="K102" s="38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0</v>
      </c>
      <c r="Q102" s="15">
        <f t="shared" si="35"/>
        <v>0</v>
      </c>
      <c r="R102" s="38">
        <v>0</v>
      </c>
      <c r="S102" s="38">
        <v>0</v>
      </c>
      <c r="T102" s="38">
        <v>0</v>
      </c>
      <c r="U102" s="34">
        <v>0</v>
      </c>
      <c r="V102" s="34">
        <v>0</v>
      </c>
      <c r="W102" s="34">
        <v>1</v>
      </c>
      <c r="X102" s="34">
        <v>0</v>
      </c>
      <c r="Y102" s="15">
        <f t="shared" si="36"/>
        <v>1</v>
      </c>
      <c r="Z102" s="34">
        <v>0</v>
      </c>
      <c r="AA102" s="34">
        <v>5</v>
      </c>
      <c r="AB102" s="34">
        <v>1</v>
      </c>
      <c r="AC102" s="34">
        <v>2</v>
      </c>
      <c r="AD102" s="34">
        <v>0</v>
      </c>
      <c r="AE102" s="34">
        <v>0</v>
      </c>
      <c r="AF102" s="34">
        <v>0</v>
      </c>
      <c r="AG102" s="15">
        <f t="shared" si="37"/>
        <v>8</v>
      </c>
      <c r="AH102" s="16">
        <f t="shared" si="38"/>
        <v>22</v>
      </c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</row>
    <row r="103" spans="1:57" s="36" customFormat="1" ht="15.75" x14ac:dyDescent="0.25">
      <c r="A103" s="33" t="s">
        <v>36</v>
      </c>
      <c r="B103" s="34">
        <v>1</v>
      </c>
      <c r="C103" s="38">
        <v>6</v>
      </c>
      <c r="D103" s="38">
        <v>0</v>
      </c>
      <c r="E103" s="38">
        <v>0</v>
      </c>
      <c r="F103" s="38">
        <v>0</v>
      </c>
      <c r="G103" s="38">
        <v>12</v>
      </c>
      <c r="H103" s="38">
        <v>0</v>
      </c>
      <c r="I103" s="15">
        <f t="shared" si="39"/>
        <v>19</v>
      </c>
      <c r="J103" s="38">
        <v>0</v>
      </c>
      <c r="K103" s="38">
        <v>1</v>
      </c>
      <c r="L103" s="38">
        <v>0</v>
      </c>
      <c r="M103" s="38">
        <v>0</v>
      </c>
      <c r="N103" s="38">
        <v>0</v>
      </c>
      <c r="O103" s="38">
        <v>1</v>
      </c>
      <c r="P103" s="38">
        <v>0</v>
      </c>
      <c r="Q103" s="15">
        <f t="shared" si="35"/>
        <v>2</v>
      </c>
      <c r="R103" s="38">
        <v>0</v>
      </c>
      <c r="S103" s="38">
        <v>0</v>
      </c>
      <c r="T103" s="38">
        <v>0</v>
      </c>
      <c r="U103" s="34">
        <v>0</v>
      </c>
      <c r="V103" s="34">
        <v>0</v>
      </c>
      <c r="W103" s="34">
        <v>3</v>
      </c>
      <c r="X103" s="34">
        <v>0</v>
      </c>
      <c r="Y103" s="15">
        <f t="shared" si="36"/>
        <v>3</v>
      </c>
      <c r="Z103" s="34">
        <v>0</v>
      </c>
      <c r="AA103" s="34">
        <v>0</v>
      </c>
      <c r="AB103" s="34">
        <v>0</v>
      </c>
      <c r="AC103" s="34">
        <v>0</v>
      </c>
      <c r="AD103" s="34">
        <v>1</v>
      </c>
      <c r="AE103" s="34">
        <v>2</v>
      </c>
      <c r="AF103" s="34">
        <v>0</v>
      </c>
      <c r="AG103" s="15">
        <f t="shared" si="37"/>
        <v>3</v>
      </c>
      <c r="AH103" s="16">
        <f t="shared" si="38"/>
        <v>27</v>
      </c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</row>
    <row r="104" spans="1:57" s="36" customFormat="1" ht="15.75" x14ac:dyDescent="0.25">
      <c r="A104" s="33" t="s">
        <v>37</v>
      </c>
      <c r="B104" s="34">
        <v>2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1</v>
      </c>
      <c r="I104" s="15">
        <f t="shared" si="39"/>
        <v>3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15">
        <f t="shared" si="35"/>
        <v>0</v>
      </c>
      <c r="R104" s="38">
        <v>0</v>
      </c>
      <c r="S104" s="38">
        <v>0</v>
      </c>
      <c r="T104" s="38">
        <v>1</v>
      </c>
      <c r="U104" s="34">
        <v>0</v>
      </c>
      <c r="V104" s="34">
        <v>0</v>
      </c>
      <c r="W104" s="34">
        <v>0</v>
      </c>
      <c r="X104" s="34">
        <v>0</v>
      </c>
      <c r="Y104" s="15">
        <f t="shared" si="36"/>
        <v>1</v>
      </c>
      <c r="Z104" s="34">
        <v>0</v>
      </c>
      <c r="AA104" s="34">
        <v>0</v>
      </c>
      <c r="AB104" s="34">
        <v>1</v>
      </c>
      <c r="AC104" s="34">
        <v>0</v>
      </c>
      <c r="AD104" s="34">
        <v>0</v>
      </c>
      <c r="AE104" s="34">
        <v>3</v>
      </c>
      <c r="AF104" s="34">
        <v>1</v>
      </c>
      <c r="AG104" s="15">
        <f t="shared" si="37"/>
        <v>5</v>
      </c>
      <c r="AH104" s="16">
        <f t="shared" si="38"/>
        <v>9</v>
      </c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</row>
    <row r="105" spans="1:57" s="36" customFormat="1" ht="15.75" x14ac:dyDescent="0.25">
      <c r="A105" s="33" t="s">
        <v>38</v>
      </c>
      <c r="B105" s="34">
        <v>0</v>
      </c>
      <c r="C105" s="38">
        <v>0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15">
        <f t="shared" si="39"/>
        <v>0</v>
      </c>
      <c r="J105" s="38">
        <v>0</v>
      </c>
      <c r="K105" s="38">
        <v>0</v>
      </c>
      <c r="L105" s="38">
        <v>1</v>
      </c>
      <c r="M105" s="38">
        <v>0</v>
      </c>
      <c r="N105" s="38">
        <v>0</v>
      </c>
      <c r="O105" s="38">
        <v>0</v>
      </c>
      <c r="P105" s="38">
        <v>0</v>
      </c>
      <c r="Q105" s="15">
        <f t="shared" si="35"/>
        <v>1</v>
      </c>
      <c r="R105" s="38">
        <v>0</v>
      </c>
      <c r="S105" s="38">
        <v>0</v>
      </c>
      <c r="T105" s="38">
        <v>0</v>
      </c>
      <c r="U105" s="34">
        <v>0</v>
      </c>
      <c r="V105" s="34">
        <v>0</v>
      </c>
      <c r="W105" s="34">
        <v>0</v>
      </c>
      <c r="X105" s="34">
        <v>0</v>
      </c>
      <c r="Y105" s="15">
        <f t="shared" si="36"/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2</v>
      </c>
      <c r="AF105" s="34">
        <v>0</v>
      </c>
      <c r="AG105" s="15">
        <f t="shared" si="37"/>
        <v>2</v>
      </c>
      <c r="AH105" s="16">
        <f t="shared" si="38"/>
        <v>3</v>
      </c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</row>
    <row r="106" spans="1:57" s="36" customFormat="1" ht="15.75" x14ac:dyDescent="0.25">
      <c r="A106" s="33" t="s">
        <v>39</v>
      </c>
      <c r="B106" s="34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15">
        <f t="shared" si="39"/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15">
        <f t="shared" si="35"/>
        <v>0</v>
      </c>
      <c r="R106" s="38">
        <v>0</v>
      </c>
      <c r="S106" s="38">
        <v>0</v>
      </c>
      <c r="T106" s="38">
        <v>0</v>
      </c>
      <c r="U106" s="34">
        <v>0</v>
      </c>
      <c r="V106" s="34">
        <v>0</v>
      </c>
      <c r="W106" s="34">
        <v>0</v>
      </c>
      <c r="X106" s="34">
        <v>0</v>
      </c>
      <c r="Y106" s="15">
        <f t="shared" si="36"/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15">
        <f t="shared" si="37"/>
        <v>0</v>
      </c>
      <c r="AH106" s="16">
        <f t="shared" si="38"/>
        <v>0</v>
      </c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</row>
    <row r="107" spans="1:57" s="36" customFormat="1" ht="15.75" x14ac:dyDescent="0.25">
      <c r="A107" s="33" t="s">
        <v>40</v>
      </c>
      <c r="B107" s="34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15">
        <f t="shared" si="39"/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15">
        <f t="shared" si="35"/>
        <v>0</v>
      </c>
      <c r="R107" s="38">
        <v>0</v>
      </c>
      <c r="S107" s="38">
        <v>0</v>
      </c>
      <c r="T107" s="38">
        <v>0</v>
      </c>
      <c r="U107" s="34">
        <v>0</v>
      </c>
      <c r="V107" s="34">
        <v>0</v>
      </c>
      <c r="W107" s="34">
        <v>0</v>
      </c>
      <c r="X107" s="34">
        <v>0</v>
      </c>
      <c r="Y107" s="15">
        <f t="shared" si="36"/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15">
        <f t="shared" si="37"/>
        <v>0</v>
      </c>
      <c r="AH107" s="16">
        <f t="shared" si="38"/>
        <v>0</v>
      </c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</row>
    <row r="108" spans="1:57" s="36" customFormat="1" ht="15.75" x14ac:dyDescent="0.25">
      <c r="A108" s="33" t="s">
        <v>41</v>
      </c>
      <c r="B108" s="34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15">
        <f t="shared" si="39"/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15">
        <f t="shared" si="35"/>
        <v>0</v>
      </c>
      <c r="R108" s="38">
        <v>0</v>
      </c>
      <c r="S108" s="38">
        <v>0</v>
      </c>
      <c r="T108" s="38">
        <v>0</v>
      </c>
      <c r="U108" s="34">
        <v>0</v>
      </c>
      <c r="V108" s="34">
        <v>0</v>
      </c>
      <c r="W108" s="34">
        <v>0</v>
      </c>
      <c r="X108" s="34">
        <v>0</v>
      </c>
      <c r="Y108" s="15">
        <f t="shared" si="36"/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15">
        <f t="shared" si="37"/>
        <v>0</v>
      </c>
      <c r="AH108" s="16">
        <f t="shared" si="38"/>
        <v>0</v>
      </c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</row>
    <row r="109" spans="1:57" x14ac:dyDescent="0.25">
      <c r="A109" s="13" t="s">
        <v>3</v>
      </c>
      <c r="B109" s="32">
        <f t="shared" ref="B109:H109" si="40">SUM(B110:B137)</f>
        <v>0</v>
      </c>
      <c r="C109" s="32">
        <f t="shared" si="40"/>
        <v>1</v>
      </c>
      <c r="D109" s="32">
        <f t="shared" si="40"/>
        <v>1</v>
      </c>
      <c r="E109" s="32">
        <f t="shared" si="40"/>
        <v>1</v>
      </c>
      <c r="F109" s="32">
        <f t="shared" si="40"/>
        <v>14</v>
      </c>
      <c r="G109" s="32">
        <f t="shared" si="40"/>
        <v>2</v>
      </c>
      <c r="H109" s="32">
        <f t="shared" si="40"/>
        <v>2</v>
      </c>
      <c r="I109" s="32">
        <f>SUM(I110:I136)</f>
        <v>21</v>
      </c>
      <c r="J109" s="32">
        <f t="shared" ref="J109:P109" si="41">SUM(J110:J137)</f>
        <v>2</v>
      </c>
      <c r="K109" s="32">
        <f t="shared" si="41"/>
        <v>1</v>
      </c>
      <c r="L109" s="32">
        <f t="shared" si="41"/>
        <v>1</v>
      </c>
      <c r="M109" s="32">
        <f t="shared" si="41"/>
        <v>4</v>
      </c>
      <c r="N109" s="32">
        <f t="shared" si="41"/>
        <v>2</v>
      </c>
      <c r="O109" s="32">
        <f t="shared" si="41"/>
        <v>1</v>
      </c>
      <c r="P109" s="32">
        <f t="shared" si="41"/>
        <v>0</v>
      </c>
      <c r="Q109" s="32">
        <f>SUM(Q110:Q136)</f>
        <v>11</v>
      </c>
      <c r="R109" s="32">
        <f t="shared" ref="R109:X109" si="42">SUM(R110:R137)</f>
        <v>3</v>
      </c>
      <c r="S109" s="32">
        <f t="shared" si="42"/>
        <v>0</v>
      </c>
      <c r="T109" s="32">
        <f t="shared" si="42"/>
        <v>0</v>
      </c>
      <c r="U109" s="32">
        <f t="shared" si="42"/>
        <v>0</v>
      </c>
      <c r="V109" s="32">
        <f t="shared" si="42"/>
        <v>0</v>
      </c>
      <c r="W109" s="32">
        <f t="shared" si="42"/>
        <v>0</v>
      </c>
      <c r="X109" s="32">
        <f t="shared" si="42"/>
        <v>2</v>
      </c>
      <c r="Y109" s="32">
        <f>SUM(Y110:Y137)</f>
        <v>5</v>
      </c>
      <c r="Z109" s="32">
        <f t="shared" ref="Z109:AF109" si="43">SUM(Z110:Z137)</f>
        <v>2</v>
      </c>
      <c r="AA109" s="32">
        <f t="shared" si="43"/>
        <v>1</v>
      </c>
      <c r="AB109" s="32">
        <f t="shared" si="43"/>
        <v>1</v>
      </c>
      <c r="AC109" s="32">
        <f t="shared" si="43"/>
        <v>0</v>
      </c>
      <c r="AD109" s="32">
        <f t="shared" si="43"/>
        <v>5</v>
      </c>
      <c r="AE109" s="32">
        <f t="shared" si="43"/>
        <v>4</v>
      </c>
      <c r="AF109" s="32">
        <f t="shared" si="43"/>
        <v>1</v>
      </c>
      <c r="AG109" s="32">
        <f>SUM(AG110:AG137)</f>
        <v>14</v>
      </c>
      <c r="AH109" s="32">
        <f>SUM(Z109:AC109,Y109,Q109,I109)</f>
        <v>41</v>
      </c>
    </row>
    <row r="110" spans="1:57" s="36" customFormat="1" ht="15.75" x14ac:dyDescent="0.25">
      <c r="A110" s="33" t="s">
        <v>14</v>
      </c>
      <c r="B110" s="34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15">
        <f>SUM(B110:H110)</f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15">
        <f t="shared" ref="Q110:Q137" si="44">SUM(J110:P110)</f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15">
        <f t="shared" ref="Y110:Y137" si="45">SUM(R110:X110)</f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15">
        <f t="shared" ref="AG110:AG137" si="46">SUM(Z110:AF110)</f>
        <v>0</v>
      </c>
      <c r="AH110" s="16">
        <f t="shared" ref="AH110:AH137" si="47">SUM(Z110:AF110,Y110,Q110,I110)</f>
        <v>0</v>
      </c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</row>
    <row r="111" spans="1:57" s="36" customFormat="1" ht="15.75" x14ac:dyDescent="0.25">
      <c r="A111" s="33" t="s">
        <v>15</v>
      </c>
      <c r="B111" s="34">
        <v>0</v>
      </c>
      <c r="C111" s="38">
        <v>1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15">
        <f t="shared" ref="I111:I137" si="48">SUM(B111:H111)</f>
        <v>1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15">
        <f t="shared" si="44"/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15">
        <f t="shared" si="45"/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15">
        <f t="shared" si="46"/>
        <v>0</v>
      </c>
      <c r="AH111" s="16">
        <f t="shared" si="47"/>
        <v>1</v>
      </c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</row>
    <row r="112" spans="1:57" s="36" customFormat="1" ht="15.75" x14ac:dyDescent="0.25">
      <c r="A112" s="33" t="s">
        <v>16</v>
      </c>
      <c r="B112" s="34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15">
        <f t="shared" si="48"/>
        <v>0</v>
      </c>
      <c r="J112" s="38">
        <v>1</v>
      </c>
      <c r="K112" s="38">
        <v>0</v>
      </c>
      <c r="L112" s="38">
        <v>0</v>
      </c>
      <c r="M112" s="38">
        <v>0</v>
      </c>
      <c r="N112" s="38">
        <v>1</v>
      </c>
      <c r="O112" s="38">
        <v>1</v>
      </c>
      <c r="P112" s="38">
        <v>0</v>
      </c>
      <c r="Q112" s="15">
        <f t="shared" si="44"/>
        <v>3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15">
        <f t="shared" si="45"/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15">
        <f t="shared" si="46"/>
        <v>0</v>
      </c>
      <c r="AH112" s="16">
        <f t="shared" si="47"/>
        <v>3</v>
      </c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</row>
    <row r="113" spans="1:57" s="36" customFormat="1" ht="15.75" x14ac:dyDescent="0.25">
      <c r="A113" s="33" t="s">
        <v>17</v>
      </c>
      <c r="B113" s="34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15">
        <f t="shared" si="48"/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15">
        <f t="shared" si="44"/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15">
        <f t="shared" si="45"/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15">
        <f t="shared" si="46"/>
        <v>0</v>
      </c>
      <c r="AH113" s="16">
        <f t="shared" si="47"/>
        <v>0</v>
      </c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</row>
    <row r="114" spans="1:57" s="36" customFormat="1" ht="15.75" x14ac:dyDescent="0.25">
      <c r="A114" s="33" t="s">
        <v>18</v>
      </c>
      <c r="B114" s="34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15">
        <f t="shared" si="48"/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15">
        <f t="shared" si="44"/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15">
        <f t="shared" si="45"/>
        <v>0</v>
      </c>
      <c r="Z114" s="38">
        <v>1</v>
      </c>
      <c r="AA114" s="38">
        <v>0</v>
      </c>
      <c r="AB114" s="38">
        <v>1</v>
      </c>
      <c r="AC114" s="38">
        <v>0</v>
      </c>
      <c r="AD114" s="38">
        <v>2</v>
      </c>
      <c r="AE114" s="38">
        <v>0</v>
      </c>
      <c r="AF114" s="38">
        <v>0</v>
      </c>
      <c r="AG114" s="15">
        <f t="shared" si="46"/>
        <v>4</v>
      </c>
      <c r="AH114" s="16">
        <f t="shared" si="47"/>
        <v>4</v>
      </c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</row>
    <row r="115" spans="1:57" s="36" customFormat="1" ht="15.75" x14ac:dyDescent="0.25">
      <c r="A115" s="33" t="s">
        <v>19</v>
      </c>
      <c r="B115" s="34">
        <v>0</v>
      </c>
      <c r="C115" s="38">
        <v>0</v>
      </c>
      <c r="D115" s="38">
        <v>0</v>
      </c>
      <c r="E115" s="38">
        <v>1</v>
      </c>
      <c r="F115" s="38">
        <v>0</v>
      </c>
      <c r="G115" s="38">
        <v>0</v>
      </c>
      <c r="H115" s="38">
        <v>0</v>
      </c>
      <c r="I115" s="15">
        <f t="shared" si="48"/>
        <v>1</v>
      </c>
      <c r="J115" s="38">
        <v>0</v>
      </c>
      <c r="K115" s="38">
        <v>1</v>
      </c>
      <c r="L115" s="38">
        <v>1</v>
      </c>
      <c r="M115" s="38">
        <v>2</v>
      </c>
      <c r="N115" s="38">
        <v>0</v>
      </c>
      <c r="O115" s="38">
        <v>0</v>
      </c>
      <c r="P115" s="38">
        <v>0</v>
      </c>
      <c r="Q115" s="15">
        <f t="shared" si="44"/>
        <v>4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15">
        <f t="shared" si="45"/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>
        <v>1</v>
      </c>
      <c r="AG115" s="15">
        <f t="shared" si="46"/>
        <v>1</v>
      </c>
      <c r="AH115" s="16">
        <f t="shared" si="47"/>
        <v>6</v>
      </c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</row>
    <row r="116" spans="1:57" s="36" customFormat="1" ht="15.75" x14ac:dyDescent="0.25">
      <c r="A116" s="33" t="s">
        <v>20</v>
      </c>
      <c r="B116" s="34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15">
        <f t="shared" si="48"/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15">
        <f t="shared" si="44"/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15">
        <f t="shared" si="45"/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2</v>
      </c>
      <c r="AE116" s="38">
        <v>0</v>
      </c>
      <c r="AF116" s="38">
        <v>0</v>
      </c>
      <c r="AG116" s="15">
        <f t="shared" si="46"/>
        <v>2</v>
      </c>
      <c r="AH116" s="16">
        <f t="shared" si="47"/>
        <v>2</v>
      </c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</row>
    <row r="117" spans="1:57" s="36" customFormat="1" ht="15.75" x14ac:dyDescent="0.25">
      <c r="A117" s="33" t="s">
        <v>21</v>
      </c>
      <c r="B117" s="34">
        <v>0</v>
      </c>
      <c r="C117" s="38">
        <v>0</v>
      </c>
      <c r="D117" s="38">
        <v>0</v>
      </c>
      <c r="E117" s="38">
        <v>0</v>
      </c>
      <c r="F117" s="38">
        <v>2</v>
      </c>
      <c r="G117" s="38">
        <v>0</v>
      </c>
      <c r="H117" s="38">
        <v>0</v>
      </c>
      <c r="I117" s="15">
        <f t="shared" si="48"/>
        <v>2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15">
        <f t="shared" si="44"/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15">
        <f t="shared" si="45"/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15">
        <f t="shared" si="46"/>
        <v>0</v>
      </c>
      <c r="AH117" s="16">
        <f t="shared" si="47"/>
        <v>2</v>
      </c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</row>
    <row r="118" spans="1:57" s="36" customFormat="1" ht="15.75" x14ac:dyDescent="0.25">
      <c r="A118" s="33" t="s">
        <v>22</v>
      </c>
      <c r="B118" s="34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15">
        <f t="shared" si="48"/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15">
        <f t="shared" si="44"/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1</v>
      </c>
      <c r="Y118" s="15">
        <f t="shared" si="45"/>
        <v>1</v>
      </c>
      <c r="Z118" s="38">
        <v>1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15">
        <f t="shared" si="46"/>
        <v>1</v>
      </c>
      <c r="AH118" s="16">
        <f t="shared" si="47"/>
        <v>2</v>
      </c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</row>
    <row r="119" spans="1:57" s="36" customFormat="1" ht="15.75" x14ac:dyDescent="0.25">
      <c r="A119" s="33" t="s">
        <v>23</v>
      </c>
      <c r="B119" s="34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15">
        <f t="shared" si="48"/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15">
        <f t="shared" si="44"/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15">
        <f t="shared" si="45"/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15">
        <f t="shared" si="46"/>
        <v>0</v>
      </c>
      <c r="AH119" s="16">
        <f t="shared" si="47"/>
        <v>0</v>
      </c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</row>
    <row r="120" spans="1:57" s="36" customFormat="1" ht="15.75" x14ac:dyDescent="0.25">
      <c r="A120" s="33" t="s">
        <v>24</v>
      </c>
      <c r="B120" s="34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15">
        <f t="shared" si="48"/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15">
        <f t="shared" si="44"/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15">
        <f t="shared" si="45"/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15">
        <f t="shared" si="46"/>
        <v>0</v>
      </c>
      <c r="AH120" s="16">
        <f t="shared" si="47"/>
        <v>0</v>
      </c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</row>
    <row r="121" spans="1:57" s="36" customFormat="1" ht="15.75" x14ac:dyDescent="0.25">
      <c r="A121" s="33" t="s">
        <v>25</v>
      </c>
      <c r="B121" s="34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15">
        <f t="shared" si="48"/>
        <v>0</v>
      </c>
      <c r="J121" s="38">
        <v>0</v>
      </c>
      <c r="K121" s="38">
        <v>0</v>
      </c>
      <c r="L121" s="38">
        <v>0</v>
      </c>
      <c r="M121" s="38">
        <v>1</v>
      </c>
      <c r="N121" s="38">
        <v>0</v>
      </c>
      <c r="O121" s="38">
        <v>0</v>
      </c>
      <c r="P121" s="38">
        <v>0</v>
      </c>
      <c r="Q121" s="15">
        <f t="shared" si="44"/>
        <v>1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15">
        <f t="shared" si="45"/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15">
        <f t="shared" si="46"/>
        <v>0</v>
      </c>
      <c r="AH121" s="16">
        <f t="shared" si="47"/>
        <v>1</v>
      </c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</row>
    <row r="122" spans="1:57" s="36" customFormat="1" ht="15.75" x14ac:dyDescent="0.25">
      <c r="A122" s="33" t="s">
        <v>26</v>
      </c>
      <c r="B122" s="34">
        <v>0</v>
      </c>
      <c r="C122" s="38">
        <v>0</v>
      </c>
      <c r="D122" s="38">
        <v>0</v>
      </c>
      <c r="E122" s="38">
        <v>0</v>
      </c>
      <c r="F122" s="38">
        <v>10</v>
      </c>
      <c r="G122" s="38">
        <v>0</v>
      </c>
      <c r="H122" s="38">
        <v>0</v>
      </c>
      <c r="I122" s="15">
        <f t="shared" si="48"/>
        <v>10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0</v>
      </c>
      <c r="P122" s="38">
        <v>0</v>
      </c>
      <c r="Q122" s="15">
        <f t="shared" si="44"/>
        <v>1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15">
        <f t="shared" si="45"/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15">
        <f t="shared" si="46"/>
        <v>0</v>
      </c>
      <c r="AH122" s="16">
        <f t="shared" si="47"/>
        <v>11</v>
      </c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</row>
    <row r="123" spans="1:57" s="36" customFormat="1" ht="15.75" x14ac:dyDescent="0.25">
      <c r="A123" s="33" t="s">
        <v>27</v>
      </c>
      <c r="B123" s="34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15">
        <f t="shared" si="48"/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15">
        <f t="shared" si="44"/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15">
        <f t="shared" si="45"/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15">
        <f t="shared" si="46"/>
        <v>0</v>
      </c>
      <c r="AH123" s="16">
        <f t="shared" si="47"/>
        <v>0</v>
      </c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</row>
    <row r="124" spans="1:57" s="36" customFormat="1" ht="15.75" x14ac:dyDescent="0.25">
      <c r="A124" s="33" t="s">
        <v>28</v>
      </c>
      <c r="B124" s="34">
        <v>0</v>
      </c>
      <c r="C124" s="38">
        <v>0</v>
      </c>
      <c r="D124" s="38">
        <v>1</v>
      </c>
      <c r="E124" s="38">
        <v>0</v>
      </c>
      <c r="F124" s="38">
        <v>0</v>
      </c>
      <c r="G124" s="38">
        <v>0</v>
      </c>
      <c r="H124" s="38">
        <v>0</v>
      </c>
      <c r="I124" s="15">
        <f t="shared" si="48"/>
        <v>1</v>
      </c>
      <c r="J124" s="38">
        <v>0</v>
      </c>
      <c r="K124" s="38">
        <v>0</v>
      </c>
      <c r="L124" s="38">
        <v>0</v>
      </c>
      <c r="M124" s="38">
        <v>0</v>
      </c>
      <c r="N124" s="38">
        <v>0</v>
      </c>
      <c r="O124" s="38">
        <v>0</v>
      </c>
      <c r="P124" s="38">
        <v>0</v>
      </c>
      <c r="Q124" s="15">
        <f t="shared" si="44"/>
        <v>0</v>
      </c>
      <c r="R124" s="38">
        <v>0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1</v>
      </c>
      <c r="Y124" s="15">
        <f t="shared" si="45"/>
        <v>1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>
        <v>0</v>
      </c>
      <c r="AG124" s="15">
        <f t="shared" si="46"/>
        <v>0</v>
      </c>
      <c r="AH124" s="16">
        <f t="shared" si="47"/>
        <v>2</v>
      </c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</row>
    <row r="125" spans="1:57" s="36" customFormat="1" ht="15.75" x14ac:dyDescent="0.25">
      <c r="A125" s="33" t="s">
        <v>29</v>
      </c>
      <c r="B125" s="34">
        <v>0</v>
      </c>
      <c r="C125" s="38">
        <v>0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15">
        <f t="shared" si="48"/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15">
        <f t="shared" si="44"/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0</v>
      </c>
      <c r="Y125" s="15">
        <f t="shared" si="45"/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15">
        <f t="shared" si="46"/>
        <v>0</v>
      </c>
      <c r="AH125" s="16">
        <f t="shared" si="47"/>
        <v>0</v>
      </c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</row>
    <row r="126" spans="1:57" s="36" customFormat="1" ht="15.75" x14ac:dyDescent="0.25">
      <c r="A126" s="33" t="s">
        <v>30</v>
      </c>
      <c r="B126" s="34">
        <v>0</v>
      </c>
      <c r="C126" s="38">
        <v>0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15">
        <f t="shared" si="48"/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15">
        <f t="shared" si="44"/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15">
        <f t="shared" si="45"/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15">
        <f t="shared" si="46"/>
        <v>0</v>
      </c>
      <c r="AH126" s="16">
        <f t="shared" si="47"/>
        <v>0</v>
      </c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</row>
    <row r="127" spans="1:57" s="36" customFormat="1" ht="15.75" x14ac:dyDescent="0.25">
      <c r="A127" s="33" t="s">
        <v>31</v>
      </c>
      <c r="B127" s="34">
        <v>0</v>
      </c>
      <c r="C127" s="38">
        <v>0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15">
        <f t="shared" si="48"/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15">
        <f t="shared" si="44"/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15">
        <f t="shared" si="45"/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15">
        <f t="shared" si="46"/>
        <v>0</v>
      </c>
      <c r="AH127" s="16">
        <f t="shared" si="47"/>
        <v>0</v>
      </c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</row>
    <row r="128" spans="1:57" s="36" customFormat="1" ht="15.75" x14ac:dyDescent="0.25">
      <c r="A128" s="33" t="s">
        <v>32</v>
      </c>
      <c r="B128" s="34">
        <v>0</v>
      </c>
      <c r="C128" s="38">
        <v>0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15">
        <f t="shared" si="48"/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15">
        <f t="shared" si="44"/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15">
        <f t="shared" si="45"/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15">
        <f t="shared" si="46"/>
        <v>0</v>
      </c>
      <c r="AH128" s="16">
        <f t="shared" si="47"/>
        <v>0</v>
      </c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</row>
    <row r="129" spans="1:57" s="36" customFormat="1" ht="15.75" x14ac:dyDescent="0.25">
      <c r="A129" s="33" t="s">
        <v>33</v>
      </c>
      <c r="B129" s="34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15">
        <f t="shared" si="48"/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0</v>
      </c>
      <c r="Q129" s="15">
        <f t="shared" si="44"/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38">
        <v>0</v>
      </c>
      <c r="Y129" s="15">
        <f t="shared" si="45"/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15">
        <f t="shared" si="46"/>
        <v>0</v>
      </c>
      <c r="AH129" s="16">
        <f t="shared" si="47"/>
        <v>0</v>
      </c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</row>
    <row r="130" spans="1:57" s="36" customFormat="1" ht="15.75" x14ac:dyDescent="0.25">
      <c r="A130" s="33" t="s">
        <v>34</v>
      </c>
      <c r="B130" s="34">
        <v>0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15">
        <f t="shared" si="48"/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15">
        <f t="shared" si="44"/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15">
        <f t="shared" si="45"/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2</v>
      </c>
      <c r="AF130" s="38">
        <v>0</v>
      </c>
      <c r="AG130" s="15">
        <f t="shared" si="46"/>
        <v>2</v>
      </c>
      <c r="AH130" s="16">
        <f t="shared" si="47"/>
        <v>2</v>
      </c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</row>
    <row r="131" spans="1:57" s="36" customFormat="1" ht="15.75" x14ac:dyDescent="0.25">
      <c r="A131" s="33" t="s">
        <v>35</v>
      </c>
      <c r="B131" s="34">
        <v>0</v>
      </c>
      <c r="C131" s="38">
        <v>0</v>
      </c>
      <c r="D131" s="38">
        <v>0</v>
      </c>
      <c r="E131" s="38">
        <v>0</v>
      </c>
      <c r="F131" s="38">
        <v>0</v>
      </c>
      <c r="G131" s="38">
        <v>2</v>
      </c>
      <c r="H131" s="38">
        <v>2</v>
      </c>
      <c r="I131" s="15">
        <f t="shared" si="48"/>
        <v>4</v>
      </c>
      <c r="J131" s="38">
        <v>0</v>
      </c>
      <c r="K131" s="38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0</v>
      </c>
      <c r="Q131" s="15">
        <f t="shared" si="44"/>
        <v>0</v>
      </c>
      <c r="R131" s="38">
        <v>2</v>
      </c>
      <c r="S131" s="38">
        <v>0</v>
      </c>
      <c r="T131" s="38">
        <v>0</v>
      </c>
      <c r="U131" s="38">
        <v>0</v>
      </c>
      <c r="V131" s="38">
        <v>0</v>
      </c>
      <c r="W131" s="38">
        <v>0</v>
      </c>
      <c r="X131" s="38">
        <v>0</v>
      </c>
      <c r="Y131" s="15">
        <f t="shared" si="45"/>
        <v>2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15">
        <f t="shared" si="46"/>
        <v>0</v>
      </c>
      <c r="AH131" s="16">
        <f t="shared" si="47"/>
        <v>6</v>
      </c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</row>
    <row r="132" spans="1:57" s="36" customFormat="1" ht="15.75" x14ac:dyDescent="0.25">
      <c r="A132" s="33" t="s">
        <v>36</v>
      </c>
      <c r="B132" s="34">
        <v>0</v>
      </c>
      <c r="C132" s="38">
        <v>0</v>
      </c>
      <c r="D132" s="38">
        <v>0</v>
      </c>
      <c r="E132" s="38">
        <v>0</v>
      </c>
      <c r="F132" s="38">
        <v>0</v>
      </c>
      <c r="G132" s="38">
        <v>0</v>
      </c>
      <c r="H132" s="38">
        <v>0</v>
      </c>
      <c r="I132" s="15">
        <f t="shared" si="48"/>
        <v>0</v>
      </c>
      <c r="J132" s="38">
        <v>0</v>
      </c>
      <c r="K132" s="38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0</v>
      </c>
      <c r="Q132" s="15">
        <f t="shared" si="44"/>
        <v>0</v>
      </c>
      <c r="R132" s="38">
        <v>1</v>
      </c>
      <c r="S132" s="38">
        <v>0</v>
      </c>
      <c r="T132" s="38">
        <v>0</v>
      </c>
      <c r="U132" s="38">
        <v>0</v>
      </c>
      <c r="V132" s="38">
        <v>0</v>
      </c>
      <c r="W132" s="38">
        <v>0</v>
      </c>
      <c r="X132" s="38">
        <v>0</v>
      </c>
      <c r="Y132" s="15">
        <f t="shared" si="45"/>
        <v>1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1</v>
      </c>
      <c r="AF132" s="38">
        <v>0</v>
      </c>
      <c r="AG132" s="15">
        <f t="shared" si="46"/>
        <v>1</v>
      </c>
      <c r="AH132" s="16">
        <f t="shared" si="47"/>
        <v>2</v>
      </c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</row>
    <row r="133" spans="1:57" s="36" customFormat="1" ht="15.75" x14ac:dyDescent="0.25">
      <c r="A133" s="33" t="s">
        <v>37</v>
      </c>
      <c r="B133" s="34">
        <v>0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15">
        <f t="shared" si="48"/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0</v>
      </c>
      <c r="Q133" s="15">
        <f t="shared" si="44"/>
        <v>0</v>
      </c>
      <c r="R133" s="38">
        <v>0</v>
      </c>
      <c r="S133" s="38">
        <v>0</v>
      </c>
      <c r="T133" s="38">
        <v>0</v>
      </c>
      <c r="U133" s="38">
        <v>0</v>
      </c>
      <c r="V133" s="38">
        <v>0</v>
      </c>
      <c r="W133" s="38">
        <v>0</v>
      </c>
      <c r="X133" s="38">
        <v>0</v>
      </c>
      <c r="Y133" s="15">
        <f t="shared" si="45"/>
        <v>0</v>
      </c>
      <c r="Z133" s="34">
        <v>0</v>
      </c>
      <c r="AA133" s="38">
        <v>1</v>
      </c>
      <c r="AB133" s="38">
        <v>0</v>
      </c>
      <c r="AC133" s="38">
        <v>0</v>
      </c>
      <c r="AD133" s="38">
        <v>0</v>
      </c>
      <c r="AE133" s="38">
        <v>1</v>
      </c>
      <c r="AF133" s="38">
        <v>0</v>
      </c>
      <c r="AG133" s="15">
        <f t="shared" si="46"/>
        <v>2</v>
      </c>
      <c r="AH133" s="16">
        <f t="shared" si="47"/>
        <v>2</v>
      </c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</row>
    <row r="134" spans="1:57" s="36" customFormat="1" ht="15.75" x14ac:dyDescent="0.25">
      <c r="A134" s="33" t="s">
        <v>38</v>
      </c>
      <c r="B134" s="34">
        <v>0</v>
      </c>
      <c r="C134" s="38">
        <v>0</v>
      </c>
      <c r="D134" s="38">
        <v>0</v>
      </c>
      <c r="E134" s="38">
        <v>0</v>
      </c>
      <c r="F134" s="38">
        <v>2</v>
      </c>
      <c r="G134" s="38">
        <v>0</v>
      </c>
      <c r="H134" s="38">
        <v>0</v>
      </c>
      <c r="I134" s="15">
        <f t="shared" si="48"/>
        <v>2</v>
      </c>
      <c r="J134" s="38">
        <v>1</v>
      </c>
      <c r="K134" s="38">
        <v>0</v>
      </c>
      <c r="L134" s="38">
        <v>0</v>
      </c>
      <c r="M134" s="38">
        <v>1</v>
      </c>
      <c r="N134" s="38">
        <v>0</v>
      </c>
      <c r="O134" s="38">
        <v>0</v>
      </c>
      <c r="P134" s="38">
        <v>0</v>
      </c>
      <c r="Q134" s="15">
        <f t="shared" si="44"/>
        <v>2</v>
      </c>
      <c r="R134" s="38">
        <v>0</v>
      </c>
      <c r="S134" s="38">
        <v>0</v>
      </c>
      <c r="T134" s="38">
        <v>0</v>
      </c>
      <c r="U134" s="38">
        <v>0</v>
      </c>
      <c r="V134" s="38">
        <v>0</v>
      </c>
      <c r="W134" s="38">
        <v>0</v>
      </c>
      <c r="X134" s="38">
        <v>0</v>
      </c>
      <c r="Y134" s="15">
        <f t="shared" si="45"/>
        <v>0</v>
      </c>
      <c r="Z134" s="34">
        <v>0</v>
      </c>
      <c r="AA134" s="34">
        <v>0</v>
      </c>
      <c r="AB134" s="34">
        <v>0</v>
      </c>
      <c r="AC134" s="38">
        <v>0</v>
      </c>
      <c r="AD134" s="38">
        <v>1</v>
      </c>
      <c r="AE134" s="38">
        <v>0</v>
      </c>
      <c r="AF134" s="38">
        <v>0</v>
      </c>
      <c r="AG134" s="15">
        <f t="shared" si="46"/>
        <v>1</v>
      </c>
      <c r="AH134" s="16">
        <f t="shared" si="47"/>
        <v>5</v>
      </c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</row>
    <row r="135" spans="1:57" s="36" customFormat="1" ht="15.75" x14ac:dyDescent="0.25">
      <c r="A135" s="33" t="s">
        <v>39</v>
      </c>
      <c r="B135" s="34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15">
        <f t="shared" si="48"/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15">
        <f t="shared" si="44"/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15">
        <f t="shared" si="45"/>
        <v>0</v>
      </c>
      <c r="Z135" s="34">
        <v>0</v>
      </c>
      <c r="AA135" s="34">
        <v>0</v>
      </c>
      <c r="AB135" s="34">
        <v>0</v>
      </c>
      <c r="AC135" s="38">
        <v>0</v>
      </c>
      <c r="AD135" s="38">
        <v>0</v>
      </c>
      <c r="AE135" s="38">
        <v>0</v>
      </c>
      <c r="AF135" s="38">
        <v>0</v>
      </c>
      <c r="AG135" s="15">
        <f t="shared" si="46"/>
        <v>0</v>
      </c>
      <c r="AH135" s="16">
        <f t="shared" si="47"/>
        <v>0</v>
      </c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</row>
    <row r="136" spans="1:57" s="36" customFormat="1" ht="15.75" x14ac:dyDescent="0.25">
      <c r="A136" s="33" t="s">
        <v>40</v>
      </c>
      <c r="B136" s="34">
        <v>0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15">
        <f t="shared" si="48"/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15">
        <f t="shared" si="44"/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15">
        <f t="shared" si="45"/>
        <v>0</v>
      </c>
      <c r="Z136" s="34">
        <v>0</v>
      </c>
      <c r="AA136" s="34">
        <v>0</v>
      </c>
      <c r="AB136" s="34">
        <v>0</v>
      </c>
      <c r="AC136" s="38">
        <v>0</v>
      </c>
      <c r="AD136" s="38">
        <v>0</v>
      </c>
      <c r="AE136" s="38">
        <v>0</v>
      </c>
      <c r="AF136" s="38">
        <v>0</v>
      </c>
      <c r="AG136" s="15">
        <f t="shared" si="46"/>
        <v>0</v>
      </c>
      <c r="AH136" s="16">
        <f t="shared" si="47"/>
        <v>0</v>
      </c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</row>
    <row r="137" spans="1:57" s="36" customFormat="1" ht="15.75" x14ac:dyDescent="0.25">
      <c r="A137" s="33" t="s">
        <v>41</v>
      </c>
      <c r="B137" s="34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15">
        <f t="shared" si="48"/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15">
        <f t="shared" si="44"/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15">
        <f t="shared" si="45"/>
        <v>0</v>
      </c>
      <c r="Z137" s="34">
        <v>0</v>
      </c>
      <c r="AA137" s="34">
        <v>0</v>
      </c>
      <c r="AB137" s="34">
        <v>0</v>
      </c>
      <c r="AC137" s="38">
        <v>0</v>
      </c>
      <c r="AD137" s="38">
        <v>0</v>
      </c>
      <c r="AE137" s="38">
        <v>0</v>
      </c>
      <c r="AF137" s="38">
        <v>0</v>
      </c>
      <c r="AG137" s="15">
        <f t="shared" si="46"/>
        <v>0</v>
      </c>
      <c r="AH137" s="16">
        <f t="shared" si="47"/>
        <v>0</v>
      </c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</row>
    <row r="138" spans="1:57" s="2" customFormat="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1:57" s="2" customFormat="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1:57" s="2" customFormat="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1:57" s="2" customFormat="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1:57" s="2" customForma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1:57" s="2" customForma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1:57" s="2" customForma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2:33" s="2" customForma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2:33" s="2" customForma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2:33" s="2" customForma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2:33" s="2" customForma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2:33" s="2" customForma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2:33" s="2" customForma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2:33" s="2" customForma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2:33" s="2" customForma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2:33" s="2" customForma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2:33" s="2" customForma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2:33" s="2" customForma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2:33" s="2" customForma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2:33" s="2" customForma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2:33" s="2" customForma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2:33" s="2" customForma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2:33" s="2" customForma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2:33" s="2" customForma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2:33" s="2" customForma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2:33" s="2" customForma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2:33" s="2" customForma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2:33" s="2" customForma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2:33" s="2" customForma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2:33" s="2" customForma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2:33" s="2" customForma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2:33" s="2" customForma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2:33" s="2" customForma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2:33" s="2" customForma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2:33" s="2" customForma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2:33" s="2" customForma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2:33" s="2" customForma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2:33" s="2" customForma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spans="2:33" s="2" customForma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spans="2:33" s="2" customForma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spans="2:33" s="2" customForma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spans="2:33" s="2" customForma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spans="2:33" s="2" customForma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spans="2:33" s="2" customForma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spans="2:33" s="2" customForma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spans="2:33" s="2" customForma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spans="2:33" s="2" customForma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spans="2:33" s="2" customForma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spans="2:33" s="2" customForma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2:33" s="2" customForma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spans="2:33" s="2" customFormat="1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spans="2:33" s="2" customFormat="1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spans="2:33" s="2" customFormat="1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spans="2:33" s="2" customFormat="1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spans="2:33" s="2" customFormat="1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spans="2:33" s="2" customFormat="1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spans="2:33" s="2" customFormat="1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spans="2:33" s="2" customFormat="1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spans="2:33" s="2" customFormat="1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spans="2:33" s="2" customFormat="1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spans="2:33" s="2" customFormat="1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spans="2:33" s="2" customFormat="1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spans="2:33" s="2" customFormat="1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spans="2:33" s="2" customFormat="1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spans="2:33" s="2" customFormat="1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spans="2:33" s="2" customFormat="1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spans="2:33" s="2" customFormat="1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spans="2:33" s="2" customFormat="1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spans="2:33" s="2" customFormat="1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spans="2:33" s="2" customFormat="1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spans="2:33" s="2" customFormat="1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spans="2:33" s="2" customFormat="1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spans="2:33" s="2" customFormat="1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spans="2:33" s="2" customFormat="1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spans="2:33" s="2" customFormat="1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spans="2:33" s="2" customFormat="1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spans="2:33" s="2" customFormat="1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spans="2:33" s="2" customForma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spans="2:33" s="2" customFormat="1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spans="2:33" s="2" customFormat="1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spans="2:33" s="2" customFormat="1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spans="2:33" s="2" customFormat="1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spans="2:33" s="2" customFormat="1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spans="2:33" s="2" customFormat="1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spans="2:33" s="2" customFormat="1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spans="2:33" s="2" customFormat="1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spans="2:33" s="2" customFormat="1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spans="2:33" s="2" customFormat="1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spans="2:33" s="2" customFormat="1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spans="2:33" s="2" customFormat="1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spans="2:33" s="2" customFormat="1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spans="2:33" s="2" customFormat="1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spans="2:33" s="2" customFormat="1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spans="2:33" s="2" customFormat="1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spans="2:33" s="2" customFormat="1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spans="2:33" s="2" customFormat="1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spans="2:33" s="2" customFormat="1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spans="2:33" s="2" customFormat="1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spans="2:33" s="2" customFormat="1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spans="2:33" s="2" customFormat="1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spans="2:33" s="2" customFormat="1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spans="2:33" s="2" customFormat="1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spans="2:33" s="2" customFormat="1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spans="2:33" s="2" customFormat="1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spans="2:33" s="2" customFormat="1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spans="2:33" s="2" customFormat="1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spans="2:33" s="2" customFormat="1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spans="2:33" s="2" customFormat="1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spans="2:33" s="2" customFormat="1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spans="2:33" s="2" customFormat="1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spans="2:33" s="2" customFormat="1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spans="2:33" s="2" customFormat="1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spans="2:33" s="2" customFormat="1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spans="2:33" s="2" customFormat="1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spans="2:33" s="2" customFormat="1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spans="2:33" s="2" customFormat="1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spans="2:33" s="2" customFormat="1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spans="2:33" s="2" customFormat="1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spans="2:33" s="2" customFormat="1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spans="2:33" s="2" customFormat="1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spans="2:33" s="2" customFormat="1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spans="2:33" s="2" customFormat="1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spans="2:33" s="2" customFormat="1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spans="2:33" s="2" customFormat="1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spans="2:33" s="2" customFormat="1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spans="2:33" s="2" customFormat="1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spans="2:33" s="2" customFormat="1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spans="2:33" s="2" customFormat="1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spans="2:33" s="2" customFormat="1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spans="2:33" s="2" customFormat="1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spans="2:33" s="2" customFormat="1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spans="2:33" s="2" customFormat="1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spans="2:33" s="2" customFormat="1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spans="2:33" s="2" customFormat="1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spans="2:33" s="2" customFormat="1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spans="2:33" s="2" customFormat="1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spans="2:33" s="2" customFormat="1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spans="2:33" s="2" customFormat="1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spans="2:33" s="2" customFormat="1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spans="2:33" s="2" customFormat="1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spans="2:33" s="2" customFormat="1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spans="2:33" s="2" customFormat="1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spans="2:33" s="2" customFormat="1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spans="2:33" s="2" customFormat="1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spans="2:33" s="2" customFormat="1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spans="2:33" s="2" customFormat="1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spans="2:33" s="2" customFormat="1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spans="2:33" s="2" customFormat="1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spans="2:33" s="2" customFormat="1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spans="2:33" s="2" customFormat="1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spans="2:33" s="2" customFormat="1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spans="2:33" s="2" customFormat="1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spans="2:33" s="2" customFormat="1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spans="2:33" s="2" customFormat="1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spans="2:33" s="2" customFormat="1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spans="2:33" s="2" customFormat="1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spans="2:33" s="2" customFormat="1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spans="2:33" s="2" customFormat="1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spans="2:33" s="2" customFormat="1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spans="2:33" s="2" customFormat="1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spans="2:33" s="2" customFormat="1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spans="2:33" s="2" customFormat="1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spans="2:33" s="2" customFormat="1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spans="2:33" s="2" customFormat="1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spans="2:33" s="2" customFormat="1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spans="2:33" s="2" customFormat="1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spans="2:33" s="2" customFormat="1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spans="2:33" s="2" customFormat="1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spans="2:33" s="2" customFormat="1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spans="2:33" s="2" customFormat="1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spans="2:33" s="2" customFormat="1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spans="2:33" s="2" customFormat="1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spans="2:33" s="2" customFormat="1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spans="2:33" s="2" customFormat="1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spans="2:33" s="2" customFormat="1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spans="2:33" s="2" customFormat="1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spans="2:33" s="2" customFormat="1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spans="2:33" s="2" customFormat="1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spans="2:33" s="2" customFormat="1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spans="2:33" s="2" customForma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spans="2:33" s="2" customFormat="1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spans="2:33" s="2" customFormat="1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spans="2:33" s="2" customFormat="1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spans="2:33" s="2" customFormat="1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spans="2:33" s="2" customFormat="1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spans="2:33" s="2" customFormat="1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spans="2:33" s="2" customFormat="1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spans="2:33" s="2" customFormat="1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spans="2:33" s="2" customFormat="1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spans="2:33" s="2" customFormat="1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spans="2:33" s="2" customFormat="1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2:33" s="2" customFormat="1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spans="2:33" s="2" customFormat="1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spans="2:33" s="2" customFormat="1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spans="2:33" s="2" customFormat="1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spans="2:33" s="2" customFormat="1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spans="2:33" s="2" customFormat="1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spans="2:33" s="2" customFormat="1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spans="2:33" s="2" customFormat="1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spans="2:33" s="2" customFormat="1" x14ac:dyDescent="0.25">
      <c r="B337" s="22"/>
      <c r="C337" s="1"/>
      <c r="D337" s="22"/>
      <c r="E337" s="22"/>
      <c r="F337" s="1"/>
      <c r="G337" s="22"/>
      <c r="H337" s="22"/>
      <c r="I337" s="22"/>
      <c r="J337" s="22"/>
      <c r="K337" s="1"/>
      <c r="L337" s="22"/>
      <c r="M337" s="22"/>
      <c r="N337" s="1"/>
      <c r="O337" s="22"/>
      <c r="P337" s="22"/>
      <c r="Q337" s="22"/>
      <c r="R337" s="22"/>
      <c r="S337" s="1"/>
      <c r="T337" s="22"/>
      <c r="U337" s="22"/>
      <c r="V337" s="1"/>
      <c r="W337" s="22"/>
      <c r="X337" s="22"/>
      <c r="Y337" s="22"/>
      <c r="Z337" s="1"/>
      <c r="AA337" s="22"/>
      <c r="AB337" s="22"/>
      <c r="AC337" s="22"/>
      <c r="AD337" s="22"/>
      <c r="AE337" s="22"/>
      <c r="AF337" s="22"/>
      <c r="AG337" s="22"/>
    </row>
    <row r="338" spans="2:33" s="2" customFormat="1" x14ac:dyDescent="0.25">
      <c r="B338" s="22"/>
      <c r="C338" s="1"/>
      <c r="D338" s="22"/>
      <c r="E338" s="22"/>
      <c r="F338" s="1"/>
      <c r="G338" s="22"/>
      <c r="H338" s="22"/>
      <c r="I338" s="22"/>
      <c r="J338" s="22"/>
      <c r="K338" s="1"/>
      <c r="L338" s="22"/>
      <c r="M338" s="22"/>
      <c r="N338" s="1"/>
      <c r="O338" s="22"/>
      <c r="P338" s="22"/>
      <c r="Q338" s="22"/>
      <c r="R338" s="22"/>
      <c r="S338" s="1"/>
      <c r="T338" s="22"/>
      <c r="U338" s="22"/>
      <c r="V338" s="1"/>
      <c r="W338" s="22"/>
      <c r="X338" s="22"/>
      <c r="Y338" s="22"/>
      <c r="Z338" s="1"/>
      <c r="AA338" s="22"/>
      <c r="AB338" s="22"/>
      <c r="AC338" s="22"/>
      <c r="AD338" s="22"/>
      <c r="AE338" s="22"/>
      <c r="AF338" s="22"/>
      <c r="AG338" s="22"/>
    </row>
    <row r="339" spans="2:33" s="2" customFormat="1" x14ac:dyDescent="0.25">
      <c r="B339" s="22"/>
      <c r="C339" s="1"/>
      <c r="D339" s="22"/>
      <c r="E339" s="22"/>
      <c r="F339" s="1"/>
      <c r="G339" s="22"/>
      <c r="H339" s="22"/>
      <c r="I339" s="22"/>
      <c r="J339" s="22"/>
      <c r="K339" s="1"/>
      <c r="L339" s="22"/>
      <c r="M339" s="22"/>
      <c r="N339" s="1"/>
      <c r="O339" s="22"/>
      <c r="P339" s="22"/>
      <c r="Q339" s="22"/>
      <c r="R339" s="22"/>
      <c r="S339" s="1"/>
      <c r="T339" s="22"/>
      <c r="U339" s="22"/>
      <c r="V339" s="1"/>
      <c r="W339" s="22"/>
      <c r="X339" s="22"/>
      <c r="Y339" s="22"/>
      <c r="Z339" s="1"/>
      <c r="AA339" s="22"/>
      <c r="AB339" s="22"/>
      <c r="AC339" s="22"/>
      <c r="AD339" s="22"/>
      <c r="AE339" s="22"/>
      <c r="AF339" s="22"/>
      <c r="AG339" s="22"/>
    </row>
    <row r="340" spans="2:33" s="2" customFormat="1" x14ac:dyDescent="0.25">
      <c r="B340" s="22"/>
      <c r="C340" s="1"/>
      <c r="D340" s="22"/>
      <c r="E340" s="22"/>
      <c r="F340" s="1"/>
      <c r="G340" s="22"/>
      <c r="H340" s="22"/>
      <c r="I340" s="22"/>
      <c r="J340" s="22"/>
      <c r="K340" s="1"/>
      <c r="L340" s="22"/>
      <c r="M340" s="22"/>
      <c r="N340" s="1"/>
      <c r="O340" s="22"/>
      <c r="P340" s="22"/>
      <c r="Q340" s="22"/>
      <c r="R340" s="22"/>
      <c r="S340" s="1"/>
      <c r="T340" s="22"/>
      <c r="U340" s="22"/>
      <c r="V340" s="1"/>
      <c r="W340" s="22"/>
      <c r="X340" s="22"/>
      <c r="Y340" s="22"/>
      <c r="Z340" s="1"/>
      <c r="AA340" s="22"/>
      <c r="AB340" s="22"/>
      <c r="AC340" s="22"/>
      <c r="AD340" s="22"/>
      <c r="AE340" s="22"/>
      <c r="AF340" s="22"/>
      <c r="AG340" s="22"/>
    </row>
    <row r="341" spans="2:33" s="2" customFormat="1" x14ac:dyDescent="0.25">
      <c r="B341" s="22"/>
      <c r="C341" s="1"/>
      <c r="D341" s="22"/>
      <c r="E341" s="22"/>
      <c r="F341" s="1"/>
      <c r="G341" s="22"/>
      <c r="H341" s="22"/>
      <c r="I341" s="22"/>
      <c r="J341" s="22"/>
      <c r="K341" s="1"/>
      <c r="L341" s="22"/>
      <c r="M341" s="22"/>
      <c r="N341" s="1"/>
      <c r="O341" s="22"/>
      <c r="P341" s="22"/>
      <c r="Q341" s="22"/>
      <c r="R341" s="22"/>
      <c r="S341" s="1"/>
      <c r="T341" s="22"/>
      <c r="U341" s="22"/>
      <c r="V341" s="1"/>
      <c r="W341" s="22"/>
      <c r="X341" s="22"/>
      <c r="Y341" s="22"/>
      <c r="Z341" s="1"/>
      <c r="AA341" s="22"/>
      <c r="AB341" s="22"/>
      <c r="AC341" s="22"/>
      <c r="AD341" s="22"/>
      <c r="AE341" s="22"/>
      <c r="AF341" s="22"/>
      <c r="AG341" s="22"/>
    </row>
    <row r="342" spans="2:33" s="2" customFormat="1" x14ac:dyDescent="0.25">
      <c r="B342" s="22"/>
      <c r="C342" s="1"/>
      <c r="D342" s="22"/>
      <c r="E342" s="22"/>
      <c r="F342" s="1"/>
      <c r="G342" s="22"/>
      <c r="H342" s="22"/>
      <c r="I342" s="22"/>
      <c r="J342" s="22"/>
      <c r="K342" s="1"/>
      <c r="L342" s="22"/>
      <c r="M342" s="22"/>
      <c r="N342" s="1"/>
      <c r="O342" s="22"/>
      <c r="P342" s="22"/>
      <c r="Q342" s="22"/>
      <c r="R342" s="22"/>
      <c r="S342" s="1"/>
      <c r="T342" s="22"/>
      <c r="U342" s="22"/>
      <c r="V342" s="1"/>
      <c r="W342" s="22"/>
      <c r="X342" s="22"/>
      <c r="Y342" s="22"/>
      <c r="Z342" s="1"/>
      <c r="AA342" s="22"/>
      <c r="AB342" s="22"/>
      <c r="AC342" s="22"/>
      <c r="AD342" s="22"/>
      <c r="AE342" s="22"/>
      <c r="AF342" s="22"/>
      <c r="AG342" s="22"/>
    </row>
    <row r="343" spans="2:33" s="2" customFormat="1" x14ac:dyDescent="0.25">
      <c r="B343" s="22"/>
      <c r="C343" s="1"/>
      <c r="D343" s="22"/>
      <c r="E343" s="22"/>
      <c r="F343" s="1"/>
      <c r="G343" s="22"/>
      <c r="H343" s="22"/>
      <c r="I343" s="22"/>
      <c r="J343" s="22"/>
      <c r="K343" s="1"/>
      <c r="L343" s="22"/>
      <c r="M343" s="22"/>
      <c r="N343" s="1"/>
      <c r="O343" s="22"/>
      <c r="P343" s="22"/>
      <c r="Q343" s="22"/>
      <c r="R343" s="22"/>
      <c r="S343" s="1"/>
      <c r="T343" s="22"/>
      <c r="U343" s="22"/>
      <c r="V343" s="1"/>
      <c r="W343" s="22"/>
      <c r="X343" s="22"/>
      <c r="Y343" s="22"/>
      <c r="Z343" s="1"/>
      <c r="AA343" s="22"/>
      <c r="AB343" s="22"/>
      <c r="AC343" s="22"/>
      <c r="AD343" s="22"/>
      <c r="AE343" s="22"/>
      <c r="AF343" s="22"/>
      <c r="AG343" s="22"/>
    </row>
    <row r="344" spans="2:33" s="2" customFormat="1" x14ac:dyDescent="0.25">
      <c r="B344" s="22"/>
      <c r="C344" s="1"/>
      <c r="D344" s="22"/>
      <c r="E344" s="22"/>
      <c r="F344" s="1"/>
      <c r="G344" s="22"/>
      <c r="H344" s="22"/>
      <c r="I344" s="22"/>
      <c r="J344" s="22"/>
      <c r="K344" s="1"/>
      <c r="L344" s="22"/>
      <c r="M344" s="22"/>
      <c r="N344" s="1"/>
      <c r="O344" s="22"/>
      <c r="P344" s="22"/>
      <c r="Q344" s="22"/>
      <c r="R344" s="22"/>
      <c r="S344" s="1"/>
      <c r="T344" s="22"/>
      <c r="U344" s="22"/>
      <c r="V344" s="1"/>
      <c r="W344" s="22"/>
      <c r="X344" s="22"/>
      <c r="Y344" s="22"/>
      <c r="Z344" s="1"/>
      <c r="AA344" s="22"/>
      <c r="AB344" s="22"/>
      <c r="AC344" s="22"/>
      <c r="AD344" s="22"/>
      <c r="AE344" s="22"/>
      <c r="AF344" s="22"/>
      <c r="AG344" s="22"/>
    </row>
    <row r="345" spans="2:33" s="2" customFormat="1" x14ac:dyDescent="0.25">
      <c r="B345" s="22"/>
      <c r="C345" s="1"/>
      <c r="D345" s="22"/>
      <c r="E345" s="22"/>
      <c r="F345" s="1"/>
      <c r="G345" s="22"/>
      <c r="H345" s="22"/>
      <c r="I345" s="22"/>
      <c r="J345" s="22"/>
      <c r="K345" s="1"/>
      <c r="L345" s="22"/>
      <c r="M345" s="22"/>
      <c r="N345" s="1"/>
      <c r="O345" s="22"/>
      <c r="P345" s="22"/>
      <c r="Q345" s="22"/>
      <c r="R345" s="22"/>
      <c r="S345" s="1"/>
      <c r="T345" s="22"/>
      <c r="U345" s="22"/>
      <c r="V345" s="1"/>
      <c r="W345" s="22"/>
      <c r="X345" s="22"/>
      <c r="Y345" s="22"/>
      <c r="Z345" s="1"/>
      <c r="AA345" s="22"/>
      <c r="AB345" s="22"/>
      <c r="AC345" s="22"/>
      <c r="AD345" s="22"/>
      <c r="AE345" s="22"/>
      <c r="AF345" s="22"/>
      <c r="AG345" s="22"/>
    </row>
  </sheetData>
  <conditionalFormatting sqref="B6:AG6">
    <cfRule type="cellIs" dxfId="5" priority="3" operator="equal">
      <formula>"E"</formula>
    </cfRule>
  </conditionalFormatting>
  <conditionalFormatting sqref="AB6:AG6">
    <cfRule type="cellIs" dxfId="4" priority="2" operator="equal">
      <formula>"E"</formula>
    </cfRule>
  </conditionalFormatting>
  <conditionalFormatting sqref="B6:AF6">
    <cfRule type="cellIs" dxfId="3" priority="1" operator="equal">
      <formula>"E"</formula>
    </cfRule>
  </conditionalFormatting>
  <pageMargins left="0.7" right="0.7" top="0.75" bottom="0.75" header="0.3" footer="0.3"/>
  <ignoredErrors>
    <ignoredError sqref="I7:I11 Q7:Q10 Y7:Y1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345"/>
  <sheetViews>
    <sheetView zoomScale="85" zoomScaleNormal="85" workbookViewId="0">
      <selection activeCell="AH7" sqref="AH7:AJ7"/>
    </sheetView>
  </sheetViews>
  <sheetFormatPr baseColWidth="10" defaultRowHeight="15" x14ac:dyDescent="0.25"/>
  <cols>
    <col min="1" max="1" width="61.7109375" customWidth="1"/>
    <col min="2" max="36" width="11.42578125" style="1" customWidth="1"/>
    <col min="37" max="37" width="14.42578125" customWidth="1"/>
    <col min="38" max="60" width="11.42578125" style="2" customWidth="1"/>
  </cols>
  <sheetData>
    <row r="1" spans="1:60" s="2" customForma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</row>
    <row r="2" spans="1:60" s="2" customFormat="1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</row>
    <row r="3" spans="1:60" s="2" customForma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</row>
    <row r="4" spans="1:60" s="2" customFormat="1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5"/>
    </row>
    <row r="5" spans="1:60" ht="18.75" customHeight="1" x14ac:dyDescent="0.25">
      <c r="A5" s="6" t="s">
        <v>57</v>
      </c>
      <c r="B5" s="7"/>
      <c r="C5" s="7"/>
      <c r="D5" s="7"/>
      <c r="E5" s="7"/>
      <c r="F5" s="7"/>
      <c r="G5" s="7"/>
      <c r="H5" s="7"/>
      <c r="I5" s="8" t="s">
        <v>53</v>
      </c>
      <c r="J5" s="7"/>
      <c r="K5" s="7"/>
      <c r="L5" s="7"/>
      <c r="M5" s="7"/>
      <c r="N5" s="7"/>
      <c r="O5" s="7"/>
      <c r="P5" s="7"/>
      <c r="Q5" s="8" t="s">
        <v>54</v>
      </c>
      <c r="R5" s="7"/>
      <c r="S5" s="7"/>
      <c r="T5" s="7"/>
      <c r="U5" s="7"/>
      <c r="V5" s="7"/>
      <c r="W5" s="7"/>
      <c r="X5" s="7"/>
      <c r="Y5" s="8" t="s">
        <v>55</v>
      </c>
      <c r="Z5" s="7"/>
      <c r="AA5" s="7"/>
      <c r="AB5" s="7"/>
      <c r="AC5" s="7"/>
      <c r="AD5" s="7"/>
      <c r="AE5" s="7"/>
      <c r="AF5" s="7"/>
      <c r="AG5" s="8" t="s">
        <v>56</v>
      </c>
      <c r="AH5" s="7"/>
      <c r="AI5" s="7"/>
      <c r="AJ5" s="7"/>
      <c r="AK5" s="9"/>
    </row>
    <row r="6" spans="1:60" x14ac:dyDescent="0.25">
      <c r="A6" s="10"/>
      <c r="B6" s="11">
        <v>44256</v>
      </c>
      <c r="C6" s="11">
        <v>44257</v>
      </c>
      <c r="D6" s="11">
        <v>44258</v>
      </c>
      <c r="E6" s="11">
        <v>44259</v>
      </c>
      <c r="F6" s="11">
        <v>44260</v>
      </c>
      <c r="G6" s="11">
        <v>44261</v>
      </c>
      <c r="H6" s="11">
        <v>44262</v>
      </c>
      <c r="I6" s="11"/>
      <c r="J6" s="11">
        <f>+H6+1</f>
        <v>44263</v>
      </c>
      <c r="K6" s="11">
        <f>+J6+1</f>
        <v>44264</v>
      </c>
      <c r="L6" s="11">
        <f t="shared" ref="L6:P6" si="0">+K6+1</f>
        <v>44265</v>
      </c>
      <c r="M6" s="11">
        <f t="shared" si="0"/>
        <v>44266</v>
      </c>
      <c r="N6" s="11">
        <f t="shared" si="0"/>
        <v>44267</v>
      </c>
      <c r="O6" s="11">
        <f t="shared" si="0"/>
        <v>44268</v>
      </c>
      <c r="P6" s="11">
        <f t="shared" si="0"/>
        <v>44269</v>
      </c>
      <c r="Q6" s="11"/>
      <c r="R6" s="11">
        <f>+P6+1</f>
        <v>44270</v>
      </c>
      <c r="S6" s="11">
        <f>R6+1</f>
        <v>44271</v>
      </c>
      <c r="T6" s="11">
        <f t="shared" ref="T6:X6" si="1">S6+1</f>
        <v>44272</v>
      </c>
      <c r="U6" s="11">
        <f t="shared" si="1"/>
        <v>44273</v>
      </c>
      <c r="V6" s="11">
        <f t="shared" si="1"/>
        <v>44274</v>
      </c>
      <c r="W6" s="11">
        <f t="shared" si="1"/>
        <v>44275</v>
      </c>
      <c r="X6" s="11">
        <f t="shared" si="1"/>
        <v>44276</v>
      </c>
      <c r="Y6" s="11"/>
      <c r="Z6" s="11">
        <f>+X6+1</f>
        <v>44277</v>
      </c>
      <c r="AA6" s="11">
        <f>+Z6+1</f>
        <v>44278</v>
      </c>
      <c r="AB6" s="11">
        <f t="shared" ref="AB6:AF6" si="2">+AA6+1</f>
        <v>44279</v>
      </c>
      <c r="AC6" s="11">
        <f t="shared" si="2"/>
        <v>44280</v>
      </c>
      <c r="AD6" s="11">
        <f t="shared" si="2"/>
        <v>44281</v>
      </c>
      <c r="AE6" s="11">
        <f t="shared" si="2"/>
        <v>44282</v>
      </c>
      <c r="AF6" s="11">
        <f t="shared" si="2"/>
        <v>44283</v>
      </c>
      <c r="AG6" s="11"/>
      <c r="AH6" s="11">
        <f>+AF6+1</f>
        <v>44284</v>
      </c>
      <c r="AI6" s="11">
        <f>+AH6+1</f>
        <v>44285</v>
      </c>
      <c r="AJ6" s="11">
        <f t="shared" ref="AJ6" si="3">+AI6+1</f>
        <v>44286</v>
      </c>
      <c r="AK6" s="12">
        <v>44256</v>
      </c>
    </row>
    <row r="7" spans="1:60" s="18" customFormat="1" ht="12" customHeight="1" x14ac:dyDescent="0.25">
      <c r="A7" s="13" t="s">
        <v>2</v>
      </c>
      <c r="B7" s="14">
        <f t="shared" ref="B7:H7" si="4">B22</f>
        <v>1270</v>
      </c>
      <c r="C7" s="14">
        <f t="shared" si="4"/>
        <v>1083</v>
      </c>
      <c r="D7" s="14">
        <f t="shared" si="4"/>
        <v>1360</v>
      </c>
      <c r="E7" s="14">
        <f t="shared" si="4"/>
        <v>1017</v>
      </c>
      <c r="F7" s="14">
        <f t="shared" si="4"/>
        <v>1334</v>
      </c>
      <c r="G7" s="14">
        <f t="shared" si="4"/>
        <v>413</v>
      </c>
      <c r="H7" s="14">
        <f t="shared" si="4"/>
        <v>215</v>
      </c>
      <c r="I7" s="15">
        <f>SUM(B7:H7)</f>
        <v>6692</v>
      </c>
      <c r="J7" s="14">
        <f t="shared" ref="J7:P7" si="5">J22</f>
        <v>1108</v>
      </c>
      <c r="K7" s="14">
        <f t="shared" si="5"/>
        <v>1067</v>
      </c>
      <c r="L7" s="14">
        <f t="shared" si="5"/>
        <v>881</v>
      </c>
      <c r="M7" s="14">
        <f t="shared" si="5"/>
        <v>848</v>
      </c>
      <c r="N7" s="14">
        <f t="shared" si="5"/>
        <v>931</v>
      </c>
      <c r="O7" s="14">
        <f t="shared" si="5"/>
        <v>388</v>
      </c>
      <c r="P7" s="14">
        <f t="shared" si="5"/>
        <v>169</v>
      </c>
      <c r="Q7" s="15">
        <f>SUM(J7:P7)</f>
        <v>5392</v>
      </c>
      <c r="R7" s="14">
        <f t="shared" ref="R7:X7" si="6">R22</f>
        <v>1009</v>
      </c>
      <c r="S7" s="14">
        <f t="shared" si="6"/>
        <v>911</v>
      </c>
      <c r="T7" s="14">
        <f t="shared" si="6"/>
        <v>937</v>
      </c>
      <c r="U7" s="14">
        <f t="shared" si="6"/>
        <v>844</v>
      </c>
      <c r="V7" s="14">
        <f t="shared" si="6"/>
        <v>853</v>
      </c>
      <c r="W7" s="14">
        <f t="shared" si="6"/>
        <v>378</v>
      </c>
      <c r="X7" s="14">
        <f t="shared" si="6"/>
        <v>152</v>
      </c>
      <c r="Y7" s="15">
        <f>SUM(R7:X7)</f>
        <v>5084</v>
      </c>
      <c r="Z7" s="14">
        <f t="shared" ref="Z7:AF7" si="7">Z22</f>
        <v>884</v>
      </c>
      <c r="AA7" s="14">
        <f t="shared" si="7"/>
        <v>901</v>
      </c>
      <c r="AB7" s="14">
        <f t="shared" si="7"/>
        <v>850</v>
      </c>
      <c r="AC7" s="14">
        <f t="shared" si="7"/>
        <v>1709</v>
      </c>
      <c r="AD7" s="14">
        <f t="shared" si="7"/>
        <v>948</v>
      </c>
      <c r="AE7" s="14">
        <f t="shared" si="7"/>
        <v>429</v>
      </c>
      <c r="AF7" s="14">
        <f t="shared" si="7"/>
        <v>129</v>
      </c>
      <c r="AG7" s="15">
        <f>SUM(Z7:AF7)</f>
        <v>5850</v>
      </c>
      <c r="AH7" s="14">
        <f t="shared" ref="AH7:AJ7" si="8">AH22</f>
        <v>919</v>
      </c>
      <c r="AI7" s="14">
        <f t="shared" si="8"/>
        <v>1039</v>
      </c>
      <c r="AJ7" s="14">
        <f t="shared" si="8"/>
        <v>1104</v>
      </c>
      <c r="AK7" s="16">
        <f>SUM(Z7:AF7,Y7,Q7,I7,AH7:AJ7)</f>
        <v>26080</v>
      </c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1:60" s="18" customFormat="1" ht="12" customHeight="1" x14ac:dyDescent="0.25">
      <c r="A8" s="13" t="s">
        <v>3</v>
      </c>
      <c r="B8" s="14">
        <f t="shared" ref="B8:H8" si="9">B109</f>
        <v>2</v>
      </c>
      <c r="C8" s="14">
        <f t="shared" si="9"/>
        <v>1</v>
      </c>
      <c r="D8" s="14">
        <f t="shared" si="9"/>
        <v>0</v>
      </c>
      <c r="E8" s="14">
        <f t="shared" si="9"/>
        <v>0</v>
      </c>
      <c r="F8" s="14">
        <f t="shared" si="9"/>
        <v>0</v>
      </c>
      <c r="G8" s="14">
        <f t="shared" si="9"/>
        <v>0</v>
      </c>
      <c r="H8" s="14">
        <f t="shared" si="9"/>
        <v>0</v>
      </c>
      <c r="I8" s="15">
        <f>SUM(B8:H8)</f>
        <v>3</v>
      </c>
      <c r="J8" s="14">
        <f t="shared" ref="J8:P8" si="10">J109</f>
        <v>3</v>
      </c>
      <c r="K8" s="14">
        <f t="shared" si="10"/>
        <v>0</v>
      </c>
      <c r="L8" s="14">
        <f t="shared" si="10"/>
        <v>0</v>
      </c>
      <c r="M8" s="14">
        <f t="shared" si="10"/>
        <v>0</v>
      </c>
      <c r="N8" s="14">
        <f t="shared" si="10"/>
        <v>1</v>
      </c>
      <c r="O8" s="14">
        <f t="shared" si="10"/>
        <v>0</v>
      </c>
      <c r="P8" s="14">
        <f t="shared" si="10"/>
        <v>1</v>
      </c>
      <c r="Q8" s="15">
        <f>SUM(J8:P8)</f>
        <v>5</v>
      </c>
      <c r="R8" s="14">
        <f t="shared" ref="R8:X8" si="11">R109</f>
        <v>0</v>
      </c>
      <c r="S8" s="14">
        <f t="shared" si="11"/>
        <v>4</v>
      </c>
      <c r="T8" s="14">
        <f t="shared" si="11"/>
        <v>2</v>
      </c>
      <c r="U8" s="14">
        <f t="shared" si="11"/>
        <v>0</v>
      </c>
      <c r="V8" s="14">
        <f t="shared" si="11"/>
        <v>2</v>
      </c>
      <c r="W8" s="14">
        <f t="shared" si="11"/>
        <v>1</v>
      </c>
      <c r="X8" s="14">
        <f t="shared" si="11"/>
        <v>1</v>
      </c>
      <c r="Y8" s="15">
        <f>SUM(R8:X8)</f>
        <v>10</v>
      </c>
      <c r="Z8" s="14">
        <f t="shared" ref="Z8:AF8" si="12">Z109</f>
        <v>0</v>
      </c>
      <c r="AA8" s="14">
        <f t="shared" si="12"/>
        <v>0</v>
      </c>
      <c r="AB8" s="14">
        <f t="shared" si="12"/>
        <v>2</v>
      </c>
      <c r="AC8" s="14">
        <f t="shared" si="12"/>
        <v>4</v>
      </c>
      <c r="AD8" s="14">
        <f t="shared" si="12"/>
        <v>3</v>
      </c>
      <c r="AE8" s="14">
        <f t="shared" si="12"/>
        <v>2</v>
      </c>
      <c r="AF8" s="14">
        <f t="shared" si="12"/>
        <v>0</v>
      </c>
      <c r="AG8" s="15">
        <f>SUM(Z8:AF8)</f>
        <v>11</v>
      </c>
      <c r="AH8" s="14">
        <f t="shared" ref="AH8:AJ8" si="13">AH109</f>
        <v>0</v>
      </c>
      <c r="AI8" s="14">
        <f t="shared" si="13"/>
        <v>0</v>
      </c>
      <c r="AJ8" s="14">
        <f t="shared" si="13"/>
        <v>0</v>
      </c>
      <c r="AK8" s="16">
        <f t="shared" ref="AK8:AK10" si="14">SUM(Z8:AF8,Y8,Q8,I8,AH8:AJ8)</f>
        <v>29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</row>
    <row r="9" spans="1:60" s="18" customFormat="1" ht="12" customHeight="1" x14ac:dyDescent="0.25">
      <c r="A9" s="13" t="s">
        <v>4</v>
      </c>
      <c r="B9" s="14">
        <f t="shared" ref="B9:H9" si="15">B80</f>
        <v>10</v>
      </c>
      <c r="C9" s="14">
        <f t="shared" si="15"/>
        <v>11</v>
      </c>
      <c r="D9" s="14">
        <f t="shared" si="15"/>
        <v>15</v>
      </c>
      <c r="E9" s="14">
        <f t="shared" si="15"/>
        <v>10</v>
      </c>
      <c r="F9" s="14">
        <f t="shared" si="15"/>
        <v>13</v>
      </c>
      <c r="G9" s="14">
        <f t="shared" si="15"/>
        <v>34</v>
      </c>
      <c r="H9" s="14">
        <f t="shared" si="15"/>
        <v>5</v>
      </c>
      <c r="I9" s="15">
        <f>SUM(B9:H9)</f>
        <v>98</v>
      </c>
      <c r="J9" s="14">
        <f t="shared" ref="J9:P9" si="16">J80</f>
        <v>16</v>
      </c>
      <c r="K9" s="14">
        <f t="shared" si="16"/>
        <v>2</v>
      </c>
      <c r="L9" s="14">
        <f t="shared" si="16"/>
        <v>2</v>
      </c>
      <c r="M9" s="14">
        <f t="shared" si="16"/>
        <v>7</v>
      </c>
      <c r="N9" s="14">
        <f t="shared" si="16"/>
        <v>12</v>
      </c>
      <c r="O9" s="14">
        <f t="shared" si="16"/>
        <v>8</v>
      </c>
      <c r="P9" s="14">
        <f t="shared" si="16"/>
        <v>5</v>
      </c>
      <c r="Q9" s="15">
        <f>SUM(J9:P9)</f>
        <v>52</v>
      </c>
      <c r="R9" s="14">
        <f t="shared" ref="R9:X9" si="17">R80</f>
        <v>5</v>
      </c>
      <c r="S9" s="14">
        <f t="shared" si="17"/>
        <v>0</v>
      </c>
      <c r="T9" s="14">
        <f t="shared" si="17"/>
        <v>3</v>
      </c>
      <c r="U9" s="14">
        <f t="shared" si="17"/>
        <v>6</v>
      </c>
      <c r="V9" s="14">
        <f t="shared" si="17"/>
        <v>8</v>
      </c>
      <c r="W9" s="14">
        <f t="shared" si="17"/>
        <v>15</v>
      </c>
      <c r="X9" s="14">
        <f t="shared" si="17"/>
        <v>2</v>
      </c>
      <c r="Y9" s="15">
        <f>SUM(R9:X9)</f>
        <v>39</v>
      </c>
      <c r="Z9" s="14">
        <f t="shared" ref="Z9:AF9" si="18">Z80</f>
        <v>1</v>
      </c>
      <c r="AA9" s="14">
        <f t="shared" si="18"/>
        <v>3</v>
      </c>
      <c r="AB9" s="14">
        <f t="shared" si="18"/>
        <v>1</v>
      </c>
      <c r="AC9" s="14">
        <f t="shared" si="18"/>
        <v>25</v>
      </c>
      <c r="AD9" s="14">
        <f t="shared" si="18"/>
        <v>0</v>
      </c>
      <c r="AE9" s="14">
        <f t="shared" si="18"/>
        <v>4</v>
      </c>
      <c r="AF9" s="14">
        <f t="shared" si="18"/>
        <v>1</v>
      </c>
      <c r="AG9" s="15">
        <f>SUM(Z9:AF9)</f>
        <v>35</v>
      </c>
      <c r="AH9" s="14">
        <f t="shared" ref="AH9:AJ9" si="19">AH80</f>
        <v>2</v>
      </c>
      <c r="AI9" s="14">
        <f t="shared" si="19"/>
        <v>14</v>
      </c>
      <c r="AJ9" s="14">
        <f t="shared" si="19"/>
        <v>3</v>
      </c>
      <c r="AK9" s="16">
        <f t="shared" si="14"/>
        <v>243</v>
      </c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60" s="18" customFormat="1" ht="12" customHeight="1" x14ac:dyDescent="0.25">
      <c r="A10" s="13" t="s">
        <v>5</v>
      </c>
      <c r="B10" s="14">
        <f t="shared" ref="B10:H10" si="20">B51</f>
        <v>1260</v>
      </c>
      <c r="C10" s="14">
        <f t="shared" si="20"/>
        <v>1072</v>
      </c>
      <c r="D10" s="14">
        <f t="shared" si="20"/>
        <v>1345</v>
      </c>
      <c r="E10" s="14">
        <f t="shared" si="20"/>
        <v>1007</v>
      </c>
      <c r="F10" s="14">
        <f t="shared" si="20"/>
        <v>1321</v>
      </c>
      <c r="G10" s="14">
        <f t="shared" si="20"/>
        <v>379</v>
      </c>
      <c r="H10" s="14">
        <f t="shared" si="20"/>
        <v>210</v>
      </c>
      <c r="I10" s="15">
        <f>SUM(B10:H10)</f>
        <v>6594</v>
      </c>
      <c r="J10" s="14">
        <f t="shared" ref="J10:P10" si="21">J51</f>
        <v>1092</v>
      </c>
      <c r="K10" s="14">
        <f t="shared" si="21"/>
        <v>1065</v>
      </c>
      <c r="L10" s="14">
        <f t="shared" si="21"/>
        <v>879</v>
      </c>
      <c r="M10" s="14">
        <f t="shared" si="21"/>
        <v>841</v>
      </c>
      <c r="N10" s="14">
        <f t="shared" si="21"/>
        <v>919</v>
      </c>
      <c r="O10" s="14">
        <f t="shared" si="21"/>
        <v>380</v>
      </c>
      <c r="P10" s="14">
        <f t="shared" si="21"/>
        <v>164</v>
      </c>
      <c r="Q10" s="15">
        <f>SUM(J10:P10)</f>
        <v>5340</v>
      </c>
      <c r="R10" s="14">
        <f t="shared" ref="R10:X10" si="22">R51</f>
        <v>1004</v>
      </c>
      <c r="S10" s="14">
        <f t="shared" si="22"/>
        <v>911</v>
      </c>
      <c r="T10" s="14">
        <f t="shared" si="22"/>
        <v>934</v>
      </c>
      <c r="U10" s="14">
        <f t="shared" si="22"/>
        <v>838</v>
      </c>
      <c r="V10" s="14">
        <f t="shared" si="22"/>
        <v>845</v>
      </c>
      <c r="W10" s="14">
        <f t="shared" si="22"/>
        <v>363</v>
      </c>
      <c r="X10" s="14">
        <f t="shared" si="22"/>
        <v>150</v>
      </c>
      <c r="Y10" s="15">
        <f>SUM(R10:X10)</f>
        <v>5045</v>
      </c>
      <c r="Z10" s="14">
        <f t="shared" ref="Z10:AF10" si="23">Z51</f>
        <v>883</v>
      </c>
      <c r="AA10" s="14">
        <f t="shared" si="23"/>
        <v>898</v>
      </c>
      <c r="AB10" s="14">
        <f t="shared" si="23"/>
        <v>849</v>
      </c>
      <c r="AC10" s="14">
        <f t="shared" si="23"/>
        <v>1684</v>
      </c>
      <c r="AD10" s="14">
        <f t="shared" si="23"/>
        <v>948</v>
      </c>
      <c r="AE10" s="14">
        <f t="shared" si="23"/>
        <v>425</v>
      </c>
      <c r="AF10" s="14">
        <f t="shared" si="23"/>
        <v>128</v>
      </c>
      <c r="AG10" s="15">
        <f>SUM(Z10:AF10)</f>
        <v>5815</v>
      </c>
      <c r="AH10" s="14">
        <f t="shared" ref="AH10:AJ10" si="24">AH51</f>
        <v>917</v>
      </c>
      <c r="AI10" s="14">
        <f t="shared" si="24"/>
        <v>1025</v>
      </c>
      <c r="AJ10" s="14">
        <f t="shared" si="24"/>
        <v>1101</v>
      </c>
      <c r="AK10" s="16">
        <f t="shared" si="14"/>
        <v>25837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60" ht="15.75" x14ac:dyDescent="0.25">
      <c r="A11" s="13" t="s">
        <v>6</v>
      </c>
      <c r="B11" s="19">
        <f t="shared" ref="B11:AK11" si="25">B10/B7</f>
        <v>0.99212598425196852</v>
      </c>
      <c r="C11" s="19">
        <f t="shared" si="25"/>
        <v>0.98984302862419205</v>
      </c>
      <c r="D11" s="19">
        <f t="shared" si="25"/>
        <v>0.98897058823529416</v>
      </c>
      <c r="E11" s="19">
        <f t="shared" si="25"/>
        <v>0.99016715830875124</v>
      </c>
      <c r="F11" s="19">
        <f t="shared" si="25"/>
        <v>0.99025487256371814</v>
      </c>
      <c r="G11" s="19">
        <f t="shared" si="25"/>
        <v>0.91767554479418889</v>
      </c>
      <c r="H11" s="19">
        <f t="shared" si="25"/>
        <v>0.97674418604651159</v>
      </c>
      <c r="I11" s="20">
        <f t="shared" si="25"/>
        <v>0.9853556485355649</v>
      </c>
      <c r="J11" s="19">
        <f t="shared" ref="J11:P11" si="26">J10/J7</f>
        <v>0.98555956678700363</v>
      </c>
      <c r="K11" s="19">
        <f t="shared" si="26"/>
        <v>0.99812558575445176</v>
      </c>
      <c r="L11" s="19">
        <f t="shared" si="26"/>
        <v>0.99772985244040857</v>
      </c>
      <c r="M11" s="19">
        <f t="shared" si="26"/>
        <v>0.99174528301886788</v>
      </c>
      <c r="N11" s="19">
        <f t="shared" si="26"/>
        <v>0.98711063372717511</v>
      </c>
      <c r="O11" s="19">
        <f t="shared" si="26"/>
        <v>0.97938144329896903</v>
      </c>
      <c r="P11" s="19">
        <f t="shared" si="26"/>
        <v>0.97041420118343191</v>
      </c>
      <c r="Q11" s="20">
        <f>Q10/Q7</f>
        <v>0.99035608308605338</v>
      </c>
      <c r="R11" s="19">
        <f t="shared" ref="R11:X11" si="27">R10/R7</f>
        <v>0.99504459861248762</v>
      </c>
      <c r="S11" s="19">
        <f t="shared" si="27"/>
        <v>1</v>
      </c>
      <c r="T11" s="19">
        <f t="shared" si="27"/>
        <v>0.99679829242262541</v>
      </c>
      <c r="U11" s="19">
        <f t="shared" si="27"/>
        <v>0.99289099526066349</v>
      </c>
      <c r="V11" s="19">
        <f t="shared" si="27"/>
        <v>0.99062133645955452</v>
      </c>
      <c r="W11" s="19">
        <f t="shared" si="27"/>
        <v>0.96031746031746035</v>
      </c>
      <c r="X11" s="19">
        <f t="shared" si="27"/>
        <v>0.98684210526315785</v>
      </c>
      <c r="Y11" s="20">
        <f>Y10/Y7</f>
        <v>0.99232887490165222</v>
      </c>
      <c r="Z11" s="19">
        <f t="shared" ref="Z11:AF11" si="28">Z10/Z7</f>
        <v>0.99886877828054299</v>
      </c>
      <c r="AA11" s="19">
        <f t="shared" si="28"/>
        <v>0.99667036625971139</v>
      </c>
      <c r="AB11" s="19">
        <f t="shared" si="28"/>
        <v>0.99882352941176467</v>
      </c>
      <c r="AC11" s="19">
        <f t="shared" si="28"/>
        <v>0.98537156231714451</v>
      </c>
      <c r="AD11" s="19">
        <f t="shared" si="28"/>
        <v>1</v>
      </c>
      <c r="AE11" s="19">
        <f t="shared" si="28"/>
        <v>0.99067599067599066</v>
      </c>
      <c r="AF11" s="19">
        <f t="shared" si="28"/>
        <v>0.99224806201550386</v>
      </c>
      <c r="AG11" s="20">
        <f>AG10/AG7</f>
        <v>0.99401709401709404</v>
      </c>
      <c r="AH11" s="19">
        <f t="shared" ref="AH11:AJ11" si="29">AH10/AH7</f>
        <v>0.9978237214363439</v>
      </c>
      <c r="AI11" s="19">
        <f t="shared" si="29"/>
        <v>0.98652550529355154</v>
      </c>
      <c r="AJ11" s="19">
        <f t="shared" si="29"/>
        <v>0.99728260869565222</v>
      </c>
      <c r="AK11" s="21">
        <f t="shared" si="25"/>
        <v>0.99068251533742335</v>
      </c>
    </row>
    <row r="12" spans="1:60" s="2" customFormat="1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3"/>
    </row>
    <row r="13" spans="1:60" ht="12" customHeight="1" x14ac:dyDescent="0.25">
      <c r="A13" s="13" t="s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3"/>
    </row>
    <row r="14" spans="1:60" ht="12.75" customHeight="1" x14ac:dyDescent="0.25">
      <c r="A14" s="24" t="s">
        <v>8</v>
      </c>
      <c r="B14" s="25">
        <v>0.45</v>
      </c>
      <c r="C14" s="25">
        <v>0.33333333333333331</v>
      </c>
      <c r="D14" s="25">
        <v>0.3</v>
      </c>
      <c r="E14" s="25">
        <v>0.38333333333333336</v>
      </c>
      <c r="F14" s="25">
        <v>6.6666666666666666E-2</v>
      </c>
      <c r="G14" s="25">
        <v>0.7</v>
      </c>
      <c r="H14" s="28">
        <v>0.56666666666666665</v>
      </c>
      <c r="I14" s="26">
        <f>AVERAGE(B14:H14)</f>
        <v>0.39999999999999997</v>
      </c>
      <c r="J14" s="25">
        <v>0.5</v>
      </c>
      <c r="K14" s="25">
        <v>0.21666666666666667</v>
      </c>
      <c r="L14" s="25">
        <v>0.25</v>
      </c>
      <c r="M14" s="25">
        <v>0.35</v>
      </c>
      <c r="N14" s="25">
        <v>0.43333333333333335</v>
      </c>
      <c r="O14" s="25">
        <v>0.6333333333333333</v>
      </c>
      <c r="P14" s="25">
        <v>0.43333333333333335</v>
      </c>
      <c r="Q14" s="26">
        <f>AVERAGE(J14:P14)</f>
        <v>0.40238095238095234</v>
      </c>
      <c r="R14" s="25">
        <v>0.36666666666666664</v>
      </c>
      <c r="S14" s="25">
        <v>0.18333333333333332</v>
      </c>
      <c r="T14" s="25">
        <v>0.46666666666666667</v>
      </c>
      <c r="U14" s="25">
        <f>32/60+0</f>
        <v>0.53333333333333333</v>
      </c>
      <c r="V14" s="25">
        <f>0.4+0</f>
        <v>0.4</v>
      </c>
      <c r="W14" s="25">
        <f>0.666666666666667+0</f>
        <v>0.66666666666666696</v>
      </c>
      <c r="X14" s="25">
        <f>0.35+0</f>
        <v>0.35</v>
      </c>
      <c r="Y14" s="26">
        <f>AVERAGE(R14:X14)</f>
        <v>0.4238095238095238</v>
      </c>
      <c r="Z14" s="25">
        <v>0.23333333333333334</v>
      </c>
      <c r="AA14" s="25">
        <v>0.3</v>
      </c>
      <c r="AB14" s="25">
        <v>0.28333333333333333</v>
      </c>
      <c r="AC14" s="25">
        <v>0.25</v>
      </c>
      <c r="AD14" s="25">
        <v>0.15</v>
      </c>
      <c r="AE14" s="25">
        <v>0.23333333333333334</v>
      </c>
      <c r="AF14" s="25">
        <v>0.26666666666666666</v>
      </c>
      <c r="AG14" s="26">
        <f>AVERAGE(Z14:AF14)</f>
        <v>0.24523809523809523</v>
      </c>
      <c r="AH14" s="25">
        <v>0.25</v>
      </c>
      <c r="AI14" s="25">
        <v>0.6</v>
      </c>
      <c r="AJ14" s="25">
        <v>0.25</v>
      </c>
      <c r="AK14" s="27">
        <f>AVERAGE(AB14,B14:G14,J14:O14,R14:W14,Z14,AA14,AC14,AD14,AE14,AF14,AH13:AI14,AJ14)</f>
        <v>0.35892857142857143</v>
      </c>
    </row>
    <row r="15" spans="1:60" ht="12.75" customHeight="1" x14ac:dyDescent="0.25">
      <c r="A15" s="24" t="s">
        <v>9</v>
      </c>
      <c r="B15" s="25">
        <v>0.35</v>
      </c>
      <c r="C15" s="25">
        <v>0.45</v>
      </c>
      <c r="D15" s="25">
        <v>0.51666666666666672</v>
      </c>
      <c r="E15" s="25">
        <v>0.81666666666666665</v>
      </c>
      <c r="F15" s="25">
        <v>6.6666666666666666E-2</v>
      </c>
      <c r="G15" s="25">
        <v>1.8</v>
      </c>
      <c r="H15" s="25">
        <v>1.8666666666666667</v>
      </c>
      <c r="I15" s="26">
        <f>AVERAGE(B15:H15)</f>
        <v>0.83809523809523812</v>
      </c>
      <c r="J15" s="25">
        <v>0.33333333333333331</v>
      </c>
      <c r="K15" s="25">
        <v>0.73333333333333328</v>
      </c>
      <c r="L15" s="25">
        <v>0.38333333333333336</v>
      </c>
      <c r="M15" s="25">
        <v>0.71666666666666667</v>
      </c>
      <c r="N15" s="25">
        <v>0.85</v>
      </c>
      <c r="O15" s="25">
        <v>1.35</v>
      </c>
      <c r="P15" s="25">
        <v>1.1166666666666667</v>
      </c>
      <c r="Q15" s="26">
        <f>AVERAGE(J15:P15)</f>
        <v>0.78333333333333344</v>
      </c>
      <c r="R15" s="25">
        <v>0.53333333333333333</v>
      </c>
      <c r="S15" s="25">
        <v>0.3</v>
      </c>
      <c r="T15" s="25">
        <v>1.85</v>
      </c>
      <c r="U15" s="25">
        <f>2/60+1</f>
        <v>1.0333333333333334</v>
      </c>
      <c r="V15" s="25">
        <f>0.1+0</f>
        <v>0.1</v>
      </c>
      <c r="W15" s="25">
        <f>0.8+0</f>
        <v>0.8</v>
      </c>
      <c r="X15" s="25">
        <f>0.0666666666666667+0</f>
        <v>6.6666666666666693E-2</v>
      </c>
      <c r="Y15" s="26">
        <f>AVERAGE(R15:X15)</f>
        <v>0.66904761904761911</v>
      </c>
      <c r="Z15" s="25">
        <v>0.53333333333333333</v>
      </c>
      <c r="AA15" s="25">
        <v>0.43333333333333335</v>
      </c>
      <c r="AB15" s="25">
        <v>0.66666666666666663</v>
      </c>
      <c r="AC15" s="25">
        <v>0.33333333333333331</v>
      </c>
      <c r="AD15" s="25">
        <v>0.33333333333333331</v>
      </c>
      <c r="AE15" s="25">
        <v>0.43333333333333335</v>
      </c>
      <c r="AF15" s="25">
        <v>0.53333333333333333</v>
      </c>
      <c r="AG15" s="26">
        <f>AVERAGE(Z15:AF15)</f>
        <v>0.46666666666666667</v>
      </c>
      <c r="AH15" s="25">
        <v>0.83333333333333337</v>
      </c>
      <c r="AI15" s="25">
        <v>0.93333333333333335</v>
      </c>
      <c r="AJ15" s="25">
        <v>0.53333333333333333</v>
      </c>
      <c r="AK15" s="27">
        <f>AVERAGE(AB15,B15:G15,J15:O15,R15:W15,Z15,AA15,AC15,AD15,AE15,AF15,AH14:AI15,AJ15)</f>
        <v>0.64666666666666683</v>
      </c>
    </row>
    <row r="16" spans="1:60" x14ac:dyDescent="0.25">
      <c r="A16" s="13" t="s">
        <v>10</v>
      </c>
      <c r="B16" s="29">
        <f t="shared" ref="B16:AK16" si="30">B9/B7</f>
        <v>7.874015748031496E-3</v>
      </c>
      <c r="C16" s="29">
        <f t="shared" si="30"/>
        <v>1.0156971375807941E-2</v>
      </c>
      <c r="D16" s="29">
        <f t="shared" si="30"/>
        <v>1.1029411764705883E-2</v>
      </c>
      <c r="E16" s="29">
        <f t="shared" si="30"/>
        <v>9.8328416912487702E-3</v>
      </c>
      <c r="F16" s="29">
        <f t="shared" si="30"/>
        <v>9.7451274362818589E-3</v>
      </c>
      <c r="G16" s="29">
        <f t="shared" si="30"/>
        <v>8.2324455205811137E-2</v>
      </c>
      <c r="H16" s="29">
        <f t="shared" si="30"/>
        <v>2.3255813953488372E-2</v>
      </c>
      <c r="I16" s="30">
        <f t="shared" si="30"/>
        <v>1.4644351464435146E-2</v>
      </c>
      <c r="J16" s="29">
        <f t="shared" ref="J16:P16" si="31">J9/J7</f>
        <v>1.444043321299639E-2</v>
      </c>
      <c r="K16" s="29">
        <f t="shared" si="31"/>
        <v>1.8744142455482662E-3</v>
      </c>
      <c r="L16" s="29">
        <f t="shared" si="31"/>
        <v>2.2701475595913734E-3</v>
      </c>
      <c r="M16" s="29">
        <f t="shared" si="31"/>
        <v>8.2547169811320754E-3</v>
      </c>
      <c r="N16" s="29">
        <f t="shared" si="31"/>
        <v>1.288936627282492E-2</v>
      </c>
      <c r="O16" s="29">
        <f t="shared" si="31"/>
        <v>2.0618556701030927E-2</v>
      </c>
      <c r="P16" s="29">
        <f t="shared" si="31"/>
        <v>2.9585798816568046E-2</v>
      </c>
      <c r="Q16" s="30">
        <f t="shared" si="30"/>
        <v>9.6439169139465875E-3</v>
      </c>
      <c r="R16" s="29">
        <f t="shared" ref="R16:X16" si="32">R9/R7</f>
        <v>4.9554013875123884E-3</v>
      </c>
      <c r="S16" s="29">
        <f t="shared" si="32"/>
        <v>0</v>
      </c>
      <c r="T16" s="29">
        <f t="shared" si="32"/>
        <v>3.2017075773745998E-3</v>
      </c>
      <c r="U16" s="29">
        <f t="shared" si="32"/>
        <v>7.1090047393364926E-3</v>
      </c>
      <c r="V16" s="29">
        <f t="shared" si="32"/>
        <v>9.3786635404454859E-3</v>
      </c>
      <c r="W16" s="29">
        <f t="shared" si="32"/>
        <v>3.968253968253968E-2</v>
      </c>
      <c r="X16" s="29">
        <f t="shared" si="32"/>
        <v>1.3157894736842105E-2</v>
      </c>
      <c r="Y16" s="30">
        <f>Y9/Y7</f>
        <v>7.6711250983477579E-3</v>
      </c>
      <c r="Z16" s="29">
        <f t="shared" ref="Z16:AF16" si="33">Z9/Z7</f>
        <v>1.1312217194570137E-3</v>
      </c>
      <c r="AA16" s="29">
        <f t="shared" si="33"/>
        <v>3.3296337402885681E-3</v>
      </c>
      <c r="AB16" s="29">
        <f t="shared" si="33"/>
        <v>1.176470588235294E-3</v>
      </c>
      <c r="AC16" s="29">
        <f t="shared" si="33"/>
        <v>1.4628437682855471E-2</v>
      </c>
      <c r="AD16" s="29">
        <f t="shared" si="33"/>
        <v>0</v>
      </c>
      <c r="AE16" s="29">
        <f t="shared" si="33"/>
        <v>9.324009324009324E-3</v>
      </c>
      <c r="AF16" s="29">
        <f t="shared" si="33"/>
        <v>7.7519379844961239E-3</v>
      </c>
      <c r="AG16" s="30">
        <f>AG9/AG7</f>
        <v>5.9829059829059833E-3</v>
      </c>
      <c r="AH16" s="29">
        <f t="shared" ref="AH16:AJ16" si="34">AH9/AH7</f>
        <v>2.176278563656148E-3</v>
      </c>
      <c r="AI16" s="29">
        <f t="shared" si="34"/>
        <v>1.3474494706448507E-2</v>
      </c>
      <c r="AJ16" s="29">
        <f t="shared" si="34"/>
        <v>2.717391304347826E-3</v>
      </c>
      <c r="AK16" s="29">
        <f t="shared" si="30"/>
        <v>9.3174846625766871E-3</v>
      </c>
    </row>
    <row r="17" spans="1:60" s="2" customForma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23"/>
    </row>
    <row r="18" spans="1:60" ht="15.75" x14ac:dyDescent="0.25">
      <c r="A18" s="13" t="s">
        <v>11</v>
      </c>
      <c r="B18" s="28">
        <v>4.25</v>
      </c>
      <c r="C18" s="28">
        <v>4.3</v>
      </c>
      <c r="D18" s="28">
        <v>4.55</v>
      </c>
      <c r="E18" s="28">
        <v>4.5166666666666666</v>
      </c>
      <c r="F18" s="28">
        <v>1.7666666666666666</v>
      </c>
      <c r="G18" s="28">
        <v>1.5</v>
      </c>
      <c r="H18" s="28">
        <v>4.1333333333333337</v>
      </c>
      <c r="I18" s="26">
        <f>AVERAGE(B18:H18)</f>
        <v>3.5738095238095235</v>
      </c>
      <c r="J18" s="28">
        <v>3.3333333333333335</v>
      </c>
      <c r="K18" s="28">
        <v>4.3166666666666664</v>
      </c>
      <c r="L18" s="28">
        <v>4.4666666666666668</v>
      </c>
      <c r="M18" s="28">
        <v>4.666666666666667</v>
      </c>
      <c r="N18" s="28">
        <v>4.6833333333333336</v>
      </c>
      <c r="O18" s="28">
        <v>4</v>
      </c>
      <c r="P18" s="28">
        <v>3.9666666666666668</v>
      </c>
      <c r="Q18" s="26">
        <f>AVERAGE(J18:P18)</f>
        <v>4.2047619047619049</v>
      </c>
      <c r="R18" s="28">
        <v>4.3</v>
      </c>
      <c r="S18" s="28">
        <v>4.7666666666666666</v>
      </c>
      <c r="T18" s="28">
        <v>4.5166666666666666</v>
      </c>
      <c r="U18" s="28">
        <f>42/60+4</f>
        <v>4.7</v>
      </c>
      <c r="V18" s="28">
        <v>4.6166666666666671</v>
      </c>
      <c r="W18" s="28">
        <v>4.2</v>
      </c>
      <c r="X18" s="28">
        <v>4.4333333333333336</v>
      </c>
      <c r="Y18" s="26">
        <f>AVERAGE(R18:X18)</f>
        <v>4.5047619047619047</v>
      </c>
      <c r="Z18" s="28">
        <v>4.25</v>
      </c>
      <c r="AA18" s="28">
        <v>3.45</v>
      </c>
      <c r="AB18" s="28">
        <v>4.4666666666666668</v>
      </c>
      <c r="AC18" s="28">
        <v>3.3833333333333333</v>
      </c>
      <c r="AD18" s="28">
        <v>3.9333333333333336</v>
      </c>
      <c r="AE18" s="28">
        <v>3.5</v>
      </c>
      <c r="AF18" s="28">
        <v>3.4666666666666668</v>
      </c>
      <c r="AG18" s="26">
        <f>AVERAGE(Z18:AF18)</f>
        <v>3.7785714285714289</v>
      </c>
      <c r="AH18" s="28">
        <v>4.2666666666666666</v>
      </c>
      <c r="AI18" s="28">
        <v>4.1500000000000004</v>
      </c>
      <c r="AJ18" s="28">
        <v>4.1833333333333336</v>
      </c>
      <c r="AK18" s="27">
        <f>AVERAGE(AB18,B18:G18,J18:O18,R18:W18,Z18,AA18,AC18,AD18,AE18,AF18,AH17:AI18,AJ18)</f>
        <v>4.0178571428571441</v>
      </c>
    </row>
    <row r="19" spans="1:60" ht="13.5" customHeight="1" x14ac:dyDescent="0.25">
      <c r="A19" s="13" t="s">
        <v>12</v>
      </c>
      <c r="B19" s="28">
        <v>5.9333333333333336</v>
      </c>
      <c r="C19" s="28">
        <v>5.9333333333333336</v>
      </c>
      <c r="D19" s="28">
        <v>6.3833333333333337</v>
      </c>
      <c r="E19" s="28">
        <v>6.4</v>
      </c>
      <c r="F19" s="28">
        <v>6.2</v>
      </c>
      <c r="G19" s="28">
        <v>6.5166666666666666</v>
      </c>
      <c r="H19" s="28">
        <v>5.7833333333333332</v>
      </c>
      <c r="I19" s="26">
        <f>AVERAGE(B19:H19)</f>
        <v>6.1642857142857137</v>
      </c>
      <c r="J19" s="28">
        <v>5.0666666666666664</v>
      </c>
      <c r="K19" s="28">
        <v>6.25</v>
      </c>
      <c r="L19" s="28">
        <v>6.4333333333333336</v>
      </c>
      <c r="M19" s="28">
        <v>6.6166666666666671</v>
      </c>
      <c r="N19" s="28">
        <v>6.4333333333333336</v>
      </c>
      <c r="O19" s="28">
        <v>5.6333333333333329</v>
      </c>
      <c r="P19" s="28">
        <v>5.7333333333333334</v>
      </c>
      <c r="Q19" s="26">
        <f>AVERAGE(J19:P19)</f>
        <v>6.0238095238095246</v>
      </c>
      <c r="R19" s="28">
        <v>6.0666666666666664</v>
      </c>
      <c r="S19" s="28">
        <v>6.65</v>
      </c>
      <c r="T19" s="28">
        <v>6.2833333333333332</v>
      </c>
      <c r="U19" s="28">
        <f>37/60+6</f>
        <v>6.6166666666666671</v>
      </c>
      <c r="V19" s="28">
        <v>6.5</v>
      </c>
      <c r="W19" s="28">
        <v>6.05</v>
      </c>
      <c r="X19" s="28">
        <v>6.0666666666666664</v>
      </c>
      <c r="Y19" s="26">
        <f>AVERAGE(R19:X19)</f>
        <v>6.3190476190476188</v>
      </c>
      <c r="Z19" s="28">
        <v>6.1333333333333337</v>
      </c>
      <c r="AA19" s="28">
        <v>5.0666666666666664</v>
      </c>
      <c r="AB19" s="28">
        <v>6.416666666666667</v>
      </c>
      <c r="AC19" s="28">
        <v>5.0333333333333332</v>
      </c>
      <c r="AD19" s="28">
        <v>5.75</v>
      </c>
      <c r="AE19" s="28">
        <v>5.2</v>
      </c>
      <c r="AF19" s="28">
        <v>5.1833333333333336</v>
      </c>
      <c r="AG19" s="26">
        <f>AVERAGE(Z19:AF19)</f>
        <v>5.5404761904761903</v>
      </c>
      <c r="AH19" s="28">
        <v>6.2166666666666668</v>
      </c>
      <c r="AI19" s="28">
        <v>6.0666666666666664</v>
      </c>
      <c r="AJ19" s="28">
        <v>6</v>
      </c>
      <c r="AK19" s="27">
        <f>AVERAGE(AB19,B19:G19,J19:O19,R19:W19,Z19,AA19,AC19,AD19,AE19,AF19,AH18:AI19,AJ19)</f>
        <v>5.9150000000000009</v>
      </c>
    </row>
    <row r="20" spans="1:60" s="2" customForma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3"/>
    </row>
    <row r="21" spans="1:60" s="2" customForma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3"/>
    </row>
    <row r="22" spans="1:60" x14ac:dyDescent="0.25">
      <c r="A22" s="13" t="s">
        <v>13</v>
      </c>
      <c r="B22" s="32">
        <f t="shared" ref="B22:AJ22" si="35">SUM(B23:B50)</f>
        <v>1270</v>
      </c>
      <c r="C22" s="32">
        <f t="shared" si="35"/>
        <v>1083</v>
      </c>
      <c r="D22" s="32">
        <f>SUM(D23:D50)</f>
        <v>1360</v>
      </c>
      <c r="E22" s="32">
        <f t="shared" si="35"/>
        <v>1017</v>
      </c>
      <c r="F22" s="32">
        <f t="shared" si="35"/>
        <v>1334</v>
      </c>
      <c r="G22" s="32">
        <f t="shared" si="35"/>
        <v>413</v>
      </c>
      <c r="H22" s="32">
        <f t="shared" si="35"/>
        <v>215</v>
      </c>
      <c r="I22" s="32">
        <f t="shared" si="35"/>
        <v>6692</v>
      </c>
      <c r="J22" s="32">
        <f t="shared" ref="J22:P22" si="36">SUM(J23:J50)</f>
        <v>1108</v>
      </c>
      <c r="K22" s="32">
        <f t="shared" si="36"/>
        <v>1067</v>
      </c>
      <c r="L22" s="32">
        <f t="shared" si="36"/>
        <v>881</v>
      </c>
      <c r="M22" s="32">
        <f t="shared" si="36"/>
        <v>848</v>
      </c>
      <c r="N22" s="32">
        <f t="shared" si="36"/>
        <v>931</v>
      </c>
      <c r="O22" s="32">
        <f t="shared" si="36"/>
        <v>388</v>
      </c>
      <c r="P22" s="32">
        <f t="shared" si="36"/>
        <v>169</v>
      </c>
      <c r="Q22" s="32">
        <f>SUM(Q23:Q50)</f>
        <v>5392</v>
      </c>
      <c r="R22" s="32">
        <f t="shared" ref="R22:X22" si="37">SUM(R23:R50)</f>
        <v>1009</v>
      </c>
      <c r="S22" s="32">
        <f t="shared" si="37"/>
        <v>911</v>
      </c>
      <c r="T22" s="32">
        <f t="shared" si="37"/>
        <v>937</v>
      </c>
      <c r="U22" s="32">
        <f t="shared" si="37"/>
        <v>844</v>
      </c>
      <c r="V22" s="32">
        <f t="shared" si="37"/>
        <v>853</v>
      </c>
      <c r="W22" s="32">
        <f t="shared" si="37"/>
        <v>378</v>
      </c>
      <c r="X22" s="32">
        <f t="shared" si="37"/>
        <v>152</v>
      </c>
      <c r="Y22" s="32">
        <f t="shared" si="35"/>
        <v>5084</v>
      </c>
      <c r="Z22" s="32">
        <f t="shared" ref="Z22:AF22" si="38">SUM(Z23:Z50)</f>
        <v>884</v>
      </c>
      <c r="AA22" s="32">
        <f t="shared" si="38"/>
        <v>901</v>
      </c>
      <c r="AB22" s="32">
        <f t="shared" si="38"/>
        <v>850</v>
      </c>
      <c r="AC22" s="32">
        <f t="shared" si="38"/>
        <v>1709</v>
      </c>
      <c r="AD22" s="32">
        <f t="shared" si="38"/>
        <v>948</v>
      </c>
      <c r="AE22" s="32">
        <f t="shared" si="38"/>
        <v>429</v>
      </c>
      <c r="AF22" s="32">
        <f t="shared" si="38"/>
        <v>129</v>
      </c>
      <c r="AG22" s="32">
        <f t="shared" si="35"/>
        <v>5850</v>
      </c>
      <c r="AH22" s="32">
        <f t="shared" si="35"/>
        <v>919</v>
      </c>
      <c r="AI22" s="32">
        <f t="shared" si="35"/>
        <v>1039</v>
      </c>
      <c r="AJ22" s="32">
        <f t="shared" si="35"/>
        <v>1104</v>
      </c>
      <c r="AK22" s="32">
        <f>SUM(Z22:AC22,Y22,Q22,I22,AH22:AJ22)</f>
        <v>24574</v>
      </c>
    </row>
    <row r="23" spans="1:60" s="36" customFormat="1" ht="15.75" x14ac:dyDescent="0.25">
      <c r="A23" s="33" t="s">
        <v>14</v>
      </c>
      <c r="B23" s="34">
        <v>4</v>
      </c>
      <c r="C23" s="34">
        <v>4</v>
      </c>
      <c r="D23" s="34">
        <v>4</v>
      </c>
      <c r="E23" s="34">
        <v>8</v>
      </c>
      <c r="F23" s="34">
        <f>F52+F81</f>
        <v>4</v>
      </c>
      <c r="G23" s="34">
        <f t="shared" ref="G23:H23" si="39">G52+G81</f>
        <v>4</v>
      </c>
      <c r="H23" s="34">
        <f t="shared" si="39"/>
        <v>1</v>
      </c>
      <c r="I23" s="15">
        <f>SUM(B23:H23)</f>
        <v>29</v>
      </c>
      <c r="J23" s="34">
        <v>0</v>
      </c>
      <c r="K23" s="34">
        <v>7</v>
      </c>
      <c r="L23" s="34">
        <v>1</v>
      </c>
      <c r="M23" s="34">
        <v>2</v>
      </c>
      <c r="N23" s="34">
        <v>4</v>
      </c>
      <c r="O23" s="34">
        <v>2</v>
      </c>
      <c r="P23" s="34">
        <v>1</v>
      </c>
      <c r="Q23" s="15">
        <f>SUM(J23:P23)</f>
        <v>17</v>
      </c>
      <c r="R23" s="34">
        <v>5</v>
      </c>
      <c r="S23" s="34">
        <v>2</v>
      </c>
      <c r="T23" s="34">
        <v>3</v>
      </c>
      <c r="U23" s="34">
        <v>6</v>
      </c>
      <c r="V23" s="34">
        <v>5</v>
      </c>
      <c r="W23" s="34">
        <v>3</v>
      </c>
      <c r="X23" s="34">
        <v>1</v>
      </c>
      <c r="Y23" s="15">
        <f>SUM(R23:X23)</f>
        <v>25</v>
      </c>
      <c r="Z23" s="34">
        <v>1</v>
      </c>
      <c r="AA23" s="34">
        <v>2</v>
      </c>
      <c r="AB23" s="34">
        <v>8</v>
      </c>
      <c r="AC23" s="34">
        <v>3</v>
      </c>
      <c r="AD23" s="34">
        <v>3</v>
      </c>
      <c r="AE23" s="34">
        <v>1</v>
      </c>
      <c r="AF23" s="34">
        <v>1</v>
      </c>
      <c r="AG23" s="15">
        <f>SUM(Z23:AF23)</f>
        <v>19</v>
      </c>
      <c r="AH23" s="34">
        <v>3</v>
      </c>
      <c r="AI23" s="34">
        <v>6</v>
      </c>
      <c r="AJ23" s="34">
        <v>12</v>
      </c>
      <c r="AK23" s="16">
        <f>SUM(Z23:AF23,Y23,Q23,I23,AH23:AJ23)</f>
        <v>111</v>
      </c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</row>
    <row r="24" spans="1:60" s="36" customFormat="1" ht="15.75" x14ac:dyDescent="0.25">
      <c r="A24" s="33" t="s">
        <v>15</v>
      </c>
      <c r="B24" s="34">
        <v>9</v>
      </c>
      <c r="C24" s="34">
        <v>8</v>
      </c>
      <c r="D24" s="34">
        <v>16</v>
      </c>
      <c r="E24" s="34">
        <v>9</v>
      </c>
      <c r="F24" s="34">
        <f t="shared" ref="F24:H50" si="40">F53+F82</f>
        <v>8</v>
      </c>
      <c r="G24" s="34">
        <f t="shared" si="40"/>
        <v>7</v>
      </c>
      <c r="H24" s="34">
        <f t="shared" si="40"/>
        <v>2</v>
      </c>
      <c r="I24" s="15">
        <f t="shared" ref="I24:I50" si="41">SUM(B24:H24)</f>
        <v>59</v>
      </c>
      <c r="J24" s="34">
        <v>11</v>
      </c>
      <c r="K24" s="34">
        <v>11</v>
      </c>
      <c r="L24" s="34">
        <v>9</v>
      </c>
      <c r="M24" s="34">
        <v>9</v>
      </c>
      <c r="N24" s="34">
        <v>11</v>
      </c>
      <c r="O24" s="34">
        <v>5</v>
      </c>
      <c r="P24" s="34">
        <v>1</v>
      </c>
      <c r="Q24" s="15">
        <f t="shared" ref="Q24:Q50" si="42">SUM(J24:P24)</f>
        <v>57</v>
      </c>
      <c r="R24" s="34">
        <v>9</v>
      </c>
      <c r="S24" s="34">
        <v>9</v>
      </c>
      <c r="T24" s="34">
        <v>8</v>
      </c>
      <c r="U24" s="34">
        <v>11</v>
      </c>
      <c r="V24" s="34">
        <v>15</v>
      </c>
      <c r="W24" s="34">
        <v>9</v>
      </c>
      <c r="X24" s="34">
        <v>3</v>
      </c>
      <c r="Y24" s="15">
        <f t="shared" ref="Y24:Y50" si="43">SUM(R24:X24)</f>
        <v>64</v>
      </c>
      <c r="Z24" s="34">
        <v>8</v>
      </c>
      <c r="AA24" s="34">
        <v>14</v>
      </c>
      <c r="AB24" s="34">
        <v>7</v>
      </c>
      <c r="AC24" s="34">
        <v>8</v>
      </c>
      <c r="AD24" s="34">
        <v>11</v>
      </c>
      <c r="AE24" s="34">
        <v>3</v>
      </c>
      <c r="AF24" s="34">
        <v>1</v>
      </c>
      <c r="AG24" s="15">
        <f t="shared" ref="AG24:AG50" si="44">SUM(Z24:AF24)</f>
        <v>52</v>
      </c>
      <c r="AH24" s="34">
        <v>10</v>
      </c>
      <c r="AI24" s="34">
        <v>18</v>
      </c>
      <c r="AJ24" s="34">
        <v>18</v>
      </c>
      <c r="AK24" s="16">
        <f t="shared" ref="AK24:AK50" si="45">SUM(Z24:AF24,Y24,Q24,I24,AH24:AJ24)</f>
        <v>278</v>
      </c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</row>
    <row r="25" spans="1:60" s="36" customFormat="1" ht="15.75" x14ac:dyDescent="0.25">
      <c r="A25" s="33" t="s">
        <v>16</v>
      </c>
      <c r="B25" s="34">
        <v>25</v>
      </c>
      <c r="C25" s="34">
        <v>21</v>
      </c>
      <c r="D25" s="34">
        <v>41</v>
      </c>
      <c r="E25" s="34">
        <v>28</v>
      </c>
      <c r="F25" s="34">
        <f t="shared" si="40"/>
        <v>23</v>
      </c>
      <c r="G25" s="34">
        <f t="shared" si="40"/>
        <v>12</v>
      </c>
      <c r="H25" s="34">
        <f t="shared" si="40"/>
        <v>5</v>
      </c>
      <c r="I25" s="15">
        <f t="shared" si="41"/>
        <v>155</v>
      </c>
      <c r="J25" s="34">
        <v>27</v>
      </c>
      <c r="K25" s="34">
        <v>25</v>
      </c>
      <c r="L25" s="34">
        <v>20</v>
      </c>
      <c r="M25" s="34">
        <v>11</v>
      </c>
      <c r="N25" s="34">
        <v>25</v>
      </c>
      <c r="O25" s="34">
        <v>12</v>
      </c>
      <c r="P25" s="34">
        <v>2</v>
      </c>
      <c r="Q25" s="15">
        <f t="shared" si="42"/>
        <v>122</v>
      </c>
      <c r="R25" s="34">
        <v>14</v>
      </c>
      <c r="S25" s="34">
        <v>9</v>
      </c>
      <c r="T25" s="34">
        <v>30</v>
      </c>
      <c r="U25" s="34">
        <v>18</v>
      </c>
      <c r="V25" s="34">
        <v>26</v>
      </c>
      <c r="W25" s="34">
        <v>8</v>
      </c>
      <c r="X25" s="34">
        <v>3</v>
      </c>
      <c r="Y25" s="15">
        <f t="shared" si="43"/>
        <v>108</v>
      </c>
      <c r="Z25" s="34">
        <v>25</v>
      </c>
      <c r="AA25" s="34">
        <v>17</v>
      </c>
      <c r="AB25" s="34">
        <v>25</v>
      </c>
      <c r="AC25" s="34">
        <v>17</v>
      </c>
      <c r="AD25" s="34">
        <v>26</v>
      </c>
      <c r="AE25" s="34">
        <v>9</v>
      </c>
      <c r="AF25" s="34">
        <v>1</v>
      </c>
      <c r="AG25" s="15">
        <f t="shared" si="44"/>
        <v>120</v>
      </c>
      <c r="AH25" s="34">
        <v>17</v>
      </c>
      <c r="AI25" s="34">
        <v>25</v>
      </c>
      <c r="AJ25" s="34">
        <v>33</v>
      </c>
      <c r="AK25" s="16">
        <f t="shared" si="45"/>
        <v>580</v>
      </c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</row>
    <row r="26" spans="1:60" s="36" customFormat="1" ht="15.75" x14ac:dyDescent="0.25">
      <c r="A26" s="33" t="s">
        <v>17</v>
      </c>
      <c r="B26" s="34">
        <v>41</v>
      </c>
      <c r="C26" s="34">
        <v>45</v>
      </c>
      <c r="D26" s="34">
        <v>53</v>
      </c>
      <c r="E26" s="34">
        <v>45</v>
      </c>
      <c r="F26" s="34">
        <f t="shared" si="40"/>
        <v>39</v>
      </c>
      <c r="G26" s="34">
        <f t="shared" si="40"/>
        <v>23</v>
      </c>
      <c r="H26" s="34">
        <f t="shared" si="40"/>
        <v>5</v>
      </c>
      <c r="I26" s="15">
        <f t="shared" si="41"/>
        <v>251</v>
      </c>
      <c r="J26" s="34">
        <v>33</v>
      </c>
      <c r="K26" s="34">
        <v>49</v>
      </c>
      <c r="L26" s="34">
        <v>29</v>
      </c>
      <c r="M26" s="34">
        <v>33</v>
      </c>
      <c r="N26" s="34">
        <v>29</v>
      </c>
      <c r="O26" s="34">
        <v>13</v>
      </c>
      <c r="P26" s="34">
        <v>5</v>
      </c>
      <c r="Q26" s="15">
        <f t="shared" si="42"/>
        <v>191</v>
      </c>
      <c r="R26" s="34">
        <v>29</v>
      </c>
      <c r="S26" s="34">
        <v>28</v>
      </c>
      <c r="T26" s="34">
        <v>30</v>
      </c>
      <c r="U26" s="34">
        <v>29</v>
      </c>
      <c r="V26" s="34">
        <v>33</v>
      </c>
      <c r="W26" s="34">
        <v>12</v>
      </c>
      <c r="X26" s="34">
        <v>6</v>
      </c>
      <c r="Y26" s="15">
        <f t="shared" si="43"/>
        <v>167</v>
      </c>
      <c r="Z26" s="34">
        <v>47</v>
      </c>
      <c r="AA26" s="34">
        <v>36</v>
      </c>
      <c r="AB26" s="34">
        <v>31</v>
      </c>
      <c r="AC26" s="34">
        <v>32</v>
      </c>
      <c r="AD26" s="34">
        <v>46</v>
      </c>
      <c r="AE26" s="34">
        <v>9</v>
      </c>
      <c r="AF26" s="34">
        <v>4</v>
      </c>
      <c r="AG26" s="15">
        <f t="shared" si="44"/>
        <v>205</v>
      </c>
      <c r="AH26" s="34">
        <v>34</v>
      </c>
      <c r="AI26" s="34">
        <v>42</v>
      </c>
      <c r="AJ26" s="34">
        <v>35</v>
      </c>
      <c r="AK26" s="16">
        <f t="shared" si="45"/>
        <v>925</v>
      </c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</row>
    <row r="27" spans="1:60" s="36" customFormat="1" ht="15.75" x14ac:dyDescent="0.25">
      <c r="A27" s="33" t="s">
        <v>18</v>
      </c>
      <c r="B27" s="34">
        <v>68</v>
      </c>
      <c r="C27" s="34">
        <v>59</v>
      </c>
      <c r="D27" s="34">
        <v>74</v>
      </c>
      <c r="E27" s="34">
        <v>58</v>
      </c>
      <c r="F27" s="34">
        <f t="shared" si="40"/>
        <v>59</v>
      </c>
      <c r="G27" s="34">
        <f t="shared" si="40"/>
        <v>23</v>
      </c>
      <c r="H27" s="34">
        <f t="shared" si="40"/>
        <v>11</v>
      </c>
      <c r="I27" s="15">
        <f t="shared" si="41"/>
        <v>352</v>
      </c>
      <c r="J27" s="34">
        <v>44</v>
      </c>
      <c r="K27" s="34">
        <v>53</v>
      </c>
      <c r="L27" s="34">
        <v>50</v>
      </c>
      <c r="M27" s="34">
        <v>34</v>
      </c>
      <c r="N27" s="34">
        <v>45</v>
      </c>
      <c r="O27" s="34">
        <v>21</v>
      </c>
      <c r="P27" s="34">
        <v>3</v>
      </c>
      <c r="Q27" s="15">
        <f t="shared" si="42"/>
        <v>250</v>
      </c>
      <c r="R27" s="34">
        <v>36</v>
      </c>
      <c r="S27" s="34">
        <v>37</v>
      </c>
      <c r="T27" s="34">
        <v>53</v>
      </c>
      <c r="U27" s="34">
        <v>39</v>
      </c>
      <c r="V27" s="34">
        <v>44</v>
      </c>
      <c r="W27" s="34">
        <v>16</v>
      </c>
      <c r="X27" s="34">
        <v>0</v>
      </c>
      <c r="Y27" s="15">
        <f t="shared" si="43"/>
        <v>225</v>
      </c>
      <c r="Z27" s="34">
        <v>39</v>
      </c>
      <c r="AA27" s="34">
        <v>39</v>
      </c>
      <c r="AB27" s="34">
        <v>36</v>
      </c>
      <c r="AC27" s="34">
        <v>46</v>
      </c>
      <c r="AD27" s="34">
        <v>50</v>
      </c>
      <c r="AE27" s="34">
        <v>21</v>
      </c>
      <c r="AF27" s="34">
        <v>3</v>
      </c>
      <c r="AG27" s="15">
        <f t="shared" si="44"/>
        <v>234</v>
      </c>
      <c r="AH27" s="34">
        <v>54</v>
      </c>
      <c r="AI27" s="34">
        <v>37</v>
      </c>
      <c r="AJ27" s="34">
        <v>66</v>
      </c>
      <c r="AK27" s="16">
        <f t="shared" si="45"/>
        <v>1218</v>
      </c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</row>
    <row r="28" spans="1:60" s="36" customFormat="1" ht="15.75" x14ac:dyDescent="0.25">
      <c r="A28" s="33" t="s">
        <v>19</v>
      </c>
      <c r="B28" s="34">
        <v>51</v>
      </c>
      <c r="C28" s="34">
        <v>64</v>
      </c>
      <c r="D28" s="34">
        <v>77</v>
      </c>
      <c r="E28" s="34">
        <v>42</v>
      </c>
      <c r="F28" s="34">
        <f t="shared" si="40"/>
        <v>57</v>
      </c>
      <c r="G28" s="34">
        <f t="shared" si="40"/>
        <v>34</v>
      </c>
      <c r="H28" s="34">
        <f t="shared" si="40"/>
        <v>6</v>
      </c>
      <c r="I28" s="15">
        <f t="shared" si="41"/>
        <v>331</v>
      </c>
      <c r="J28" s="34">
        <v>47</v>
      </c>
      <c r="K28" s="34">
        <v>79</v>
      </c>
      <c r="L28" s="34">
        <v>45</v>
      </c>
      <c r="M28" s="34">
        <v>46</v>
      </c>
      <c r="N28" s="34">
        <v>51</v>
      </c>
      <c r="O28" s="34">
        <v>23</v>
      </c>
      <c r="P28" s="34">
        <v>8</v>
      </c>
      <c r="Q28" s="15">
        <f t="shared" si="42"/>
        <v>299</v>
      </c>
      <c r="R28" s="34">
        <v>61</v>
      </c>
      <c r="S28" s="34">
        <v>49</v>
      </c>
      <c r="T28" s="34">
        <v>42</v>
      </c>
      <c r="U28" s="34">
        <v>50</v>
      </c>
      <c r="V28" s="34">
        <v>50</v>
      </c>
      <c r="W28" s="34">
        <v>24</v>
      </c>
      <c r="X28" s="34">
        <v>6</v>
      </c>
      <c r="Y28" s="15">
        <f t="shared" si="43"/>
        <v>282</v>
      </c>
      <c r="Z28" s="34">
        <v>49</v>
      </c>
      <c r="AA28" s="34">
        <v>53</v>
      </c>
      <c r="AB28" s="34">
        <v>53</v>
      </c>
      <c r="AC28" s="34">
        <v>101</v>
      </c>
      <c r="AD28" s="34">
        <v>65</v>
      </c>
      <c r="AE28" s="34">
        <v>35</v>
      </c>
      <c r="AF28" s="34">
        <v>6</v>
      </c>
      <c r="AG28" s="15">
        <f t="shared" si="44"/>
        <v>362</v>
      </c>
      <c r="AH28" s="34">
        <v>42</v>
      </c>
      <c r="AI28" s="34">
        <v>52</v>
      </c>
      <c r="AJ28" s="34">
        <v>62</v>
      </c>
      <c r="AK28" s="16">
        <f t="shared" si="45"/>
        <v>1430</v>
      </c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</row>
    <row r="29" spans="1:60" s="36" customFormat="1" ht="15.75" x14ac:dyDescent="0.25">
      <c r="A29" s="33" t="s">
        <v>20</v>
      </c>
      <c r="B29" s="34">
        <v>59</v>
      </c>
      <c r="C29" s="34">
        <v>57</v>
      </c>
      <c r="D29" s="34">
        <v>81</v>
      </c>
      <c r="E29" s="34">
        <v>62</v>
      </c>
      <c r="F29" s="34">
        <f t="shared" si="40"/>
        <v>46</v>
      </c>
      <c r="G29" s="34">
        <f t="shared" si="40"/>
        <v>24</v>
      </c>
      <c r="H29" s="34">
        <f t="shared" si="40"/>
        <v>3</v>
      </c>
      <c r="I29" s="15">
        <f t="shared" si="41"/>
        <v>332</v>
      </c>
      <c r="J29" s="34">
        <v>58</v>
      </c>
      <c r="K29" s="34">
        <v>58</v>
      </c>
      <c r="L29" s="34">
        <v>38</v>
      </c>
      <c r="M29" s="34">
        <v>47</v>
      </c>
      <c r="N29" s="34">
        <v>58</v>
      </c>
      <c r="O29" s="34">
        <v>25</v>
      </c>
      <c r="P29" s="34">
        <v>10</v>
      </c>
      <c r="Q29" s="15">
        <f t="shared" si="42"/>
        <v>294</v>
      </c>
      <c r="R29" s="34">
        <v>80</v>
      </c>
      <c r="S29" s="34">
        <v>63</v>
      </c>
      <c r="T29" s="34">
        <v>57</v>
      </c>
      <c r="U29" s="34">
        <v>49</v>
      </c>
      <c r="V29" s="34">
        <v>52</v>
      </c>
      <c r="W29" s="34">
        <v>32</v>
      </c>
      <c r="X29" s="34">
        <v>4</v>
      </c>
      <c r="Y29" s="15">
        <f t="shared" si="43"/>
        <v>337</v>
      </c>
      <c r="Z29" s="34">
        <v>58</v>
      </c>
      <c r="AA29" s="34">
        <v>64</v>
      </c>
      <c r="AB29" s="34">
        <v>56</v>
      </c>
      <c r="AC29" s="34">
        <v>157</v>
      </c>
      <c r="AD29" s="34">
        <v>73</v>
      </c>
      <c r="AE29" s="34">
        <v>31</v>
      </c>
      <c r="AF29" s="34">
        <v>6</v>
      </c>
      <c r="AG29" s="15">
        <f t="shared" si="44"/>
        <v>445</v>
      </c>
      <c r="AH29" s="34">
        <v>47</v>
      </c>
      <c r="AI29" s="34">
        <v>53</v>
      </c>
      <c r="AJ29" s="34">
        <v>74</v>
      </c>
      <c r="AK29" s="16">
        <f t="shared" si="45"/>
        <v>1582</v>
      </c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</row>
    <row r="30" spans="1:60" s="36" customFormat="1" ht="15.75" x14ac:dyDescent="0.25">
      <c r="A30" s="33" t="s">
        <v>21</v>
      </c>
      <c r="B30" s="34">
        <v>70</v>
      </c>
      <c r="C30" s="34">
        <v>60</v>
      </c>
      <c r="D30" s="34">
        <v>84</v>
      </c>
      <c r="E30" s="34">
        <v>59</v>
      </c>
      <c r="F30" s="34">
        <f t="shared" si="40"/>
        <v>81</v>
      </c>
      <c r="G30" s="34">
        <f t="shared" si="40"/>
        <v>25</v>
      </c>
      <c r="H30" s="34">
        <f t="shared" si="40"/>
        <v>8</v>
      </c>
      <c r="I30" s="15">
        <f t="shared" si="41"/>
        <v>387</v>
      </c>
      <c r="J30" s="34">
        <v>52</v>
      </c>
      <c r="K30" s="34">
        <v>49</v>
      </c>
      <c r="L30" s="34">
        <v>61</v>
      </c>
      <c r="M30" s="34">
        <v>53</v>
      </c>
      <c r="N30" s="34">
        <v>62</v>
      </c>
      <c r="O30" s="34">
        <v>26</v>
      </c>
      <c r="P30" s="34">
        <v>12</v>
      </c>
      <c r="Q30" s="15">
        <f t="shared" si="42"/>
        <v>315</v>
      </c>
      <c r="R30" s="34">
        <v>82</v>
      </c>
      <c r="S30" s="34">
        <v>69</v>
      </c>
      <c r="T30" s="34">
        <v>60</v>
      </c>
      <c r="U30" s="34">
        <v>46</v>
      </c>
      <c r="V30" s="34">
        <v>52</v>
      </c>
      <c r="W30" s="34">
        <v>27</v>
      </c>
      <c r="X30" s="34">
        <v>9</v>
      </c>
      <c r="Y30" s="15">
        <f t="shared" si="43"/>
        <v>345</v>
      </c>
      <c r="Z30" s="34">
        <v>58</v>
      </c>
      <c r="AA30" s="34">
        <v>53</v>
      </c>
      <c r="AB30" s="34">
        <v>38</v>
      </c>
      <c r="AC30" s="34">
        <v>126</v>
      </c>
      <c r="AD30" s="34">
        <v>58</v>
      </c>
      <c r="AE30" s="34">
        <v>35</v>
      </c>
      <c r="AF30" s="34">
        <v>6</v>
      </c>
      <c r="AG30" s="15">
        <f t="shared" si="44"/>
        <v>374</v>
      </c>
      <c r="AH30" s="34">
        <v>36</v>
      </c>
      <c r="AI30" s="34">
        <v>67</v>
      </c>
      <c r="AJ30" s="34">
        <v>59</v>
      </c>
      <c r="AK30" s="16">
        <f t="shared" si="45"/>
        <v>1583</v>
      </c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</row>
    <row r="31" spans="1:60" s="36" customFormat="1" ht="15.75" x14ac:dyDescent="0.25">
      <c r="A31" s="33" t="s">
        <v>22</v>
      </c>
      <c r="B31" s="34">
        <v>89</v>
      </c>
      <c r="C31" s="34">
        <v>65</v>
      </c>
      <c r="D31" s="34">
        <v>83</v>
      </c>
      <c r="E31" s="34">
        <v>59</v>
      </c>
      <c r="F31" s="34">
        <f t="shared" si="40"/>
        <v>73</v>
      </c>
      <c r="G31" s="34">
        <f t="shared" si="40"/>
        <v>28</v>
      </c>
      <c r="H31" s="34">
        <f t="shared" si="40"/>
        <v>8</v>
      </c>
      <c r="I31" s="15">
        <f t="shared" si="41"/>
        <v>405</v>
      </c>
      <c r="J31" s="34">
        <v>67</v>
      </c>
      <c r="K31" s="34">
        <v>70</v>
      </c>
      <c r="L31" s="34">
        <v>60</v>
      </c>
      <c r="M31" s="34">
        <v>37</v>
      </c>
      <c r="N31" s="34">
        <v>61</v>
      </c>
      <c r="O31" s="34">
        <v>29</v>
      </c>
      <c r="P31" s="34">
        <v>17</v>
      </c>
      <c r="Q31" s="15">
        <f t="shared" si="42"/>
        <v>341</v>
      </c>
      <c r="R31" s="34">
        <v>64</v>
      </c>
      <c r="S31" s="34">
        <v>79</v>
      </c>
      <c r="T31" s="34">
        <v>56</v>
      </c>
      <c r="U31" s="34">
        <v>67</v>
      </c>
      <c r="V31" s="34">
        <v>60</v>
      </c>
      <c r="W31" s="34">
        <v>26</v>
      </c>
      <c r="X31" s="34">
        <v>7</v>
      </c>
      <c r="Y31" s="15">
        <f t="shared" si="43"/>
        <v>359</v>
      </c>
      <c r="Z31" s="34">
        <v>58</v>
      </c>
      <c r="AA31" s="34">
        <v>81</v>
      </c>
      <c r="AB31" s="34">
        <v>55</v>
      </c>
      <c r="AC31" s="34">
        <v>111</v>
      </c>
      <c r="AD31" s="34">
        <v>65</v>
      </c>
      <c r="AE31" s="34">
        <v>34</v>
      </c>
      <c r="AF31" s="34">
        <v>10</v>
      </c>
      <c r="AG31" s="15">
        <f t="shared" si="44"/>
        <v>414</v>
      </c>
      <c r="AH31" s="34">
        <v>57</v>
      </c>
      <c r="AI31" s="34">
        <v>79</v>
      </c>
      <c r="AJ31" s="34">
        <v>81</v>
      </c>
      <c r="AK31" s="16">
        <f t="shared" si="45"/>
        <v>1736</v>
      </c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 spans="1:60" s="36" customFormat="1" ht="15.75" x14ac:dyDescent="0.25">
      <c r="A32" s="33" t="s">
        <v>23</v>
      </c>
      <c r="B32" s="34">
        <v>73</v>
      </c>
      <c r="C32" s="34">
        <v>66</v>
      </c>
      <c r="D32" s="34">
        <v>77</v>
      </c>
      <c r="E32" s="34">
        <v>68</v>
      </c>
      <c r="F32" s="34">
        <f t="shared" si="40"/>
        <v>103</v>
      </c>
      <c r="G32" s="34">
        <f t="shared" si="40"/>
        <v>20</v>
      </c>
      <c r="H32" s="34">
        <f t="shared" si="40"/>
        <v>20</v>
      </c>
      <c r="I32" s="15">
        <f t="shared" si="41"/>
        <v>427</v>
      </c>
      <c r="J32" s="34">
        <v>71</v>
      </c>
      <c r="K32" s="34">
        <v>68</v>
      </c>
      <c r="L32" s="34">
        <v>58</v>
      </c>
      <c r="M32" s="34">
        <v>55</v>
      </c>
      <c r="N32" s="34">
        <v>65</v>
      </c>
      <c r="O32" s="34">
        <v>22</v>
      </c>
      <c r="P32" s="34">
        <v>20</v>
      </c>
      <c r="Q32" s="15">
        <f t="shared" si="42"/>
        <v>359</v>
      </c>
      <c r="R32" s="34">
        <v>86</v>
      </c>
      <c r="S32" s="34">
        <v>34</v>
      </c>
      <c r="T32" s="34">
        <v>55</v>
      </c>
      <c r="U32" s="34">
        <v>48</v>
      </c>
      <c r="V32" s="34">
        <v>69</v>
      </c>
      <c r="W32" s="34">
        <v>30</v>
      </c>
      <c r="X32" s="34">
        <v>17</v>
      </c>
      <c r="Y32" s="15">
        <f t="shared" si="43"/>
        <v>339</v>
      </c>
      <c r="Z32" s="34">
        <v>44</v>
      </c>
      <c r="AA32" s="34">
        <v>54</v>
      </c>
      <c r="AB32" s="34">
        <v>57</v>
      </c>
      <c r="AC32" s="34">
        <v>131</v>
      </c>
      <c r="AD32" s="34">
        <v>56</v>
      </c>
      <c r="AE32" s="34">
        <v>26</v>
      </c>
      <c r="AF32" s="34">
        <v>8</v>
      </c>
      <c r="AG32" s="15">
        <f t="shared" si="44"/>
        <v>376</v>
      </c>
      <c r="AH32" s="34">
        <v>62</v>
      </c>
      <c r="AI32" s="34">
        <v>42</v>
      </c>
      <c r="AJ32" s="34">
        <v>63</v>
      </c>
      <c r="AK32" s="16">
        <f t="shared" si="45"/>
        <v>1668</v>
      </c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</row>
    <row r="33" spans="1:60" s="36" customFormat="1" ht="15.75" x14ac:dyDescent="0.25">
      <c r="A33" s="33" t="s">
        <v>24</v>
      </c>
      <c r="B33" s="34">
        <v>86</v>
      </c>
      <c r="C33" s="34">
        <v>66</v>
      </c>
      <c r="D33" s="34">
        <v>68</v>
      </c>
      <c r="E33" s="34">
        <v>71</v>
      </c>
      <c r="F33" s="34">
        <f t="shared" si="40"/>
        <v>84</v>
      </c>
      <c r="G33" s="34">
        <f t="shared" si="40"/>
        <v>25</v>
      </c>
      <c r="H33" s="34">
        <f t="shared" si="40"/>
        <v>17</v>
      </c>
      <c r="I33" s="15">
        <f t="shared" si="41"/>
        <v>417</v>
      </c>
      <c r="J33" s="34">
        <v>41</v>
      </c>
      <c r="K33" s="34">
        <v>69</v>
      </c>
      <c r="L33" s="34">
        <v>38</v>
      </c>
      <c r="M33" s="34">
        <v>70</v>
      </c>
      <c r="N33" s="34">
        <v>62</v>
      </c>
      <c r="O33" s="34">
        <v>22</v>
      </c>
      <c r="P33" s="34">
        <v>15</v>
      </c>
      <c r="Q33" s="15">
        <f t="shared" si="42"/>
        <v>317</v>
      </c>
      <c r="R33" s="34">
        <v>55</v>
      </c>
      <c r="S33" s="34">
        <v>56</v>
      </c>
      <c r="T33" s="34">
        <v>66</v>
      </c>
      <c r="U33" s="34">
        <v>46</v>
      </c>
      <c r="V33" s="34">
        <v>48</v>
      </c>
      <c r="W33" s="34">
        <v>28</v>
      </c>
      <c r="X33" s="34">
        <v>12</v>
      </c>
      <c r="Y33" s="15">
        <f t="shared" si="43"/>
        <v>311</v>
      </c>
      <c r="Z33" s="34">
        <v>69</v>
      </c>
      <c r="AA33" s="34">
        <v>51</v>
      </c>
      <c r="AB33" s="34">
        <v>53</v>
      </c>
      <c r="AC33" s="34">
        <v>121</v>
      </c>
      <c r="AD33" s="34">
        <v>65</v>
      </c>
      <c r="AE33" s="34">
        <v>36</v>
      </c>
      <c r="AF33" s="34">
        <v>14</v>
      </c>
      <c r="AG33" s="15">
        <f t="shared" si="44"/>
        <v>409</v>
      </c>
      <c r="AH33" s="34">
        <v>66</v>
      </c>
      <c r="AI33" s="34">
        <v>65</v>
      </c>
      <c r="AJ33" s="34">
        <v>63</v>
      </c>
      <c r="AK33" s="16">
        <f t="shared" si="45"/>
        <v>1648</v>
      </c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</row>
    <row r="34" spans="1:60" s="36" customFormat="1" ht="15.75" x14ac:dyDescent="0.25">
      <c r="A34" s="33" t="s">
        <v>25</v>
      </c>
      <c r="B34" s="34">
        <v>104</v>
      </c>
      <c r="C34" s="34">
        <v>64</v>
      </c>
      <c r="D34" s="34">
        <v>81</v>
      </c>
      <c r="E34" s="34">
        <v>56</v>
      </c>
      <c r="F34" s="34">
        <f t="shared" si="40"/>
        <v>91</v>
      </c>
      <c r="G34" s="34">
        <f t="shared" si="40"/>
        <v>22</v>
      </c>
      <c r="H34" s="34">
        <f t="shared" si="40"/>
        <v>15</v>
      </c>
      <c r="I34" s="15">
        <f t="shared" si="41"/>
        <v>433</v>
      </c>
      <c r="J34" s="34">
        <v>74</v>
      </c>
      <c r="K34" s="34">
        <v>63</v>
      </c>
      <c r="L34" s="34">
        <v>57</v>
      </c>
      <c r="M34" s="34">
        <v>49</v>
      </c>
      <c r="N34" s="34">
        <v>36</v>
      </c>
      <c r="O34" s="34">
        <v>28</v>
      </c>
      <c r="P34" s="34">
        <v>7</v>
      </c>
      <c r="Q34" s="15">
        <f t="shared" si="42"/>
        <v>314</v>
      </c>
      <c r="R34" s="34">
        <v>65</v>
      </c>
      <c r="S34" s="34">
        <v>50</v>
      </c>
      <c r="T34" s="34">
        <v>52</v>
      </c>
      <c r="U34" s="34">
        <v>61</v>
      </c>
      <c r="V34" s="34">
        <v>39</v>
      </c>
      <c r="W34" s="34">
        <v>12</v>
      </c>
      <c r="X34" s="34">
        <v>3</v>
      </c>
      <c r="Y34" s="15">
        <f t="shared" si="43"/>
        <v>282</v>
      </c>
      <c r="Z34" s="34">
        <v>53</v>
      </c>
      <c r="AA34" s="34">
        <v>59</v>
      </c>
      <c r="AB34" s="34">
        <v>52</v>
      </c>
      <c r="AC34" s="34">
        <v>111</v>
      </c>
      <c r="AD34" s="34">
        <v>39</v>
      </c>
      <c r="AE34" s="34">
        <v>17</v>
      </c>
      <c r="AF34" s="34">
        <v>12</v>
      </c>
      <c r="AG34" s="15">
        <f t="shared" si="44"/>
        <v>343</v>
      </c>
      <c r="AH34" s="34">
        <v>59</v>
      </c>
      <c r="AI34" s="34">
        <v>49</v>
      </c>
      <c r="AJ34" s="34">
        <v>66</v>
      </c>
      <c r="AK34" s="16">
        <f t="shared" si="45"/>
        <v>1546</v>
      </c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</row>
    <row r="35" spans="1:60" s="36" customFormat="1" ht="15.75" x14ac:dyDescent="0.25">
      <c r="A35" s="33" t="s">
        <v>26</v>
      </c>
      <c r="B35" s="34">
        <v>70</v>
      </c>
      <c r="C35" s="34">
        <v>63</v>
      </c>
      <c r="D35" s="34">
        <v>79</v>
      </c>
      <c r="E35" s="34">
        <v>69</v>
      </c>
      <c r="F35" s="34">
        <f t="shared" si="40"/>
        <v>61</v>
      </c>
      <c r="G35" s="34">
        <f t="shared" si="40"/>
        <v>20</v>
      </c>
      <c r="H35" s="34">
        <f t="shared" si="40"/>
        <v>11</v>
      </c>
      <c r="I35" s="15">
        <f t="shared" si="41"/>
        <v>373</v>
      </c>
      <c r="J35" s="34">
        <v>71</v>
      </c>
      <c r="K35" s="34">
        <v>67</v>
      </c>
      <c r="L35" s="34">
        <v>47</v>
      </c>
      <c r="M35" s="34">
        <v>33</v>
      </c>
      <c r="N35" s="34">
        <v>37</v>
      </c>
      <c r="O35" s="34">
        <v>17</v>
      </c>
      <c r="P35" s="34">
        <v>9</v>
      </c>
      <c r="Q35" s="15">
        <f t="shared" si="42"/>
        <v>281</v>
      </c>
      <c r="R35" s="34">
        <v>60</v>
      </c>
      <c r="S35" s="34">
        <v>51</v>
      </c>
      <c r="T35" s="34">
        <v>52</v>
      </c>
      <c r="U35" s="34">
        <v>34</v>
      </c>
      <c r="V35" s="34">
        <v>30</v>
      </c>
      <c r="W35" s="34">
        <v>17</v>
      </c>
      <c r="X35" s="34">
        <v>11</v>
      </c>
      <c r="Y35" s="15">
        <f t="shared" si="43"/>
        <v>255</v>
      </c>
      <c r="Z35" s="34">
        <v>70</v>
      </c>
      <c r="AA35" s="34">
        <v>48</v>
      </c>
      <c r="AB35" s="34">
        <v>54</v>
      </c>
      <c r="AC35" s="34">
        <v>111</v>
      </c>
      <c r="AD35" s="34">
        <v>31</v>
      </c>
      <c r="AE35" s="34">
        <v>21</v>
      </c>
      <c r="AF35" s="34">
        <v>8</v>
      </c>
      <c r="AG35" s="15">
        <f t="shared" si="44"/>
        <v>343</v>
      </c>
      <c r="AH35" s="34">
        <v>51</v>
      </c>
      <c r="AI35" s="34">
        <v>59</v>
      </c>
      <c r="AJ35" s="34">
        <v>50</v>
      </c>
      <c r="AK35" s="16">
        <f t="shared" si="45"/>
        <v>1412</v>
      </c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</row>
    <row r="36" spans="1:60" s="36" customFormat="1" ht="15.75" x14ac:dyDescent="0.25">
      <c r="A36" s="33" t="s">
        <v>27</v>
      </c>
      <c r="B36" s="34">
        <v>82</v>
      </c>
      <c r="C36" s="34">
        <v>77</v>
      </c>
      <c r="D36" s="34">
        <v>90</v>
      </c>
      <c r="E36" s="34">
        <v>43</v>
      </c>
      <c r="F36" s="34">
        <f t="shared" si="40"/>
        <v>92</v>
      </c>
      <c r="G36" s="34">
        <f t="shared" si="40"/>
        <v>16</v>
      </c>
      <c r="H36" s="34">
        <f t="shared" si="40"/>
        <v>11</v>
      </c>
      <c r="I36" s="15">
        <f t="shared" si="41"/>
        <v>411</v>
      </c>
      <c r="J36" s="34">
        <v>88</v>
      </c>
      <c r="K36" s="34">
        <v>64</v>
      </c>
      <c r="L36" s="34">
        <v>48</v>
      </c>
      <c r="M36" s="34">
        <v>50</v>
      </c>
      <c r="N36" s="34">
        <v>53</v>
      </c>
      <c r="O36" s="34">
        <v>20</v>
      </c>
      <c r="P36" s="34">
        <v>8</v>
      </c>
      <c r="Q36" s="15">
        <f t="shared" si="42"/>
        <v>331</v>
      </c>
      <c r="R36" s="34">
        <v>68</v>
      </c>
      <c r="S36" s="34">
        <v>43</v>
      </c>
      <c r="T36" s="34">
        <v>49</v>
      </c>
      <c r="U36" s="34">
        <v>56</v>
      </c>
      <c r="V36" s="34">
        <v>42</v>
      </c>
      <c r="W36" s="34">
        <v>18</v>
      </c>
      <c r="X36" s="34">
        <v>7</v>
      </c>
      <c r="Y36" s="15">
        <f t="shared" si="43"/>
        <v>283</v>
      </c>
      <c r="Z36" s="34">
        <v>26</v>
      </c>
      <c r="AA36" s="34">
        <v>57</v>
      </c>
      <c r="AB36" s="34">
        <v>49</v>
      </c>
      <c r="AC36" s="34">
        <v>96</v>
      </c>
      <c r="AD36" s="34">
        <v>51</v>
      </c>
      <c r="AE36" s="34">
        <v>16</v>
      </c>
      <c r="AF36" s="34">
        <v>5</v>
      </c>
      <c r="AG36" s="15">
        <f t="shared" si="44"/>
        <v>300</v>
      </c>
      <c r="AH36" s="34">
        <v>48</v>
      </c>
      <c r="AI36" s="34">
        <v>66</v>
      </c>
      <c r="AJ36" s="34">
        <v>69</v>
      </c>
      <c r="AK36" s="16">
        <f t="shared" si="45"/>
        <v>1508</v>
      </c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</row>
    <row r="37" spans="1:60" s="36" customFormat="1" ht="15.75" x14ac:dyDescent="0.25">
      <c r="A37" s="33" t="s">
        <v>28</v>
      </c>
      <c r="B37" s="34">
        <v>70</v>
      </c>
      <c r="C37" s="34">
        <v>65</v>
      </c>
      <c r="D37" s="34">
        <v>67</v>
      </c>
      <c r="E37" s="34">
        <v>53</v>
      </c>
      <c r="F37" s="34">
        <f t="shared" si="40"/>
        <v>97</v>
      </c>
      <c r="G37" s="34">
        <f t="shared" si="40"/>
        <v>20</v>
      </c>
      <c r="H37" s="34">
        <f t="shared" si="40"/>
        <v>6</v>
      </c>
      <c r="I37" s="15">
        <f t="shared" si="41"/>
        <v>378</v>
      </c>
      <c r="J37" s="34">
        <v>101</v>
      </c>
      <c r="K37" s="34">
        <v>57</v>
      </c>
      <c r="L37" s="34">
        <v>51</v>
      </c>
      <c r="M37" s="34">
        <v>56</v>
      </c>
      <c r="N37" s="34">
        <v>60</v>
      </c>
      <c r="O37" s="34">
        <v>18</v>
      </c>
      <c r="P37" s="34">
        <v>6</v>
      </c>
      <c r="Q37" s="15">
        <f t="shared" si="42"/>
        <v>349</v>
      </c>
      <c r="R37" s="34">
        <v>52</v>
      </c>
      <c r="S37" s="34">
        <v>59</v>
      </c>
      <c r="T37" s="34">
        <v>59</v>
      </c>
      <c r="U37" s="34">
        <v>40</v>
      </c>
      <c r="V37" s="34">
        <v>53</v>
      </c>
      <c r="W37" s="34">
        <v>8</v>
      </c>
      <c r="X37" s="34">
        <v>11</v>
      </c>
      <c r="Y37" s="15">
        <f t="shared" si="43"/>
        <v>282</v>
      </c>
      <c r="Z37" s="34">
        <v>48</v>
      </c>
      <c r="AA37" s="34">
        <v>44</v>
      </c>
      <c r="AB37" s="34">
        <v>47</v>
      </c>
      <c r="AC37" s="34">
        <v>135</v>
      </c>
      <c r="AD37" s="34">
        <v>61</v>
      </c>
      <c r="AE37" s="34">
        <v>16</v>
      </c>
      <c r="AF37" s="34">
        <v>4</v>
      </c>
      <c r="AG37" s="15">
        <f t="shared" si="44"/>
        <v>355</v>
      </c>
      <c r="AH37" s="34">
        <v>46</v>
      </c>
      <c r="AI37" s="34">
        <v>56</v>
      </c>
      <c r="AJ37" s="34">
        <v>53</v>
      </c>
      <c r="AK37" s="16">
        <f t="shared" si="45"/>
        <v>1519</v>
      </c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</row>
    <row r="38" spans="1:60" s="36" customFormat="1" ht="15.75" x14ac:dyDescent="0.25">
      <c r="A38" s="33" t="s">
        <v>29</v>
      </c>
      <c r="B38" s="34">
        <v>87</v>
      </c>
      <c r="C38" s="34">
        <v>53</v>
      </c>
      <c r="D38" s="34">
        <v>64</v>
      </c>
      <c r="E38" s="34">
        <v>70</v>
      </c>
      <c r="F38" s="34">
        <f t="shared" si="40"/>
        <v>88</v>
      </c>
      <c r="G38" s="34">
        <f t="shared" si="40"/>
        <v>12</v>
      </c>
      <c r="H38" s="34">
        <f t="shared" si="40"/>
        <v>9</v>
      </c>
      <c r="I38" s="15">
        <f t="shared" si="41"/>
        <v>383</v>
      </c>
      <c r="J38" s="34">
        <v>53</v>
      </c>
      <c r="K38" s="34">
        <v>37</v>
      </c>
      <c r="L38" s="34">
        <v>42</v>
      </c>
      <c r="M38" s="34">
        <v>35</v>
      </c>
      <c r="N38" s="34">
        <v>45</v>
      </c>
      <c r="O38" s="34">
        <v>17</v>
      </c>
      <c r="P38" s="34">
        <v>4</v>
      </c>
      <c r="Q38" s="15">
        <f t="shared" si="42"/>
        <v>233</v>
      </c>
      <c r="R38" s="34">
        <v>49</v>
      </c>
      <c r="S38" s="34">
        <v>53</v>
      </c>
      <c r="T38" s="34">
        <v>55</v>
      </c>
      <c r="U38" s="34">
        <v>42</v>
      </c>
      <c r="V38" s="34">
        <v>43</v>
      </c>
      <c r="W38" s="34">
        <v>17</v>
      </c>
      <c r="X38" s="34">
        <v>7</v>
      </c>
      <c r="Y38" s="15">
        <f t="shared" si="43"/>
        <v>266</v>
      </c>
      <c r="Z38" s="34">
        <v>52</v>
      </c>
      <c r="AA38" s="34">
        <v>47</v>
      </c>
      <c r="AB38" s="34">
        <v>42</v>
      </c>
      <c r="AC38" s="34">
        <v>80</v>
      </c>
      <c r="AD38" s="34">
        <v>36</v>
      </c>
      <c r="AE38" s="34">
        <v>21</v>
      </c>
      <c r="AF38" s="34">
        <v>9</v>
      </c>
      <c r="AG38" s="15">
        <f t="shared" si="44"/>
        <v>287</v>
      </c>
      <c r="AH38" s="34">
        <v>48</v>
      </c>
      <c r="AI38" s="34">
        <v>56</v>
      </c>
      <c r="AJ38" s="34">
        <v>58</v>
      </c>
      <c r="AK38" s="16">
        <f t="shared" si="45"/>
        <v>1331</v>
      </c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</row>
    <row r="39" spans="1:60" s="36" customFormat="1" ht="15.75" x14ac:dyDescent="0.25">
      <c r="A39" s="33" t="s">
        <v>30</v>
      </c>
      <c r="B39" s="34">
        <v>54</v>
      </c>
      <c r="C39" s="34">
        <v>45</v>
      </c>
      <c r="D39" s="34">
        <v>58</v>
      </c>
      <c r="E39" s="34">
        <v>45</v>
      </c>
      <c r="F39" s="34">
        <f t="shared" si="40"/>
        <v>88</v>
      </c>
      <c r="G39" s="34">
        <f t="shared" si="40"/>
        <v>13</v>
      </c>
      <c r="H39" s="34">
        <f t="shared" si="40"/>
        <v>12</v>
      </c>
      <c r="I39" s="15">
        <f t="shared" si="41"/>
        <v>315</v>
      </c>
      <c r="J39" s="34">
        <v>39</v>
      </c>
      <c r="K39" s="34">
        <v>65</v>
      </c>
      <c r="L39" s="34">
        <v>37</v>
      </c>
      <c r="M39" s="34">
        <v>44</v>
      </c>
      <c r="N39" s="34">
        <v>42</v>
      </c>
      <c r="O39" s="34">
        <v>15</v>
      </c>
      <c r="P39" s="34">
        <v>11</v>
      </c>
      <c r="Q39" s="15">
        <f t="shared" si="42"/>
        <v>253</v>
      </c>
      <c r="R39" s="34">
        <v>57</v>
      </c>
      <c r="S39" s="34">
        <v>37</v>
      </c>
      <c r="T39" s="34">
        <v>40</v>
      </c>
      <c r="U39" s="34">
        <v>39</v>
      </c>
      <c r="V39" s="34">
        <v>47</v>
      </c>
      <c r="W39" s="34">
        <v>20</v>
      </c>
      <c r="X39" s="34">
        <v>5</v>
      </c>
      <c r="Y39" s="15">
        <f t="shared" si="43"/>
        <v>245</v>
      </c>
      <c r="Z39" s="34">
        <v>40</v>
      </c>
      <c r="AA39" s="34">
        <v>41</v>
      </c>
      <c r="AB39" s="34">
        <v>34</v>
      </c>
      <c r="AC39" s="34">
        <v>65</v>
      </c>
      <c r="AD39" s="34">
        <v>32</v>
      </c>
      <c r="AE39" s="34">
        <v>19</v>
      </c>
      <c r="AF39" s="34">
        <v>7</v>
      </c>
      <c r="AG39" s="15">
        <f t="shared" si="44"/>
        <v>238</v>
      </c>
      <c r="AH39" s="34">
        <v>32</v>
      </c>
      <c r="AI39" s="34">
        <v>46</v>
      </c>
      <c r="AJ39" s="34">
        <v>43</v>
      </c>
      <c r="AK39" s="16">
        <f t="shared" si="45"/>
        <v>1172</v>
      </c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</row>
    <row r="40" spans="1:60" s="36" customFormat="1" ht="15.75" x14ac:dyDescent="0.25">
      <c r="A40" s="33" t="s">
        <v>31</v>
      </c>
      <c r="B40" s="34">
        <v>46</v>
      </c>
      <c r="C40" s="34">
        <v>43</v>
      </c>
      <c r="D40" s="34">
        <v>49</v>
      </c>
      <c r="E40" s="34">
        <v>46</v>
      </c>
      <c r="F40" s="34">
        <f t="shared" si="40"/>
        <v>78</v>
      </c>
      <c r="G40" s="34">
        <f t="shared" si="40"/>
        <v>18</v>
      </c>
      <c r="H40" s="34">
        <f t="shared" si="40"/>
        <v>12</v>
      </c>
      <c r="I40" s="15">
        <f t="shared" si="41"/>
        <v>292</v>
      </c>
      <c r="J40" s="34">
        <v>33</v>
      </c>
      <c r="K40" s="34">
        <v>32</v>
      </c>
      <c r="L40" s="34">
        <v>38</v>
      </c>
      <c r="M40" s="34">
        <v>32</v>
      </c>
      <c r="N40" s="34">
        <v>31</v>
      </c>
      <c r="O40" s="34">
        <v>10</v>
      </c>
      <c r="P40" s="34">
        <v>2</v>
      </c>
      <c r="Q40" s="15">
        <f t="shared" si="42"/>
        <v>178</v>
      </c>
      <c r="R40" s="34">
        <v>34</v>
      </c>
      <c r="S40" s="34">
        <v>31</v>
      </c>
      <c r="T40" s="34">
        <v>28</v>
      </c>
      <c r="U40" s="34">
        <v>41</v>
      </c>
      <c r="V40" s="34">
        <v>32</v>
      </c>
      <c r="W40" s="34">
        <v>11</v>
      </c>
      <c r="X40" s="34">
        <v>7</v>
      </c>
      <c r="Y40" s="15">
        <f t="shared" si="43"/>
        <v>184</v>
      </c>
      <c r="Z40" s="34">
        <v>23</v>
      </c>
      <c r="AA40" s="34">
        <v>33</v>
      </c>
      <c r="AB40" s="34">
        <v>41</v>
      </c>
      <c r="AC40" s="34">
        <v>59</v>
      </c>
      <c r="AD40" s="34">
        <v>28</v>
      </c>
      <c r="AE40" s="34">
        <v>13</v>
      </c>
      <c r="AF40" s="34">
        <v>2</v>
      </c>
      <c r="AG40" s="15">
        <f t="shared" si="44"/>
        <v>199</v>
      </c>
      <c r="AH40" s="34">
        <v>45</v>
      </c>
      <c r="AI40" s="34">
        <v>37</v>
      </c>
      <c r="AJ40" s="34">
        <v>53</v>
      </c>
      <c r="AK40" s="16">
        <f t="shared" si="45"/>
        <v>988</v>
      </c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</row>
    <row r="41" spans="1:60" s="36" customFormat="1" ht="15.75" x14ac:dyDescent="0.25">
      <c r="A41" s="33" t="s">
        <v>32</v>
      </c>
      <c r="B41" s="34">
        <v>30</v>
      </c>
      <c r="C41" s="34">
        <v>34</v>
      </c>
      <c r="D41" s="34">
        <v>39</v>
      </c>
      <c r="E41" s="34">
        <v>33</v>
      </c>
      <c r="F41" s="34">
        <f t="shared" si="40"/>
        <v>39</v>
      </c>
      <c r="G41" s="34">
        <f t="shared" si="40"/>
        <v>16</v>
      </c>
      <c r="H41" s="34">
        <f t="shared" si="40"/>
        <v>11</v>
      </c>
      <c r="I41" s="15">
        <f t="shared" si="41"/>
        <v>202</v>
      </c>
      <c r="J41" s="34">
        <v>28</v>
      </c>
      <c r="K41" s="34">
        <v>29</v>
      </c>
      <c r="L41" s="34">
        <v>29</v>
      </c>
      <c r="M41" s="34">
        <v>21</v>
      </c>
      <c r="N41" s="34">
        <v>32</v>
      </c>
      <c r="O41" s="34">
        <v>11</v>
      </c>
      <c r="P41" s="34">
        <v>4</v>
      </c>
      <c r="Q41" s="15">
        <f t="shared" si="42"/>
        <v>154</v>
      </c>
      <c r="R41" s="34">
        <v>29</v>
      </c>
      <c r="S41" s="34">
        <v>30</v>
      </c>
      <c r="T41" s="34">
        <v>35</v>
      </c>
      <c r="U41" s="34">
        <v>30</v>
      </c>
      <c r="V41" s="34">
        <v>26</v>
      </c>
      <c r="W41" s="34">
        <v>11</v>
      </c>
      <c r="X41" s="34">
        <v>5</v>
      </c>
      <c r="Y41" s="15">
        <f t="shared" si="43"/>
        <v>166</v>
      </c>
      <c r="Z41" s="34">
        <v>24</v>
      </c>
      <c r="AA41" s="34">
        <v>22</v>
      </c>
      <c r="AB41" s="34">
        <v>20</v>
      </c>
      <c r="AC41" s="34">
        <v>38</v>
      </c>
      <c r="AD41" s="34">
        <v>30</v>
      </c>
      <c r="AE41" s="34">
        <v>17</v>
      </c>
      <c r="AF41" s="34">
        <v>6</v>
      </c>
      <c r="AG41" s="15">
        <f t="shared" si="44"/>
        <v>157</v>
      </c>
      <c r="AH41" s="34">
        <v>42</v>
      </c>
      <c r="AI41" s="34">
        <v>30</v>
      </c>
      <c r="AJ41" s="34">
        <v>31</v>
      </c>
      <c r="AK41" s="16">
        <f t="shared" si="45"/>
        <v>782</v>
      </c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</row>
    <row r="42" spans="1:60" s="36" customFormat="1" ht="15.75" x14ac:dyDescent="0.25">
      <c r="A42" s="33" t="s">
        <v>33</v>
      </c>
      <c r="B42" s="34">
        <v>49</v>
      </c>
      <c r="C42" s="34">
        <v>34</v>
      </c>
      <c r="D42" s="34">
        <v>42</v>
      </c>
      <c r="E42" s="34">
        <v>20</v>
      </c>
      <c r="F42" s="34">
        <f t="shared" si="40"/>
        <v>28</v>
      </c>
      <c r="G42" s="34">
        <f t="shared" si="40"/>
        <v>15</v>
      </c>
      <c r="H42" s="34">
        <f t="shared" si="40"/>
        <v>12</v>
      </c>
      <c r="I42" s="15">
        <f t="shared" si="41"/>
        <v>200</v>
      </c>
      <c r="J42" s="34">
        <v>31</v>
      </c>
      <c r="K42" s="34">
        <v>36</v>
      </c>
      <c r="L42" s="34">
        <v>39</v>
      </c>
      <c r="M42" s="34">
        <v>18</v>
      </c>
      <c r="N42" s="34">
        <v>23</v>
      </c>
      <c r="O42" s="34">
        <v>13</v>
      </c>
      <c r="P42" s="34">
        <v>2</v>
      </c>
      <c r="Q42" s="15">
        <f t="shared" si="42"/>
        <v>162</v>
      </c>
      <c r="R42" s="34">
        <v>28</v>
      </c>
      <c r="S42" s="34">
        <v>35</v>
      </c>
      <c r="T42" s="34">
        <v>26</v>
      </c>
      <c r="U42" s="34">
        <v>27</v>
      </c>
      <c r="V42" s="34">
        <v>28</v>
      </c>
      <c r="W42" s="34">
        <v>15</v>
      </c>
      <c r="X42" s="34">
        <v>5</v>
      </c>
      <c r="Y42" s="15">
        <f t="shared" si="43"/>
        <v>164</v>
      </c>
      <c r="Z42" s="34">
        <v>24</v>
      </c>
      <c r="AA42" s="34">
        <v>27</v>
      </c>
      <c r="AB42" s="34">
        <v>17</v>
      </c>
      <c r="AC42" s="34">
        <v>45</v>
      </c>
      <c r="AD42" s="34">
        <v>38</v>
      </c>
      <c r="AE42" s="34">
        <v>14</v>
      </c>
      <c r="AF42" s="34">
        <v>7</v>
      </c>
      <c r="AG42" s="15">
        <f t="shared" si="44"/>
        <v>172</v>
      </c>
      <c r="AH42" s="34">
        <v>33</v>
      </c>
      <c r="AI42" s="34">
        <v>39</v>
      </c>
      <c r="AJ42" s="34">
        <v>27</v>
      </c>
      <c r="AK42" s="16">
        <f t="shared" si="45"/>
        <v>797</v>
      </c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</row>
    <row r="43" spans="1:60" s="36" customFormat="1" ht="15.75" x14ac:dyDescent="0.25">
      <c r="A43" s="33" t="s">
        <v>34</v>
      </c>
      <c r="B43" s="34">
        <v>35</v>
      </c>
      <c r="C43" s="34">
        <v>29</v>
      </c>
      <c r="D43" s="34">
        <v>42</v>
      </c>
      <c r="E43" s="34">
        <v>14</v>
      </c>
      <c r="F43" s="34">
        <f t="shared" si="40"/>
        <v>41</v>
      </c>
      <c r="G43" s="34">
        <f t="shared" si="40"/>
        <v>7</v>
      </c>
      <c r="H43" s="34">
        <f t="shared" si="40"/>
        <v>5</v>
      </c>
      <c r="I43" s="15">
        <f t="shared" si="41"/>
        <v>173</v>
      </c>
      <c r="J43" s="34">
        <v>38</v>
      </c>
      <c r="K43" s="34">
        <v>25</v>
      </c>
      <c r="L43" s="34">
        <v>25</v>
      </c>
      <c r="M43" s="34">
        <v>22</v>
      </c>
      <c r="N43" s="34">
        <v>34</v>
      </c>
      <c r="O43" s="34">
        <v>18</v>
      </c>
      <c r="P43" s="34">
        <v>2</v>
      </c>
      <c r="Q43" s="15">
        <f t="shared" si="42"/>
        <v>164</v>
      </c>
      <c r="R43" s="34">
        <v>13</v>
      </c>
      <c r="S43" s="34">
        <v>30</v>
      </c>
      <c r="T43" s="34">
        <v>19</v>
      </c>
      <c r="U43" s="34">
        <v>19</v>
      </c>
      <c r="V43" s="34">
        <v>14</v>
      </c>
      <c r="W43" s="34">
        <v>7</v>
      </c>
      <c r="X43" s="34">
        <v>9</v>
      </c>
      <c r="Y43" s="15">
        <f t="shared" si="43"/>
        <v>111</v>
      </c>
      <c r="Z43" s="34">
        <v>17</v>
      </c>
      <c r="AA43" s="34">
        <v>23</v>
      </c>
      <c r="AB43" s="34">
        <v>17</v>
      </c>
      <c r="AC43" s="34">
        <v>46</v>
      </c>
      <c r="AD43" s="34">
        <v>26</v>
      </c>
      <c r="AE43" s="34">
        <v>7</v>
      </c>
      <c r="AF43" s="34">
        <v>2</v>
      </c>
      <c r="AG43" s="15">
        <f t="shared" si="44"/>
        <v>138</v>
      </c>
      <c r="AH43" s="34">
        <v>24</v>
      </c>
      <c r="AI43" s="34">
        <v>26</v>
      </c>
      <c r="AJ43" s="34">
        <v>30</v>
      </c>
      <c r="AK43" s="16">
        <f t="shared" si="45"/>
        <v>666</v>
      </c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</row>
    <row r="44" spans="1:60" s="36" customFormat="1" ht="15.75" x14ac:dyDescent="0.25">
      <c r="A44" s="33" t="s">
        <v>35</v>
      </c>
      <c r="B44" s="34">
        <v>30</v>
      </c>
      <c r="C44" s="34">
        <v>24</v>
      </c>
      <c r="D44" s="34">
        <v>32</v>
      </c>
      <c r="E44" s="34">
        <v>12</v>
      </c>
      <c r="F44" s="34">
        <f t="shared" si="40"/>
        <v>16</v>
      </c>
      <c r="G44" s="34">
        <f t="shared" si="40"/>
        <v>6</v>
      </c>
      <c r="H44" s="34">
        <f t="shared" si="40"/>
        <v>6</v>
      </c>
      <c r="I44" s="15">
        <f t="shared" si="41"/>
        <v>126</v>
      </c>
      <c r="J44" s="34">
        <v>46</v>
      </c>
      <c r="K44" s="34">
        <v>23</v>
      </c>
      <c r="L44" s="34">
        <v>28</v>
      </c>
      <c r="M44" s="34">
        <v>41</v>
      </c>
      <c r="N44" s="34">
        <v>25</v>
      </c>
      <c r="O44" s="34">
        <v>9</v>
      </c>
      <c r="P44" s="34">
        <v>3</v>
      </c>
      <c r="Q44" s="15">
        <f t="shared" si="42"/>
        <v>175</v>
      </c>
      <c r="R44" s="34">
        <v>22</v>
      </c>
      <c r="S44" s="34">
        <v>26</v>
      </c>
      <c r="T44" s="34">
        <v>22</v>
      </c>
      <c r="U44" s="34">
        <v>13</v>
      </c>
      <c r="V44" s="34">
        <v>16</v>
      </c>
      <c r="W44" s="34">
        <v>11</v>
      </c>
      <c r="X44" s="34">
        <v>6</v>
      </c>
      <c r="Y44" s="15">
        <f t="shared" si="43"/>
        <v>116</v>
      </c>
      <c r="Z44" s="34">
        <v>16</v>
      </c>
      <c r="AA44" s="34">
        <v>13</v>
      </c>
      <c r="AB44" s="34">
        <v>21</v>
      </c>
      <c r="AC44" s="34">
        <v>26</v>
      </c>
      <c r="AD44" s="34">
        <v>23</v>
      </c>
      <c r="AE44" s="34">
        <v>9</v>
      </c>
      <c r="AF44" s="34">
        <v>4</v>
      </c>
      <c r="AG44" s="15">
        <f t="shared" si="44"/>
        <v>112</v>
      </c>
      <c r="AH44" s="34">
        <v>26</v>
      </c>
      <c r="AI44" s="34">
        <v>33</v>
      </c>
      <c r="AJ44" s="34">
        <v>25</v>
      </c>
      <c r="AK44" s="16">
        <f t="shared" si="45"/>
        <v>613</v>
      </c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</row>
    <row r="45" spans="1:60" s="36" customFormat="1" ht="15.75" x14ac:dyDescent="0.25">
      <c r="A45" s="33" t="s">
        <v>36</v>
      </c>
      <c r="B45" s="34">
        <v>24</v>
      </c>
      <c r="C45" s="34">
        <v>19</v>
      </c>
      <c r="D45" s="34">
        <v>33</v>
      </c>
      <c r="E45" s="34">
        <v>26</v>
      </c>
      <c r="F45" s="34">
        <f t="shared" si="40"/>
        <v>28</v>
      </c>
      <c r="G45" s="34">
        <f t="shared" si="40"/>
        <v>6</v>
      </c>
      <c r="H45" s="34">
        <f t="shared" si="40"/>
        <v>7</v>
      </c>
      <c r="I45" s="15">
        <f t="shared" si="41"/>
        <v>143</v>
      </c>
      <c r="J45" s="34">
        <v>27</v>
      </c>
      <c r="K45" s="34">
        <v>19</v>
      </c>
      <c r="L45" s="34">
        <v>18</v>
      </c>
      <c r="M45" s="34">
        <v>28</v>
      </c>
      <c r="N45" s="34">
        <v>20</v>
      </c>
      <c r="O45" s="34">
        <v>8</v>
      </c>
      <c r="P45" s="34">
        <v>12</v>
      </c>
      <c r="Q45" s="15">
        <f t="shared" si="42"/>
        <v>132</v>
      </c>
      <c r="R45" s="34">
        <v>8</v>
      </c>
      <c r="S45" s="34">
        <v>18</v>
      </c>
      <c r="T45" s="34">
        <v>24</v>
      </c>
      <c r="U45" s="34">
        <v>11</v>
      </c>
      <c r="V45" s="34">
        <v>13</v>
      </c>
      <c r="W45" s="34">
        <v>5</v>
      </c>
      <c r="X45" s="34">
        <v>5</v>
      </c>
      <c r="Y45" s="15">
        <f t="shared" si="43"/>
        <v>84</v>
      </c>
      <c r="Z45" s="34">
        <v>25</v>
      </c>
      <c r="AA45" s="34">
        <v>11</v>
      </c>
      <c r="AB45" s="34">
        <v>22</v>
      </c>
      <c r="AC45" s="34">
        <v>21</v>
      </c>
      <c r="AD45" s="34">
        <v>16</v>
      </c>
      <c r="AE45" s="34">
        <v>9</v>
      </c>
      <c r="AF45" s="34">
        <v>3</v>
      </c>
      <c r="AG45" s="15">
        <f t="shared" si="44"/>
        <v>107</v>
      </c>
      <c r="AH45" s="34">
        <v>18</v>
      </c>
      <c r="AI45" s="34">
        <v>30</v>
      </c>
      <c r="AJ45" s="34">
        <v>18</v>
      </c>
      <c r="AK45" s="16">
        <f t="shared" si="45"/>
        <v>532</v>
      </c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</row>
    <row r="46" spans="1:60" s="36" customFormat="1" ht="15.75" x14ac:dyDescent="0.25">
      <c r="A46" s="33" t="s">
        <v>37</v>
      </c>
      <c r="B46" s="34">
        <v>13</v>
      </c>
      <c r="C46" s="34">
        <v>15</v>
      </c>
      <c r="D46" s="34">
        <v>21</v>
      </c>
      <c r="E46" s="34">
        <v>17</v>
      </c>
      <c r="F46" s="34">
        <f t="shared" si="40"/>
        <v>9</v>
      </c>
      <c r="G46" s="34">
        <f t="shared" si="40"/>
        <v>11</v>
      </c>
      <c r="H46" s="34">
        <f t="shared" si="40"/>
        <v>10</v>
      </c>
      <c r="I46" s="15">
        <f t="shared" si="41"/>
        <v>96</v>
      </c>
      <c r="J46" s="34">
        <v>26</v>
      </c>
      <c r="K46" s="34">
        <v>9</v>
      </c>
      <c r="L46" s="34">
        <v>11</v>
      </c>
      <c r="M46" s="34">
        <v>22</v>
      </c>
      <c r="N46" s="34">
        <v>18</v>
      </c>
      <c r="O46" s="34">
        <v>3</v>
      </c>
      <c r="P46" s="34">
        <v>5</v>
      </c>
      <c r="Q46" s="15">
        <f t="shared" si="42"/>
        <v>94</v>
      </c>
      <c r="R46" s="34">
        <v>3</v>
      </c>
      <c r="S46" s="34">
        <v>13</v>
      </c>
      <c r="T46" s="34">
        <v>15</v>
      </c>
      <c r="U46" s="34">
        <v>19</v>
      </c>
      <c r="V46" s="34">
        <v>15</v>
      </c>
      <c r="W46" s="34">
        <v>8</v>
      </c>
      <c r="X46" s="34">
        <v>3</v>
      </c>
      <c r="Y46" s="15">
        <f t="shared" si="43"/>
        <v>76</v>
      </c>
      <c r="Z46" s="34">
        <v>10</v>
      </c>
      <c r="AA46" s="34">
        <v>8</v>
      </c>
      <c r="AB46" s="34">
        <v>12</v>
      </c>
      <c r="AC46" s="34">
        <v>22</v>
      </c>
      <c r="AD46" s="34">
        <v>16</v>
      </c>
      <c r="AE46" s="34">
        <v>9</v>
      </c>
      <c r="AF46" s="34">
        <v>0</v>
      </c>
      <c r="AG46" s="15">
        <f t="shared" si="44"/>
        <v>77</v>
      </c>
      <c r="AH46" s="34">
        <v>17</v>
      </c>
      <c r="AI46" s="34">
        <v>25</v>
      </c>
      <c r="AJ46" s="34">
        <v>14</v>
      </c>
      <c r="AK46" s="16">
        <f t="shared" si="45"/>
        <v>399</v>
      </c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</row>
    <row r="47" spans="1:60" s="36" customFormat="1" ht="15.75" x14ac:dyDescent="0.25">
      <c r="A47" s="33" t="s">
        <v>38</v>
      </c>
      <c r="B47" s="34">
        <v>1</v>
      </c>
      <c r="C47" s="34">
        <v>3</v>
      </c>
      <c r="D47" s="34">
        <v>5</v>
      </c>
      <c r="E47" s="34">
        <v>4</v>
      </c>
      <c r="F47" s="34">
        <f t="shared" si="40"/>
        <v>1</v>
      </c>
      <c r="G47" s="34">
        <f t="shared" si="40"/>
        <v>6</v>
      </c>
      <c r="H47" s="34">
        <f t="shared" si="40"/>
        <v>2</v>
      </c>
      <c r="I47" s="15">
        <f t="shared" si="41"/>
        <v>22</v>
      </c>
      <c r="J47" s="34">
        <v>2</v>
      </c>
      <c r="K47" s="34">
        <v>3</v>
      </c>
      <c r="L47" s="34">
        <v>2</v>
      </c>
      <c r="M47" s="34">
        <v>0</v>
      </c>
      <c r="N47" s="34">
        <v>2</v>
      </c>
      <c r="O47" s="34">
        <v>1</v>
      </c>
      <c r="P47" s="34">
        <v>0</v>
      </c>
      <c r="Q47" s="15">
        <f t="shared" si="42"/>
        <v>10</v>
      </c>
      <c r="R47" s="34">
        <v>0</v>
      </c>
      <c r="S47" s="34">
        <v>0</v>
      </c>
      <c r="T47" s="34">
        <v>1</v>
      </c>
      <c r="U47" s="34">
        <v>3</v>
      </c>
      <c r="V47" s="34">
        <v>1</v>
      </c>
      <c r="W47" s="34">
        <v>3</v>
      </c>
      <c r="X47" s="34">
        <v>0</v>
      </c>
      <c r="Y47" s="15">
        <f t="shared" si="43"/>
        <v>8</v>
      </c>
      <c r="Z47" s="34">
        <v>0</v>
      </c>
      <c r="AA47" s="34">
        <v>4</v>
      </c>
      <c r="AB47" s="34">
        <v>3</v>
      </c>
      <c r="AC47" s="34">
        <v>1</v>
      </c>
      <c r="AD47" s="34">
        <v>3</v>
      </c>
      <c r="AE47" s="34">
        <v>1</v>
      </c>
      <c r="AF47" s="34">
        <v>0</v>
      </c>
      <c r="AG47" s="15">
        <f t="shared" si="44"/>
        <v>12</v>
      </c>
      <c r="AH47" s="34">
        <v>2</v>
      </c>
      <c r="AI47" s="34">
        <v>1</v>
      </c>
      <c r="AJ47" s="34">
        <v>1</v>
      </c>
      <c r="AK47" s="16">
        <f t="shared" si="45"/>
        <v>56</v>
      </c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</row>
    <row r="48" spans="1:60" s="36" customFormat="1" ht="15.75" x14ac:dyDescent="0.25">
      <c r="A48" s="33" t="s">
        <v>39</v>
      </c>
      <c r="B48" s="34">
        <v>0</v>
      </c>
      <c r="C48" s="34">
        <v>0</v>
      </c>
      <c r="D48" s="34">
        <v>0</v>
      </c>
      <c r="E48" s="34">
        <v>0</v>
      </c>
      <c r="F48" s="34">
        <f t="shared" si="40"/>
        <v>0</v>
      </c>
      <c r="G48" s="34">
        <f t="shared" si="40"/>
        <v>0</v>
      </c>
      <c r="H48" s="34">
        <f t="shared" si="40"/>
        <v>0</v>
      </c>
      <c r="I48" s="15">
        <f t="shared" si="41"/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15">
        <f t="shared" si="42"/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15">
        <f t="shared" si="43"/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15">
        <f t="shared" si="44"/>
        <v>0</v>
      </c>
      <c r="AH48" s="34">
        <v>0</v>
      </c>
      <c r="AI48" s="34">
        <v>0</v>
      </c>
      <c r="AJ48" s="34">
        <v>0</v>
      </c>
      <c r="AK48" s="16">
        <f t="shared" si="45"/>
        <v>0</v>
      </c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</row>
    <row r="49" spans="1:60" s="36" customFormat="1" ht="15.75" x14ac:dyDescent="0.25">
      <c r="A49" s="33" t="s">
        <v>40</v>
      </c>
      <c r="B49" s="34">
        <v>0</v>
      </c>
      <c r="C49" s="34">
        <v>0</v>
      </c>
      <c r="D49" s="34">
        <v>0</v>
      </c>
      <c r="E49" s="34">
        <v>0</v>
      </c>
      <c r="F49" s="34">
        <f t="shared" si="40"/>
        <v>0</v>
      </c>
      <c r="G49" s="34">
        <f t="shared" si="40"/>
        <v>0</v>
      </c>
      <c r="H49" s="34">
        <f t="shared" si="40"/>
        <v>0</v>
      </c>
      <c r="I49" s="15">
        <f t="shared" si="41"/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15">
        <f t="shared" si="42"/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15">
        <f t="shared" si="43"/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15">
        <f t="shared" si="44"/>
        <v>0</v>
      </c>
      <c r="AH49" s="34">
        <v>0</v>
      </c>
      <c r="AI49" s="34">
        <v>0</v>
      </c>
      <c r="AJ49" s="34">
        <v>0</v>
      </c>
      <c r="AK49" s="16">
        <f t="shared" si="45"/>
        <v>0</v>
      </c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</row>
    <row r="50" spans="1:60" s="36" customFormat="1" ht="15.75" x14ac:dyDescent="0.25">
      <c r="A50" s="33" t="s">
        <v>41</v>
      </c>
      <c r="B50" s="34">
        <v>0</v>
      </c>
      <c r="C50" s="34">
        <v>0</v>
      </c>
      <c r="D50" s="34">
        <v>0</v>
      </c>
      <c r="E50" s="34">
        <v>0</v>
      </c>
      <c r="F50" s="34">
        <f t="shared" si="40"/>
        <v>0</v>
      </c>
      <c r="G50" s="34">
        <f t="shared" si="40"/>
        <v>0</v>
      </c>
      <c r="H50" s="34">
        <f t="shared" si="40"/>
        <v>0</v>
      </c>
      <c r="I50" s="15">
        <f t="shared" si="41"/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15">
        <f t="shared" si="42"/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15">
        <f t="shared" si="43"/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15">
        <f t="shared" si="44"/>
        <v>0</v>
      </c>
      <c r="AH50" s="34">
        <v>0</v>
      </c>
      <c r="AI50" s="34">
        <v>0</v>
      </c>
      <c r="AJ50" s="34">
        <v>0</v>
      </c>
      <c r="AK50" s="16">
        <f t="shared" si="45"/>
        <v>0</v>
      </c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</row>
    <row r="51" spans="1:60" x14ac:dyDescent="0.25">
      <c r="A51" s="13" t="s">
        <v>42</v>
      </c>
      <c r="B51" s="32">
        <f t="shared" ref="B51:Q51" si="46">SUM(B52:B79)</f>
        <v>1260</v>
      </c>
      <c r="C51" s="32">
        <f t="shared" si="46"/>
        <v>1072</v>
      </c>
      <c r="D51" s="32">
        <f t="shared" si="46"/>
        <v>1345</v>
      </c>
      <c r="E51" s="32">
        <f>SUM(E52:E79)</f>
        <v>1007</v>
      </c>
      <c r="F51" s="32">
        <f t="shared" si="46"/>
        <v>1321</v>
      </c>
      <c r="G51" s="32">
        <f t="shared" si="46"/>
        <v>379</v>
      </c>
      <c r="H51" s="32">
        <f t="shared" si="46"/>
        <v>210</v>
      </c>
      <c r="I51" s="32">
        <f t="shared" si="46"/>
        <v>6594</v>
      </c>
      <c r="J51" s="32">
        <f t="shared" ref="J51:L51" si="47">SUM(J52:J79)</f>
        <v>1092</v>
      </c>
      <c r="K51" s="32">
        <f t="shared" si="47"/>
        <v>1065</v>
      </c>
      <c r="L51" s="32">
        <f t="shared" si="47"/>
        <v>879</v>
      </c>
      <c r="M51" s="32">
        <f>SUM(M52:M79)</f>
        <v>841</v>
      </c>
      <c r="N51" s="32">
        <f t="shared" ref="N51:P51" si="48">SUM(N52:N79)</f>
        <v>919</v>
      </c>
      <c r="O51" s="32">
        <f t="shared" si="48"/>
        <v>380</v>
      </c>
      <c r="P51" s="32">
        <f t="shared" si="48"/>
        <v>164</v>
      </c>
      <c r="Q51" s="32">
        <f t="shared" si="46"/>
        <v>5340</v>
      </c>
      <c r="R51" s="32">
        <f t="shared" ref="R51:T51" si="49">SUM(R52:R79)</f>
        <v>1004</v>
      </c>
      <c r="S51" s="32">
        <f t="shared" si="49"/>
        <v>911</v>
      </c>
      <c r="T51" s="32">
        <f t="shared" si="49"/>
        <v>934</v>
      </c>
      <c r="U51" s="32">
        <f>SUM(U52:U79)</f>
        <v>838</v>
      </c>
      <c r="V51" s="32">
        <f t="shared" ref="V51:Z51" si="50">SUM(V52:V79)</f>
        <v>845</v>
      </c>
      <c r="W51" s="32">
        <f t="shared" si="50"/>
        <v>363</v>
      </c>
      <c r="X51" s="32">
        <f t="shared" si="50"/>
        <v>150</v>
      </c>
      <c r="Y51" s="32">
        <f>SUM(Y52:Y79)</f>
        <v>5045</v>
      </c>
      <c r="Z51" s="32">
        <f t="shared" si="50"/>
        <v>883</v>
      </c>
      <c r="AA51" s="32">
        <f t="shared" ref="AA51:AB51" si="51">SUM(AA52:AA79)</f>
        <v>898</v>
      </c>
      <c r="AB51" s="32">
        <f t="shared" si="51"/>
        <v>849</v>
      </c>
      <c r="AC51" s="32">
        <f>SUM(AC52:AC79)</f>
        <v>1684</v>
      </c>
      <c r="AD51" s="32">
        <f t="shared" ref="AD51:AF51" si="52">SUM(AD52:AD79)</f>
        <v>948</v>
      </c>
      <c r="AE51" s="32">
        <f t="shared" si="52"/>
        <v>425</v>
      </c>
      <c r="AF51" s="32">
        <f t="shared" si="52"/>
        <v>128</v>
      </c>
      <c r="AG51" s="32">
        <f>SUM(AG52:AG79)</f>
        <v>5815</v>
      </c>
      <c r="AH51" s="32">
        <f t="shared" ref="AH51:AJ51" si="53">SUM(AH52:AH79)</f>
        <v>917</v>
      </c>
      <c r="AI51" s="32">
        <f t="shared" si="53"/>
        <v>1025</v>
      </c>
      <c r="AJ51" s="32">
        <f t="shared" si="53"/>
        <v>1101</v>
      </c>
      <c r="AK51" s="32">
        <f>SUM(Z51:AC51,Y51,Q51,I51,AH51:AJ51)</f>
        <v>24336</v>
      </c>
    </row>
    <row r="52" spans="1:60" s="36" customFormat="1" ht="15.75" x14ac:dyDescent="0.25">
      <c r="A52" s="33" t="s">
        <v>14</v>
      </c>
      <c r="B52" s="34">
        <v>4</v>
      </c>
      <c r="C52" s="34">
        <v>4</v>
      </c>
      <c r="D52" s="34">
        <v>4</v>
      </c>
      <c r="E52" s="34">
        <v>8</v>
      </c>
      <c r="F52" s="34">
        <v>4</v>
      </c>
      <c r="G52" s="34">
        <v>3</v>
      </c>
      <c r="H52" s="34">
        <v>1</v>
      </c>
      <c r="I52" s="15">
        <f>SUM(B52:H52)</f>
        <v>28</v>
      </c>
      <c r="J52" s="34">
        <v>0</v>
      </c>
      <c r="K52" s="34">
        <v>7</v>
      </c>
      <c r="L52" s="34">
        <v>1</v>
      </c>
      <c r="M52" s="34">
        <v>2</v>
      </c>
      <c r="N52" s="34">
        <v>4</v>
      </c>
      <c r="O52" s="34">
        <v>2</v>
      </c>
      <c r="P52" s="34">
        <v>1</v>
      </c>
      <c r="Q52" s="15">
        <f t="shared" ref="Q52:Q79" si="54">SUM(J52:P52)</f>
        <v>17</v>
      </c>
      <c r="R52" s="34">
        <v>5</v>
      </c>
      <c r="S52" s="34">
        <v>2</v>
      </c>
      <c r="T52" s="34">
        <v>3</v>
      </c>
      <c r="U52" s="34">
        <v>6</v>
      </c>
      <c r="V52" s="34">
        <v>5</v>
      </c>
      <c r="W52" s="34">
        <v>3</v>
      </c>
      <c r="X52" s="34">
        <v>1</v>
      </c>
      <c r="Y52" s="15">
        <f t="shared" ref="Y52:Y79" si="55">SUM(R52:X52)</f>
        <v>25</v>
      </c>
      <c r="Z52" s="34">
        <v>1</v>
      </c>
      <c r="AA52" s="34">
        <v>2</v>
      </c>
      <c r="AB52" s="34">
        <v>8</v>
      </c>
      <c r="AC52" s="34">
        <v>3</v>
      </c>
      <c r="AD52" s="34">
        <v>3</v>
      </c>
      <c r="AE52" s="34">
        <v>1</v>
      </c>
      <c r="AF52" s="34">
        <v>1</v>
      </c>
      <c r="AG52" s="15">
        <f t="shared" ref="AG52:AG79" si="56">SUM(Z52:AF52)</f>
        <v>19</v>
      </c>
      <c r="AH52" s="34">
        <v>3</v>
      </c>
      <c r="AI52" s="34">
        <v>6</v>
      </c>
      <c r="AJ52" s="34">
        <v>12</v>
      </c>
      <c r="AK52" s="16">
        <f t="shared" ref="AK52:AK79" si="57">SUM(Z52:AF52,Y52,Q52,I52,AH52:AJ52)</f>
        <v>110</v>
      </c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</row>
    <row r="53" spans="1:60" s="36" customFormat="1" ht="15.75" x14ac:dyDescent="0.25">
      <c r="A53" s="33" t="s">
        <v>15</v>
      </c>
      <c r="B53" s="34">
        <v>9</v>
      </c>
      <c r="C53" s="34">
        <v>8</v>
      </c>
      <c r="D53" s="34">
        <v>16</v>
      </c>
      <c r="E53" s="34">
        <v>9</v>
      </c>
      <c r="F53" s="34">
        <v>8</v>
      </c>
      <c r="G53" s="34">
        <v>6</v>
      </c>
      <c r="H53" s="34">
        <v>2</v>
      </c>
      <c r="I53" s="15">
        <f t="shared" ref="I53:I79" si="58">SUM(B53:H53)</f>
        <v>58</v>
      </c>
      <c r="J53" s="34">
        <v>11</v>
      </c>
      <c r="K53" s="34">
        <v>11</v>
      </c>
      <c r="L53" s="34">
        <v>9</v>
      </c>
      <c r="M53" s="34">
        <v>9</v>
      </c>
      <c r="N53" s="34">
        <v>11</v>
      </c>
      <c r="O53" s="34">
        <v>4</v>
      </c>
      <c r="P53" s="34">
        <v>1</v>
      </c>
      <c r="Q53" s="15">
        <f t="shared" si="54"/>
        <v>56</v>
      </c>
      <c r="R53" s="34">
        <v>9</v>
      </c>
      <c r="S53" s="34">
        <v>9</v>
      </c>
      <c r="T53" s="34">
        <v>8</v>
      </c>
      <c r="U53" s="34">
        <v>10</v>
      </c>
      <c r="V53" s="34">
        <v>12</v>
      </c>
      <c r="W53" s="34">
        <v>9</v>
      </c>
      <c r="X53" s="34">
        <v>3</v>
      </c>
      <c r="Y53" s="15">
        <f t="shared" si="55"/>
        <v>60</v>
      </c>
      <c r="Z53" s="34">
        <v>8</v>
      </c>
      <c r="AA53" s="34">
        <v>14</v>
      </c>
      <c r="AB53" s="34">
        <v>7</v>
      </c>
      <c r="AC53" s="34">
        <v>8</v>
      </c>
      <c r="AD53" s="34">
        <v>11</v>
      </c>
      <c r="AE53" s="34">
        <v>3</v>
      </c>
      <c r="AF53" s="34">
        <v>1</v>
      </c>
      <c r="AG53" s="15">
        <f t="shared" si="56"/>
        <v>52</v>
      </c>
      <c r="AH53" s="34">
        <v>10</v>
      </c>
      <c r="AI53" s="34">
        <v>18</v>
      </c>
      <c r="AJ53" s="34">
        <v>18</v>
      </c>
      <c r="AK53" s="16">
        <f t="shared" si="57"/>
        <v>272</v>
      </c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</row>
    <row r="54" spans="1:60" s="36" customFormat="1" ht="15.75" x14ac:dyDescent="0.25">
      <c r="A54" s="33" t="s">
        <v>16</v>
      </c>
      <c r="B54" s="34">
        <v>25</v>
      </c>
      <c r="C54" s="34">
        <v>21</v>
      </c>
      <c r="D54" s="34">
        <v>39</v>
      </c>
      <c r="E54" s="34">
        <v>28</v>
      </c>
      <c r="F54" s="34">
        <v>23</v>
      </c>
      <c r="G54" s="34">
        <v>11</v>
      </c>
      <c r="H54" s="34">
        <v>5</v>
      </c>
      <c r="I54" s="15">
        <f t="shared" si="58"/>
        <v>152</v>
      </c>
      <c r="J54" s="34">
        <v>27</v>
      </c>
      <c r="K54" s="34">
        <v>25</v>
      </c>
      <c r="L54" s="34">
        <v>20</v>
      </c>
      <c r="M54" s="34">
        <v>11</v>
      </c>
      <c r="N54" s="34">
        <v>25</v>
      </c>
      <c r="O54" s="34">
        <v>9</v>
      </c>
      <c r="P54" s="34">
        <v>2</v>
      </c>
      <c r="Q54" s="15">
        <f t="shared" si="54"/>
        <v>119</v>
      </c>
      <c r="R54" s="34">
        <v>14</v>
      </c>
      <c r="S54" s="34">
        <v>9</v>
      </c>
      <c r="T54" s="34">
        <v>30</v>
      </c>
      <c r="U54" s="34">
        <v>18</v>
      </c>
      <c r="V54" s="34">
        <v>25</v>
      </c>
      <c r="W54" s="34">
        <v>8</v>
      </c>
      <c r="X54" s="34">
        <v>3</v>
      </c>
      <c r="Y54" s="15">
        <f t="shared" si="55"/>
        <v>107</v>
      </c>
      <c r="Z54" s="34">
        <v>25</v>
      </c>
      <c r="AA54" s="34">
        <v>17</v>
      </c>
      <c r="AB54" s="34">
        <v>25</v>
      </c>
      <c r="AC54" s="34">
        <v>17</v>
      </c>
      <c r="AD54" s="34">
        <v>26</v>
      </c>
      <c r="AE54" s="34">
        <v>9</v>
      </c>
      <c r="AF54" s="34">
        <v>1</v>
      </c>
      <c r="AG54" s="15">
        <f t="shared" si="56"/>
        <v>120</v>
      </c>
      <c r="AH54" s="34">
        <v>17</v>
      </c>
      <c r="AI54" s="34">
        <v>25</v>
      </c>
      <c r="AJ54" s="34">
        <v>33</v>
      </c>
      <c r="AK54" s="16">
        <f t="shared" si="57"/>
        <v>573</v>
      </c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</row>
    <row r="55" spans="1:60" s="36" customFormat="1" ht="15.75" x14ac:dyDescent="0.25">
      <c r="A55" s="33" t="s">
        <v>17</v>
      </c>
      <c r="B55" s="34">
        <v>41</v>
      </c>
      <c r="C55" s="34">
        <v>43</v>
      </c>
      <c r="D55" s="34">
        <v>48</v>
      </c>
      <c r="E55" s="34">
        <v>44</v>
      </c>
      <c r="F55" s="34">
        <v>38</v>
      </c>
      <c r="G55" s="34">
        <v>17</v>
      </c>
      <c r="H55" s="34">
        <v>5</v>
      </c>
      <c r="I55" s="15">
        <f t="shared" si="58"/>
        <v>236</v>
      </c>
      <c r="J55" s="34">
        <v>33</v>
      </c>
      <c r="K55" s="34">
        <v>49</v>
      </c>
      <c r="L55" s="34">
        <v>29</v>
      </c>
      <c r="M55" s="34">
        <v>33</v>
      </c>
      <c r="N55" s="34">
        <v>29</v>
      </c>
      <c r="O55" s="34">
        <v>13</v>
      </c>
      <c r="P55" s="34">
        <v>5</v>
      </c>
      <c r="Q55" s="15">
        <f t="shared" si="54"/>
        <v>191</v>
      </c>
      <c r="R55" s="34">
        <v>29</v>
      </c>
      <c r="S55" s="34">
        <v>28</v>
      </c>
      <c r="T55" s="34">
        <v>29</v>
      </c>
      <c r="U55" s="34">
        <v>29</v>
      </c>
      <c r="V55" s="34">
        <v>33</v>
      </c>
      <c r="W55" s="34">
        <v>12</v>
      </c>
      <c r="X55" s="34">
        <v>6</v>
      </c>
      <c r="Y55" s="15">
        <f t="shared" si="55"/>
        <v>166</v>
      </c>
      <c r="Z55" s="34">
        <v>47</v>
      </c>
      <c r="AA55" s="34">
        <v>36</v>
      </c>
      <c r="AB55" s="34">
        <v>31</v>
      </c>
      <c r="AC55" s="34">
        <v>32</v>
      </c>
      <c r="AD55" s="34">
        <v>46</v>
      </c>
      <c r="AE55" s="34">
        <v>9</v>
      </c>
      <c r="AF55" s="34">
        <v>4</v>
      </c>
      <c r="AG55" s="15">
        <f t="shared" si="56"/>
        <v>205</v>
      </c>
      <c r="AH55" s="34">
        <v>34</v>
      </c>
      <c r="AI55" s="34">
        <v>41</v>
      </c>
      <c r="AJ55" s="34">
        <v>35</v>
      </c>
      <c r="AK55" s="16">
        <f t="shared" si="57"/>
        <v>908</v>
      </c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</row>
    <row r="56" spans="1:60" s="36" customFormat="1" ht="15.75" x14ac:dyDescent="0.25">
      <c r="A56" s="33" t="s">
        <v>18</v>
      </c>
      <c r="B56" s="34">
        <v>68</v>
      </c>
      <c r="C56" s="34">
        <v>58</v>
      </c>
      <c r="D56" s="34">
        <v>74</v>
      </c>
      <c r="E56" s="34">
        <v>56</v>
      </c>
      <c r="F56" s="34">
        <v>59</v>
      </c>
      <c r="G56" s="34">
        <v>20</v>
      </c>
      <c r="H56" s="34">
        <v>11</v>
      </c>
      <c r="I56" s="15">
        <f t="shared" si="58"/>
        <v>346</v>
      </c>
      <c r="J56" s="34">
        <v>44</v>
      </c>
      <c r="K56" s="34">
        <v>52</v>
      </c>
      <c r="L56" s="34">
        <v>50</v>
      </c>
      <c r="M56" s="34">
        <v>34</v>
      </c>
      <c r="N56" s="34">
        <v>45</v>
      </c>
      <c r="O56" s="34">
        <v>20</v>
      </c>
      <c r="P56" s="34">
        <v>3</v>
      </c>
      <c r="Q56" s="15">
        <f t="shared" si="54"/>
        <v>248</v>
      </c>
      <c r="R56" s="34">
        <v>35</v>
      </c>
      <c r="S56" s="34">
        <v>37</v>
      </c>
      <c r="T56" s="34">
        <v>53</v>
      </c>
      <c r="U56" s="34">
        <v>39</v>
      </c>
      <c r="V56" s="34">
        <v>44</v>
      </c>
      <c r="W56" s="34">
        <v>16</v>
      </c>
      <c r="X56" s="34">
        <v>0</v>
      </c>
      <c r="Y56" s="15">
        <f t="shared" si="55"/>
        <v>224</v>
      </c>
      <c r="Z56" s="34">
        <v>39</v>
      </c>
      <c r="AA56" s="34">
        <v>39</v>
      </c>
      <c r="AB56" s="34">
        <v>36</v>
      </c>
      <c r="AC56" s="34">
        <v>46</v>
      </c>
      <c r="AD56" s="34">
        <v>50</v>
      </c>
      <c r="AE56" s="34">
        <v>21</v>
      </c>
      <c r="AF56" s="34">
        <v>3</v>
      </c>
      <c r="AG56" s="15">
        <f t="shared" si="56"/>
        <v>234</v>
      </c>
      <c r="AH56" s="34">
        <v>54</v>
      </c>
      <c r="AI56" s="34">
        <v>37</v>
      </c>
      <c r="AJ56" s="34">
        <v>66</v>
      </c>
      <c r="AK56" s="16">
        <f t="shared" si="57"/>
        <v>1209</v>
      </c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</row>
    <row r="57" spans="1:60" s="36" customFormat="1" ht="15.75" x14ac:dyDescent="0.25">
      <c r="A57" s="33" t="s">
        <v>19</v>
      </c>
      <c r="B57" s="34">
        <v>51</v>
      </c>
      <c r="C57" s="34">
        <v>64</v>
      </c>
      <c r="D57" s="34">
        <v>77</v>
      </c>
      <c r="E57" s="34">
        <v>42</v>
      </c>
      <c r="F57" s="34">
        <v>57</v>
      </c>
      <c r="G57" s="34">
        <v>25</v>
      </c>
      <c r="H57" s="34">
        <v>6</v>
      </c>
      <c r="I57" s="15">
        <f t="shared" si="58"/>
        <v>322</v>
      </c>
      <c r="J57" s="34">
        <v>47</v>
      </c>
      <c r="K57" s="34">
        <v>78</v>
      </c>
      <c r="L57" s="34">
        <v>45</v>
      </c>
      <c r="M57" s="34">
        <v>46</v>
      </c>
      <c r="N57" s="34">
        <v>51</v>
      </c>
      <c r="O57" s="34">
        <v>22</v>
      </c>
      <c r="P57" s="34">
        <v>8</v>
      </c>
      <c r="Q57" s="15">
        <f t="shared" si="54"/>
        <v>297</v>
      </c>
      <c r="R57" s="34">
        <v>61</v>
      </c>
      <c r="S57" s="34">
        <v>49</v>
      </c>
      <c r="T57" s="34">
        <v>42</v>
      </c>
      <c r="U57" s="34">
        <v>50</v>
      </c>
      <c r="V57" s="34">
        <v>50</v>
      </c>
      <c r="W57" s="34">
        <v>22</v>
      </c>
      <c r="X57" s="34">
        <v>6</v>
      </c>
      <c r="Y57" s="15">
        <f t="shared" si="55"/>
        <v>280</v>
      </c>
      <c r="Z57" s="34">
        <v>49</v>
      </c>
      <c r="AA57" s="34">
        <v>53</v>
      </c>
      <c r="AB57" s="34">
        <v>53</v>
      </c>
      <c r="AC57" s="34">
        <v>101</v>
      </c>
      <c r="AD57" s="34">
        <v>65</v>
      </c>
      <c r="AE57" s="34">
        <v>35</v>
      </c>
      <c r="AF57" s="34">
        <v>6</v>
      </c>
      <c r="AG57" s="15">
        <f t="shared" si="56"/>
        <v>362</v>
      </c>
      <c r="AH57" s="34">
        <v>42</v>
      </c>
      <c r="AI57" s="34">
        <v>52</v>
      </c>
      <c r="AJ57" s="34">
        <v>62</v>
      </c>
      <c r="AK57" s="16">
        <f t="shared" si="57"/>
        <v>1417</v>
      </c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</row>
    <row r="58" spans="1:60" s="36" customFormat="1" ht="15.75" x14ac:dyDescent="0.25">
      <c r="A58" s="33" t="s">
        <v>20</v>
      </c>
      <c r="B58" s="34">
        <v>59</v>
      </c>
      <c r="C58" s="34">
        <v>57</v>
      </c>
      <c r="D58" s="34">
        <v>78</v>
      </c>
      <c r="E58" s="34">
        <v>62</v>
      </c>
      <c r="F58" s="34">
        <v>46</v>
      </c>
      <c r="G58" s="34">
        <v>23</v>
      </c>
      <c r="H58" s="34">
        <v>3</v>
      </c>
      <c r="I58" s="15">
        <f t="shared" si="58"/>
        <v>328</v>
      </c>
      <c r="J58" s="34">
        <v>58</v>
      </c>
      <c r="K58" s="34">
        <v>58</v>
      </c>
      <c r="L58" s="34">
        <v>38</v>
      </c>
      <c r="M58" s="34">
        <v>47</v>
      </c>
      <c r="N58" s="34">
        <v>58</v>
      </c>
      <c r="O58" s="34">
        <v>25</v>
      </c>
      <c r="P58" s="34">
        <v>10</v>
      </c>
      <c r="Q58" s="15">
        <f t="shared" si="54"/>
        <v>294</v>
      </c>
      <c r="R58" s="34">
        <v>80</v>
      </c>
      <c r="S58" s="34">
        <v>63</v>
      </c>
      <c r="T58" s="34">
        <v>56</v>
      </c>
      <c r="U58" s="34">
        <v>49</v>
      </c>
      <c r="V58" s="34">
        <v>52</v>
      </c>
      <c r="W58" s="34">
        <v>31</v>
      </c>
      <c r="X58" s="34">
        <v>4</v>
      </c>
      <c r="Y58" s="15">
        <f t="shared" si="55"/>
        <v>335</v>
      </c>
      <c r="Z58" s="34">
        <v>58</v>
      </c>
      <c r="AA58" s="34">
        <v>63</v>
      </c>
      <c r="AB58" s="34">
        <v>56</v>
      </c>
      <c r="AC58" s="34">
        <v>153</v>
      </c>
      <c r="AD58" s="34">
        <v>73</v>
      </c>
      <c r="AE58" s="34">
        <v>31</v>
      </c>
      <c r="AF58" s="34">
        <v>6</v>
      </c>
      <c r="AG58" s="15">
        <f t="shared" si="56"/>
        <v>440</v>
      </c>
      <c r="AH58" s="34">
        <v>47</v>
      </c>
      <c r="AI58" s="34">
        <v>52</v>
      </c>
      <c r="AJ58" s="34">
        <v>74</v>
      </c>
      <c r="AK58" s="16">
        <f t="shared" si="57"/>
        <v>1570</v>
      </c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</row>
    <row r="59" spans="1:60" s="36" customFormat="1" ht="15.75" x14ac:dyDescent="0.25">
      <c r="A59" s="33" t="s">
        <v>21</v>
      </c>
      <c r="B59" s="34">
        <v>70</v>
      </c>
      <c r="C59" s="34">
        <v>60</v>
      </c>
      <c r="D59" s="34">
        <v>84</v>
      </c>
      <c r="E59" s="34">
        <v>58</v>
      </c>
      <c r="F59" s="34">
        <v>81</v>
      </c>
      <c r="G59" s="34">
        <v>21</v>
      </c>
      <c r="H59" s="34">
        <v>8</v>
      </c>
      <c r="I59" s="15">
        <f t="shared" si="58"/>
        <v>382</v>
      </c>
      <c r="J59" s="34">
        <v>52</v>
      </c>
      <c r="K59" s="34">
        <v>49</v>
      </c>
      <c r="L59" s="34">
        <v>61</v>
      </c>
      <c r="M59" s="34">
        <v>53</v>
      </c>
      <c r="N59" s="34">
        <v>62</v>
      </c>
      <c r="O59" s="34">
        <v>25</v>
      </c>
      <c r="P59" s="34">
        <v>12</v>
      </c>
      <c r="Q59" s="15">
        <f t="shared" si="54"/>
        <v>314</v>
      </c>
      <c r="R59" s="34">
        <v>82</v>
      </c>
      <c r="S59" s="34">
        <v>69</v>
      </c>
      <c r="T59" s="34">
        <v>60</v>
      </c>
      <c r="U59" s="34">
        <v>46</v>
      </c>
      <c r="V59" s="34">
        <v>52</v>
      </c>
      <c r="W59" s="34">
        <v>25</v>
      </c>
      <c r="X59" s="34">
        <v>9</v>
      </c>
      <c r="Y59" s="15">
        <f t="shared" si="55"/>
        <v>343</v>
      </c>
      <c r="Z59" s="34">
        <v>58</v>
      </c>
      <c r="AA59" s="34">
        <v>53</v>
      </c>
      <c r="AB59" s="34">
        <v>37</v>
      </c>
      <c r="AC59" s="34">
        <v>125</v>
      </c>
      <c r="AD59" s="34">
        <v>58</v>
      </c>
      <c r="AE59" s="34">
        <v>35</v>
      </c>
      <c r="AF59" s="34">
        <v>6</v>
      </c>
      <c r="AG59" s="15">
        <f t="shared" si="56"/>
        <v>372</v>
      </c>
      <c r="AH59" s="34">
        <v>36</v>
      </c>
      <c r="AI59" s="34">
        <v>66</v>
      </c>
      <c r="AJ59" s="34">
        <v>57</v>
      </c>
      <c r="AK59" s="16">
        <f t="shared" si="57"/>
        <v>1570</v>
      </c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</row>
    <row r="60" spans="1:60" s="36" customFormat="1" ht="15.75" x14ac:dyDescent="0.25">
      <c r="A60" s="33" t="s">
        <v>22</v>
      </c>
      <c r="B60" s="34">
        <v>88</v>
      </c>
      <c r="C60" s="34">
        <v>65</v>
      </c>
      <c r="D60" s="34">
        <v>83</v>
      </c>
      <c r="E60" s="34">
        <v>59</v>
      </c>
      <c r="F60" s="34">
        <v>73</v>
      </c>
      <c r="G60" s="34">
        <v>28</v>
      </c>
      <c r="H60" s="34">
        <v>8</v>
      </c>
      <c r="I60" s="15">
        <f t="shared" si="58"/>
        <v>404</v>
      </c>
      <c r="J60" s="34">
        <v>67</v>
      </c>
      <c r="K60" s="34">
        <v>70</v>
      </c>
      <c r="L60" s="34">
        <v>59</v>
      </c>
      <c r="M60" s="34">
        <v>37</v>
      </c>
      <c r="N60" s="34">
        <v>61</v>
      </c>
      <c r="O60" s="34">
        <v>29</v>
      </c>
      <c r="P60" s="34">
        <v>15</v>
      </c>
      <c r="Q60" s="15">
        <f t="shared" si="54"/>
        <v>338</v>
      </c>
      <c r="R60" s="34">
        <v>61</v>
      </c>
      <c r="S60" s="34">
        <v>79</v>
      </c>
      <c r="T60" s="34">
        <v>56</v>
      </c>
      <c r="U60" s="34">
        <v>66</v>
      </c>
      <c r="V60" s="34">
        <v>60</v>
      </c>
      <c r="W60" s="34">
        <v>25</v>
      </c>
      <c r="X60" s="34">
        <v>7</v>
      </c>
      <c r="Y60" s="15">
        <f t="shared" si="55"/>
        <v>354</v>
      </c>
      <c r="Z60" s="34">
        <v>58</v>
      </c>
      <c r="AA60" s="34">
        <v>81</v>
      </c>
      <c r="AB60" s="34">
        <v>55</v>
      </c>
      <c r="AC60" s="34">
        <v>110</v>
      </c>
      <c r="AD60" s="34">
        <v>65</v>
      </c>
      <c r="AE60" s="34">
        <v>34</v>
      </c>
      <c r="AF60" s="34">
        <v>10</v>
      </c>
      <c r="AG60" s="15">
        <f t="shared" si="56"/>
        <v>413</v>
      </c>
      <c r="AH60" s="34">
        <v>57</v>
      </c>
      <c r="AI60" s="34">
        <v>79</v>
      </c>
      <c r="AJ60" s="34">
        <v>81</v>
      </c>
      <c r="AK60" s="16">
        <f t="shared" si="57"/>
        <v>1726</v>
      </c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</row>
    <row r="61" spans="1:60" s="36" customFormat="1" ht="15.75" x14ac:dyDescent="0.25">
      <c r="A61" s="33" t="s">
        <v>23</v>
      </c>
      <c r="B61" s="34">
        <v>73</v>
      </c>
      <c r="C61" s="34">
        <v>63</v>
      </c>
      <c r="D61" s="34">
        <v>77</v>
      </c>
      <c r="E61" s="34">
        <v>68</v>
      </c>
      <c r="F61" s="34">
        <v>100</v>
      </c>
      <c r="G61" s="34">
        <v>20</v>
      </c>
      <c r="H61" s="34">
        <v>19</v>
      </c>
      <c r="I61" s="15">
        <f t="shared" si="58"/>
        <v>420</v>
      </c>
      <c r="J61" s="34">
        <v>71</v>
      </c>
      <c r="K61" s="34">
        <v>68</v>
      </c>
      <c r="L61" s="34">
        <v>58</v>
      </c>
      <c r="M61" s="34">
        <v>55</v>
      </c>
      <c r="N61" s="34">
        <v>65</v>
      </c>
      <c r="O61" s="34">
        <v>22</v>
      </c>
      <c r="P61" s="34">
        <v>20</v>
      </c>
      <c r="Q61" s="15">
        <f t="shared" si="54"/>
        <v>359</v>
      </c>
      <c r="R61" s="34">
        <v>85</v>
      </c>
      <c r="S61" s="34">
        <v>34</v>
      </c>
      <c r="T61" s="34">
        <v>55</v>
      </c>
      <c r="U61" s="34">
        <v>48</v>
      </c>
      <c r="V61" s="34">
        <v>69</v>
      </c>
      <c r="W61" s="34">
        <v>29</v>
      </c>
      <c r="X61" s="34">
        <v>17</v>
      </c>
      <c r="Y61" s="15">
        <f t="shared" si="55"/>
        <v>337</v>
      </c>
      <c r="Z61" s="34">
        <v>44</v>
      </c>
      <c r="AA61" s="34">
        <v>54</v>
      </c>
      <c r="AB61" s="34">
        <v>57</v>
      </c>
      <c r="AC61" s="34">
        <v>131</v>
      </c>
      <c r="AD61" s="34">
        <v>56</v>
      </c>
      <c r="AE61" s="34">
        <v>26</v>
      </c>
      <c r="AF61" s="34">
        <v>8</v>
      </c>
      <c r="AG61" s="15">
        <f t="shared" si="56"/>
        <v>376</v>
      </c>
      <c r="AH61" s="34">
        <v>62</v>
      </c>
      <c r="AI61" s="34">
        <v>42</v>
      </c>
      <c r="AJ61" s="34">
        <v>63</v>
      </c>
      <c r="AK61" s="16">
        <f t="shared" si="57"/>
        <v>1659</v>
      </c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</row>
    <row r="62" spans="1:60" s="36" customFormat="1" ht="15.75" x14ac:dyDescent="0.25">
      <c r="A62" s="33" t="s">
        <v>24</v>
      </c>
      <c r="B62" s="34">
        <v>86</v>
      </c>
      <c r="C62" s="34">
        <v>66</v>
      </c>
      <c r="D62" s="34">
        <v>68</v>
      </c>
      <c r="E62" s="34">
        <v>67</v>
      </c>
      <c r="F62" s="34">
        <v>84</v>
      </c>
      <c r="G62" s="34">
        <v>25</v>
      </c>
      <c r="H62" s="34">
        <v>17</v>
      </c>
      <c r="I62" s="15">
        <f t="shared" si="58"/>
        <v>413</v>
      </c>
      <c r="J62" s="34">
        <v>41</v>
      </c>
      <c r="K62" s="34">
        <v>69</v>
      </c>
      <c r="L62" s="34">
        <v>38</v>
      </c>
      <c r="M62" s="34">
        <v>70</v>
      </c>
      <c r="N62" s="34">
        <v>62</v>
      </c>
      <c r="O62" s="34">
        <v>22</v>
      </c>
      <c r="P62" s="34">
        <v>15</v>
      </c>
      <c r="Q62" s="15">
        <f t="shared" si="54"/>
        <v>317</v>
      </c>
      <c r="R62" s="34">
        <v>55</v>
      </c>
      <c r="S62" s="34">
        <v>56</v>
      </c>
      <c r="T62" s="34">
        <v>66</v>
      </c>
      <c r="U62" s="34">
        <v>46</v>
      </c>
      <c r="V62" s="34">
        <v>48</v>
      </c>
      <c r="W62" s="34">
        <v>28</v>
      </c>
      <c r="X62" s="34">
        <v>12</v>
      </c>
      <c r="Y62" s="15">
        <f t="shared" si="55"/>
        <v>311</v>
      </c>
      <c r="Z62" s="34">
        <v>69</v>
      </c>
      <c r="AA62" s="34">
        <v>51</v>
      </c>
      <c r="AB62" s="34">
        <v>53</v>
      </c>
      <c r="AC62" s="34">
        <v>117</v>
      </c>
      <c r="AD62" s="34">
        <v>65</v>
      </c>
      <c r="AE62" s="34">
        <v>36</v>
      </c>
      <c r="AF62" s="34">
        <v>13</v>
      </c>
      <c r="AG62" s="15">
        <f t="shared" si="56"/>
        <v>404</v>
      </c>
      <c r="AH62" s="34">
        <v>66</v>
      </c>
      <c r="AI62" s="34">
        <v>65</v>
      </c>
      <c r="AJ62" s="34">
        <v>63</v>
      </c>
      <c r="AK62" s="16">
        <f t="shared" si="57"/>
        <v>1639</v>
      </c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</row>
    <row r="63" spans="1:60" s="36" customFormat="1" ht="15.75" x14ac:dyDescent="0.25">
      <c r="A63" s="33" t="s">
        <v>25</v>
      </c>
      <c r="B63" s="34">
        <v>103</v>
      </c>
      <c r="C63" s="34">
        <v>63</v>
      </c>
      <c r="D63" s="34">
        <v>81</v>
      </c>
      <c r="E63" s="34">
        <v>56</v>
      </c>
      <c r="F63" s="34">
        <v>91</v>
      </c>
      <c r="G63" s="34">
        <v>22</v>
      </c>
      <c r="H63" s="34">
        <v>15</v>
      </c>
      <c r="I63" s="15">
        <f t="shared" si="58"/>
        <v>431</v>
      </c>
      <c r="J63" s="34">
        <v>74</v>
      </c>
      <c r="K63" s="34">
        <v>63</v>
      </c>
      <c r="L63" s="34">
        <v>57</v>
      </c>
      <c r="M63" s="34">
        <v>49</v>
      </c>
      <c r="N63" s="34">
        <v>36</v>
      </c>
      <c r="O63" s="34">
        <v>28</v>
      </c>
      <c r="P63" s="34">
        <v>7</v>
      </c>
      <c r="Q63" s="15">
        <f t="shared" si="54"/>
        <v>314</v>
      </c>
      <c r="R63" s="34">
        <v>65</v>
      </c>
      <c r="S63" s="34">
        <v>50</v>
      </c>
      <c r="T63" s="34">
        <v>52</v>
      </c>
      <c r="U63" s="34">
        <v>61</v>
      </c>
      <c r="V63" s="34">
        <v>39</v>
      </c>
      <c r="W63" s="34">
        <v>12</v>
      </c>
      <c r="X63" s="34">
        <v>3</v>
      </c>
      <c r="Y63" s="15">
        <f t="shared" si="55"/>
        <v>282</v>
      </c>
      <c r="Z63" s="34">
        <v>53</v>
      </c>
      <c r="AA63" s="34">
        <v>59</v>
      </c>
      <c r="AB63" s="34">
        <v>52</v>
      </c>
      <c r="AC63" s="34">
        <v>99</v>
      </c>
      <c r="AD63" s="34">
        <v>39</v>
      </c>
      <c r="AE63" s="34">
        <v>17</v>
      </c>
      <c r="AF63" s="34">
        <v>12</v>
      </c>
      <c r="AG63" s="15">
        <f t="shared" si="56"/>
        <v>331</v>
      </c>
      <c r="AH63" s="34">
        <v>59</v>
      </c>
      <c r="AI63" s="34">
        <v>48</v>
      </c>
      <c r="AJ63" s="34">
        <v>66</v>
      </c>
      <c r="AK63" s="16">
        <f t="shared" si="57"/>
        <v>1531</v>
      </c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</row>
    <row r="64" spans="1:60" s="36" customFormat="1" ht="15.75" x14ac:dyDescent="0.25">
      <c r="A64" s="33" t="s">
        <v>26</v>
      </c>
      <c r="B64" s="34">
        <v>69</v>
      </c>
      <c r="C64" s="34">
        <v>60</v>
      </c>
      <c r="D64" s="34">
        <v>79</v>
      </c>
      <c r="E64" s="34">
        <v>69</v>
      </c>
      <c r="F64" s="34">
        <v>61</v>
      </c>
      <c r="G64" s="34">
        <v>19</v>
      </c>
      <c r="H64" s="34">
        <v>11</v>
      </c>
      <c r="I64" s="15">
        <f t="shared" si="58"/>
        <v>368</v>
      </c>
      <c r="J64" s="34">
        <v>71</v>
      </c>
      <c r="K64" s="34">
        <v>67</v>
      </c>
      <c r="L64" s="34">
        <v>47</v>
      </c>
      <c r="M64" s="34">
        <v>33</v>
      </c>
      <c r="N64" s="34">
        <v>37</v>
      </c>
      <c r="O64" s="34">
        <v>17</v>
      </c>
      <c r="P64" s="34">
        <v>9</v>
      </c>
      <c r="Q64" s="15">
        <f t="shared" si="54"/>
        <v>281</v>
      </c>
      <c r="R64" s="34">
        <v>60</v>
      </c>
      <c r="S64" s="34">
        <v>51</v>
      </c>
      <c r="T64" s="34">
        <v>52</v>
      </c>
      <c r="U64" s="34">
        <v>33</v>
      </c>
      <c r="V64" s="34">
        <v>30</v>
      </c>
      <c r="W64" s="34">
        <v>17</v>
      </c>
      <c r="X64" s="34">
        <v>11</v>
      </c>
      <c r="Y64" s="15">
        <f t="shared" si="55"/>
        <v>254</v>
      </c>
      <c r="Z64" s="34">
        <v>69</v>
      </c>
      <c r="AA64" s="34">
        <v>48</v>
      </c>
      <c r="AB64" s="34">
        <v>54</v>
      </c>
      <c r="AC64" s="34">
        <v>111</v>
      </c>
      <c r="AD64" s="34">
        <v>31</v>
      </c>
      <c r="AE64" s="34">
        <v>21</v>
      </c>
      <c r="AF64" s="34">
        <v>8</v>
      </c>
      <c r="AG64" s="15">
        <f t="shared" si="56"/>
        <v>342</v>
      </c>
      <c r="AH64" s="34">
        <v>50</v>
      </c>
      <c r="AI64" s="34">
        <v>58</v>
      </c>
      <c r="AJ64" s="34">
        <v>50</v>
      </c>
      <c r="AK64" s="16">
        <f t="shared" si="57"/>
        <v>1403</v>
      </c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</row>
    <row r="65" spans="1:60" s="36" customFormat="1" ht="15.75" x14ac:dyDescent="0.25">
      <c r="A65" s="33" t="s">
        <v>27</v>
      </c>
      <c r="B65" s="34">
        <v>82</v>
      </c>
      <c r="C65" s="34">
        <v>77</v>
      </c>
      <c r="D65" s="34">
        <v>90</v>
      </c>
      <c r="E65" s="34">
        <v>43</v>
      </c>
      <c r="F65" s="34">
        <v>92</v>
      </c>
      <c r="G65" s="34">
        <v>16</v>
      </c>
      <c r="H65" s="34">
        <v>11</v>
      </c>
      <c r="I65" s="15">
        <f t="shared" si="58"/>
        <v>411</v>
      </c>
      <c r="J65" s="34">
        <v>88</v>
      </c>
      <c r="K65" s="34">
        <v>64</v>
      </c>
      <c r="L65" s="34">
        <v>48</v>
      </c>
      <c r="M65" s="34">
        <v>50</v>
      </c>
      <c r="N65" s="34">
        <v>52</v>
      </c>
      <c r="O65" s="34">
        <v>20</v>
      </c>
      <c r="P65" s="34">
        <v>8</v>
      </c>
      <c r="Q65" s="15">
        <f t="shared" si="54"/>
        <v>330</v>
      </c>
      <c r="R65" s="34">
        <v>68</v>
      </c>
      <c r="S65" s="34">
        <v>43</v>
      </c>
      <c r="T65" s="34">
        <v>49</v>
      </c>
      <c r="U65" s="34">
        <v>55</v>
      </c>
      <c r="V65" s="34">
        <v>42</v>
      </c>
      <c r="W65" s="34">
        <v>18</v>
      </c>
      <c r="X65" s="34">
        <v>7</v>
      </c>
      <c r="Y65" s="15">
        <f t="shared" si="55"/>
        <v>282</v>
      </c>
      <c r="Z65" s="34">
        <v>26</v>
      </c>
      <c r="AA65" s="34">
        <v>57</v>
      </c>
      <c r="AB65" s="34">
        <v>49</v>
      </c>
      <c r="AC65" s="34">
        <v>96</v>
      </c>
      <c r="AD65" s="34">
        <v>51</v>
      </c>
      <c r="AE65" s="34">
        <v>16</v>
      </c>
      <c r="AF65" s="34">
        <v>5</v>
      </c>
      <c r="AG65" s="15">
        <f t="shared" si="56"/>
        <v>300</v>
      </c>
      <c r="AH65" s="34">
        <v>48</v>
      </c>
      <c r="AI65" s="34">
        <v>66</v>
      </c>
      <c r="AJ65" s="34">
        <v>69</v>
      </c>
      <c r="AK65" s="16">
        <f t="shared" si="57"/>
        <v>1506</v>
      </c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</row>
    <row r="66" spans="1:60" s="36" customFormat="1" ht="15.75" x14ac:dyDescent="0.25">
      <c r="A66" s="33" t="s">
        <v>28</v>
      </c>
      <c r="B66" s="34">
        <v>69</v>
      </c>
      <c r="C66" s="34">
        <v>65</v>
      </c>
      <c r="D66" s="34">
        <v>67</v>
      </c>
      <c r="E66" s="34">
        <v>53</v>
      </c>
      <c r="F66" s="34">
        <v>95</v>
      </c>
      <c r="G66" s="34">
        <v>20</v>
      </c>
      <c r="H66" s="34">
        <v>6</v>
      </c>
      <c r="I66" s="15">
        <f t="shared" si="58"/>
        <v>375</v>
      </c>
      <c r="J66" s="34">
        <v>101</v>
      </c>
      <c r="K66" s="34">
        <v>57</v>
      </c>
      <c r="L66" s="34">
        <v>51</v>
      </c>
      <c r="M66" s="34">
        <v>56</v>
      </c>
      <c r="N66" s="34">
        <v>60</v>
      </c>
      <c r="O66" s="34">
        <v>18</v>
      </c>
      <c r="P66" s="34">
        <v>6</v>
      </c>
      <c r="Q66" s="15">
        <f t="shared" si="54"/>
        <v>349</v>
      </c>
      <c r="R66" s="34">
        <v>52</v>
      </c>
      <c r="S66" s="34">
        <v>59</v>
      </c>
      <c r="T66" s="34">
        <v>58</v>
      </c>
      <c r="U66" s="34">
        <v>39</v>
      </c>
      <c r="V66" s="34">
        <v>53</v>
      </c>
      <c r="W66" s="34">
        <v>8</v>
      </c>
      <c r="X66" s="34">
        <v>11</v>
      </c>
      <c r="Y66" s="15">
        <f t="shared" si="55"/>
        <v>280</v>
      </c>
      <c r="Z66" s="34">
        <v>48</v>
      </c>
      <c r="AA66" s="34">
        <v>44</v>
      </c>
      <c r="AB66" s="34">
        <v>47</v>
      </c>
      <c r="AC66" s="34">
        <v>133</v>
      </c>
      <c r="AD66" s="34">
        <v>61</v>
      </c>
      <c r="AE66" s="34">
        <v>16</v>
      </c>
      <c r="AF66" s="34">
        <v>4</v>
      </c>
      <c r="AG66" s="15">
        <f t="shared" si="56"/>
        <v>353</v>
      </c>
      <c r="AH66" s="34">
        <v>46</v>
      </c>
      <c r="AI66" s="34">
        <v>55</v>
      </c>
      <c r="AJ66" s="34">
        <v>53</v>
      </c>
      <c r="AK66" s="16">
        <f t="shared" si="57"/>
        <v>1511</v>
      </c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</row>
    <row r="67" spans="1:60" s="36" customFormat="1" ht="15.75" x14ac:dyDescent="0.25">
      <c r="A67" s="33" t="s">
        <v>29</v>
      </c>
      <c r="B67" s="34">
        <v>87</v>
      </c>
      <c r="C67" s="34">
        <v>53</v>
      </c>
      <c r="D67" s="34">
        <v>64</v>
      </c>
      <c r="E67" s="34">
        <v>69</v>
      </c>
      <c r="F67" s="34">
        <v>88</v>
      </c>
      <c r="G67" s="34">
        <v>12</v>
      </c>
      <c r="H67" s="34">
        <v>9</v>
      </c>
      <c r="I67" s="15">
        <f t="shared" si="58"/>
        <v>382</v>
      </c>
      <c r="J67" s="34">
        <v>53</v>
      </c>
      <c r="K67" s="34">
        <v>37</v>
      </c>
      <c r="L67" s="34">
        <v>42</v>
      </c>
      <c r="M67" s="34">
        <v>35</v>
      </c>
      <c r="N67" s="34">
        <v>45</v>
      </c>
      <c r="O67" s="34">
        <v>17</v>
      </c>
      <c r="P67" s="34">
        <v>4</v>
      </c>
      <c r="Q67" s="15">
        <f t="shared" si="54"/>
        <v>233</v>
      </c>
      <c r="R67" s="34">
        <v>49</v>
      </c>
      <c r="S67" s="34">
        <v>53</v>
      </c>
      <c r="T67" s="34">
        <v>55</v>
      </c>
      <c r="U67" s="34">
        <v>42</v>
      </c>
      <c r="V67" s="34">
        <v>43</v>
      </c>
      <c r="W67" s="34">
        <v>17</v>
      </c>
      <c r="X67" s="34">
        <v>7</v>
      </c>
      <c r="Y67" s="15">
        <f t="shared" si="55"/>
        <v>266</v>
      </c>
      <c r="Z67" s="34">
        <v>52</v>
      </c>
      <c r="AA67" s="34">
        <v>47</v>
      </c>
      <c r="AB67" s="34">
        <v>42</v>
      </c>
      <c r="AC67" s="34">
        <v>80</v>
      </c>
      <c r="AD67" s="34">
        <v>36</v>
      </c>
      <c r="AE67" s="34">
        <v>21</v>
      </c>
      <c r="AF67" s="34">
        <v>9</v>
      </c>
      <c r="AG67" s="15">
        <f t="shared" si="56"/>
        <v>287</v>
      </c>
      <c r="AH67" s="34">
        <v>48</v>
      </c>
      <c r="AI67" s="34">
        <v>56</v>
      </c>
      <c r="AJ67" s="34">
        <v>58</v>
      </c>
      <c r="AK67" s="16">
        <f t="shared" si="57"/>
        <v>1330</v>
      </c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</row>
    <row r="68" spans="1:60" s="36" customFormat="1" ht="15.75" x14ac:dyDescent="0.25">
      <c r="A68" s="33" t="s">
        <v>30</v>
      </c>
      <c r="B68" s="34">
        <v>54</v>
      </c>
      <c r="C68" s="34">
        <v>45</v>
      </c>
      <c r="D68" s="34">
        <v>58</v>
      </c>
      <c r="E68" s="34">
        <v>45</v>
      </c>
      <c r="F68" s="34">
        <v>85</v>
      </c>
      <c r="G68" s="34">
        <v>13</v>
      </c>
      <c r="H68" s="34">
        <v>12</v>
      </c>
      <c r="I68" s="15">
        <f t="shared" si="58"/>
        <v>312</v>
      </c>
      <c r="J68" s="34">
        <v>39</v>
      </c>
      <c r="K68" s="34">
        <v>65</v>
      </c>
      <c r="L68" s="34">
        <v>37</v>
      </c>
      <c r="M68" s="34">
        <v>44</v>
      </c>
      <c r="N68" s="34">
        <v>42</v>
      </c>
      <c r="O68" s="34">
        <v>15</v>
      </c>
      <c r="P68" s="34">
        <v>11</v>
      </c>
      <c r="Q68" s="15">
        <f t="shared" si="54"/>
        <v>253</v>
      </c>
      <c r="R68" s="34">
        <v>57</v>
      </c>
      <c r="S68" s="34">
        <v>37</v>
      </c>
      <c r="T68" s="34">
        <v>40</v>
      </c>
      <c r="U68" s="34">
        <v>39</v>
      </c>
      <c r="V68" s="34">
        <v>47</v>
      </c>
      <c r="W68" s="34">
        <v>19</v>
      </c>
      <c r="X68" s="34">
        <v>5</v>
      </c>
      <c r="Y68" s="15">
        <f t="shared" si="55"/>
        <v>244</v>
      </c>
      <c r="Z68" s="34">
        <v>40</v>
      </c>
      <c r="AA68" s="34">
        <v>41</v>
      </c>
      <c r="AB68" s="34">
        <v>34</v>
      </c>
      <c r="AC68" s="34">
        <v>65</v>
      </c>
      <c r="AD68" s="34">
        <v>32</v>
      </c>
      <c r="AE68" s="34">
        <v>18</v>
      </c>
      <c r="AF68" s="34">
        <v>7</v>
      </c>
      <c r="AG68" s="15">
        <f t="shared" si="56"/>
        <v>237</v>
      </c>
      <c r="AH68" s="34">
        <v>32</v>
      </c>
      <c r="AI68" s="34">
        <v>46</v>
      </c>
      <c r="AJ68" s="34">
        <v>43</v>
      </c>
      <c r="AK68" s="16">
        <f t="shared" si="57"/>
        <v>1167</v>
      </c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</row>
    <row r="69" spans="1:60" s="36" customFormat="1" ht="15.75" x14ac:dyDescent="0.25">
      <c r="A69" s="33" t="s">
        <v>31</v>
      </c>
      <c r="B69" s="34">
        <v>46</v>
      </c>
      <c r="C69" s="34">
        <v>42</v>
      </c>
      <c r="D69" s="34">
        <v>48</v>
      </c>
      <c r="E69" s="34">
        <v>46</v>
      </c>
      <c r="F69" s="34">
        <v>75</v>
      </c>
      <c r="G69" s="34">
        <v>17</v>
      </c>
      <c r="H69" s="34">
        <v>12</v>
      </c>
      <c r="I69" s="15">
        <f t="shared" si="58"/>
        <v>286</v>
      </c>
      <c r="J69" s="34">
        <v>33</v>
      </c>
      <c r="K69" s="34">
        <v>32</v>
      </c>
      <c r="L69" s="34">
        <v>38</v>
      </c>
      <c r="M69" s="34">
        <v>31</v>
      </c>
      <c r="N69" s="34">
        <v>31</v>
      </c>
      <c r="O69" s="34">
        <v>10</v>
      </c>
      <c r="P69" s="34">
        <v>2</v>
      </c>
      <c r="Q69" s="15">
        <f t="shared" si="54"/>
        <v>177</v>
      </c>
      <c r="R69" s="34">
        <v>34</v>
      </c>
      <c r="S69" s="34">
        <v>31</v>
      </c>
      <c r="T69" s="34">
        <v>28</v>
      </c>
      <c r="U69" s="34">
        <v>41</v>
      </c>
      <c r="V69" s="34">
        <v>31</v>
      </c>
      <c r="W69" s="34">
        <v>10</v>
      </c>
      <c r="X69" s="34">
        <v>7</v>
      </c>
      <c r="Y69" s="15">
        <f t="shared" si="55"/>
        <v>182</v>
      </c>
      <c r="Z69" s="34">
        <v>23</v>
      </c>
      <c r="AA69" s="34">
        <v>32</v>
      </c>
      <c r="AB69" s="34">
        <v>41</v>
      </c>
      <c r="AC69" s="34">
        <v>59</v>
      </c>
      <c r="AD69" s="34">
        <v>28</v>
      </c>
      <c r="AE69" s="34">
        <v>12</v>
      </c>
      <c r="AF69" s="34">
        <v>2</v>
      </c>
      <c r="AG69" s="15">
        <f t="shared" si="56"/>
        <v>197</v>
      </c>
      <c r="AH69" s="34">
        <v>45</v>
      </c>
      <c r="AI69" s="34">
        <v>37</v>
      </c>
      <c r="AJ69" s="34">
        <v>53</v>
      </c>
      <c r="AK69" s="16">
        <f t="shared" si="57"/>
        <v>977</v>
      </c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</row>
    <row r="70" spans="1:60" s="36" customFormat="1" ht="15.75" x14ac:dyDescent="0.25">
      <c r="A70" s="33" t="s">
        <v>32</v>
      </c>
      <c r="B70" s="34">
        <v>30</v>
      </c>
      <c r="C70" s="34">
        <v>34</v>
      </c>
      <c r="D70" s="34">
        <v>39</v>
      </c>
      <c r="E70" s="34">
        <v>33</v>
      </c>
      <c r="F70" s="34">
        <v>39</v>
      </c>
      <c r="G70" s="34">
        <v>16</v>
      </c>
      <c r="H70" s="34">
        <v>11</v>
      </c>
      <c r="I70" s="15">
        <f t="shared" si="58"/>
        <v>202</v>
      </c>
      <c r="J70" s="34">
        <v>28</v>
      </c>
      <c r="K70" s="34">
        <v>29</v>
      </c>
      <c r="L70" s="34">
        <v>29</v>
      </c>
      <c r="M70" s="34">
        <v>21</v>
      </c>
      <c r="N70" s="34">
        <v>32</v>
      </c>
      <c r="O70" s="34">
        <v>11</v>
      </c>
      <c r="P70" s="34">
        <v>4</v>
      </c>
      <c r="Q70" s="15">
        <f t="shared" si="54"/>
        <v>154</v>
      </c>
      <c r="R70" s="34">
        <v>29</v>
      </c>
      <c r="S70" s="34">
        <v>30</v>
      </c>
      <c r="T70" s="34">
        <v>35</v>
      </c>
      <c r="U70" s="34">
        <v>30</v>
      </c>
      <c r="V70" s="34">
        <v>26</v>
      </c>
      <c r="W70" s="34">
        <v>10</v>
      </c>
      <c r="X70" s="34">
        <v>5</v>
      </c>
      <c r="Y70" s="15">
        <f t="shared" si="55"/>
        <v>165</v>
      </c>
      <c r="Z70" s="34">
        <v>24</v>
      </c>
      <c r="AA70" s="34">
        <v>22</v>
      </c>
      <c r="AB70" s="34">
        <v>20</v>
      </c>
      <c r="AC70" s="34">
        <v>38</v>
      </c>
      <c r="AD70" s="34">
        <v>30</v>
      </c>
      <c r="AE70" s="34">
        <v>17</v>
      </c>
      <c r="AF70" s="34">
        <v>6</v>
      </c>
      <c r="AG70" s="15">
        <f t="shared" si="56"/>
        <v>157</v>
      </c>
      <c r="AH70" s="34">
        <v>42</v>
      </c>
      <c r="AI70" s="34">
        <v>28</v>
      </c>
      <c r="AJ70" s="34">
        <v>31</v>
      </c>
      <c r="AK70" s="16">
        <f t="shared" si="57"/>
        <v>779</v>
      </c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</row>
    <row r="71" spans="1:60" s="36" customFormat="1" ht="15.75" x14ac:dyDescent="0.25">
      <c r="A71" s="33" t="s">
        <v>33</v>
      </c>
      <c r="B71" s="34">
        <v>49</v>
      </c>
      <c r="C71" s="34">
        <v>34</v>
      </c>
      <c r="D71" s="34">
        <v>42</v>
      </c>
      <c r="E71" s="34">
        <v>20</v>
      </c>
      <c r="F71" s="34">
        <v>28</v>
      </c>
      <c r="G71" s="34">
        <v>14</v>
      </c>
      <c r="H71" s="34">
        <v>12</v>
      </c>
      <c r="I71" s="15">
        <f t="shared" si="58"/>
        <v>199</v>
      </c>
      <c r="J71" s="34">
        <v>31</v>
      </c>
      <c r="K71" s="34">
        <v>36</v>
      </c>
      <c r="L71" s="34">
        <v>39</v>
      </c>
      <c r="M71" s="34">
        <v>18</v>
      </c>
      <c r="N71" s="34">
        <v>23</v>
      </c>
      <c r="O71" s="34">
        <v>13</v>
      </c>
      <c r="P71" s="34">
        <v>2</v>
      </c>
      <c r="Q71" s="15">
        <f t="shared" si="54"/>
        <v>162</v>
      </c>
      <c r="R71" s="34">
        <v>28</v>
      </c>
      <c r="S71" s="34">
        <v>35</v>
      </c>
      <c r="T71" s="34">
        <v>26</v>
      </c>
      <c r="U71" s="34">
        <v>27</v>
      </c>
      <c r="V71" s="34">
        <v>28</v>
      </c>
      <c r="W71" s="34">
        <v>14</v>
      </c>
      <c r="X71" s="34">
        <v>5</v>
      </c>
      <c r="Y71" s="15">
        <f t="shared" si="55"/>
        <v>163</v>
      </c>
      <c r="Z71" s="34">
        <v>24</v>
      </c>
      <c r="AA71" s="34">
        <v>27</v>
      </c>
      <c r="AB71" s="34">
        <v>17</v>
      </c>
      <c r="AC71" s="34">
        <v>45</v>
      </c>
      <c r="AD71" s="34">
        <v>38</v>
      </c>
      <c r="AE71" s="34">
        <v>14</v>
      </c>
      <c r="AF71" s="34">
        <v>7</v>
      </c>
      <c r="AG71" s="15">
        <f t="shared" si="56"/>
        <v>172</v>
      </c>
      <c r="AH71" s="34">
        <v>33</v>
      </c>
      <c r="AI71" s="34">
        <v>39</v>
      </c>
      <c r="AJ71" s="34">
        <v>27</v>
      </c>
      <c r="AK71" s="16">
        <f t="shared" si="57"/>
        <v>795</v>
      </c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</row>
    <row r="72" spans="1:60" s="36" customFormat="1" ht="15.75" x14ac:dyDescent="0.25">
      <c r="A72" s="33" t="s">
        <v>34</v>
      </c>
      <c r="B72" s="34">
        <v>33</v>
      </c>
      <c r="C72" s="38">
        <v>29</v>
      </c>
      <c r="D72" s="38">
        <v>41</v>
      </c>
      <c r="E72" s="38">
        <v>14</v>
      </c>
      <c r="F72" s="38">
        <v>41</v>
      </c>
      <c r="G72" s="38">
        <v>7</v>
      </c>
      <c r="H72" s="38">
        <v>5</v>
      </c>
      <c r="I72" s="15">
        <f t="shared" si="58"/>
        <v>170</v>
      </c>
      <c r="J72" s="34">
        <v>38</v>
      </c>
      <c r="K72" s="38">
        <v>25</v>
      </c>
      <c r="L72" s="38">
        <v>24</v>
      </c>
      <c r="M72" s="38">
        <v>22</v>
      </c>
      <c r="N72" s="38">
        <v>29</v>
      </c>
      <c r="O72" s="38">
        <v>18</v>
      </c>
      <c r="P72" s="38">
        <v>2</v>
      </c>
      <c r="Q72" s="15">
        <f t="shared" si="54"/>
        <v>158</v>
      </c>
      <c r="R72" s="34">
        <v>13</v>
      </c>
      <c r="S72" s="38">
        <v>30</v>
      </c>
      <c r="T72" s="38">
        <v>19</v>
      </c>
      <c r="U72" s="38">
        <v>19</v>
      </c>
      <c r="V72" s="38">
        <v>14</v>
      </c>
      <c r="W72" s="38">
        <v>6</v>
      </c>
      <c r="X72" s="38">
        <v>9</v>
      </c>
      <c r="Y72" s="15">
        <f t="shared" si="55"/>
        <v>110</v>
      </c>
      <c r="Z72" s="34">
        <v>17</v>
      </c>
      <c r="AA72" s="38">
        <v>23</v>
      </c>
      <c r="AB72" s="38">
        <v>17</v>
      </c>
      <c r="AC72" s="38">
        <v>46</v>
      </c>
      <c r="AD72" s="38">
        <v>26</v>
      </c>
      <c r="AE72" s="38">
        <v>7</v>
      </c>
      <c r="AF72" s="38">
        <v>2</v>
      </c>
      <c r="AG72" s="15">
        <f t="shared" si="56"/>
        <v>138</v>
      </c>
      <c r="AH72" s="38">
        <v>23</v>
      </c>
      <c r="AI72" s="38">
        <v>26</v>
      </c>
      <c r="AJ72" s="38">
        <v>30</v>
      </c>
      <c r="AK72" s="16">
        <f t="shared" si="57"/>
        <v>655</v>
      </c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</row>
    <row r="73" spans="1:60" s="36" customFormat="1" ht="15.75" x14ac:dyDescent="0.25">
      <c r="A73" s="33" t="s">
        <v>35</v>
      </c>
      <c r="B73" s="34">
        <v>29</v>
      </c>
      <c r="C73" s="38">
        <v>24</v>
      </c>
      <c r="D73" s="38">
        <v>32</v>
      </c>
      <c r="E73" s="38">
        <v>12</v>
      </c>
      <c r="F73" s="38">
        <v>16</v>
      </c>
      <c r="G73" s="38">
        <v>6</v>
      </c>
      <c r="H73" s="38">
        <v>6</v>
      </c>
      <c r="I73" s="15">
        <f t="shared" si="58"/>
        <v>125</v>
      </c>
      <c r="J73" s="34">
        <v>38</v>
      </c>
      <c r="K73" s="38">
        <v>23</v>
      </c>
      <c r="L73" s="38">
        <v>28</v>
      </c>
      <c r="M73" s="38">
        <v>37</v>
      </c>
      <c r="N73" s="38">
        <v>21</v>
      </c>
      <c r="O73" s="38">
        <v>8</v>
      </c>
      <c r="P73" s="38">
        <v>3</v>
      </c>
      <c r="Q73" s="15">
        <f t="shared" si="54"/>
        <v>158</v>
      </c>
      <c r="R73" s="34">
        <v>22</v>
      </c>
      <c r="S73" s="38">
        <v>26</v>
      </c>
      <c r="T73" s="38">
        <v>22</v>
      </c>
      <c r="U73" s="38">
        <v>13</v>
      </c>
      <c r="V73" s="38">
        <v>16</v>
      </c>
      <c r="W73" s="38">
        <v>11</v>
      </c>
      <c r="X73" s="38">
        <v>5</v>
      </c>
      <c r="Y73" s="15">
        <f t="shared" si="55"/>
        <v>115</v>
      </c>
      <c r="Z73" s="34">
        <v>16</v>
      </c>
      <c r="AA73" s="38">
        <v>13</v>
      </c>
      <c r="AB73" s="38">
        <v>21</v>
      </c>
      <c r="AC73" s="38">
        <v>26</v>
      </c>
      <c r="AD73" s="38">
        <v>23</v>
      </c>
      <c r="AE73" s="38">
        <v>8</v>
      </c>
      <c r="AF73" s="38">
        <v>4</v>
      </c>
      <c r="AG73" s="15">
        <f t="shared" si="56"/>
        <v>111</v>
      </c>
      <c r="AH73" s="38">
        <v>26</v>
      </c>
      <c r="AI73" s="38">
        <v>30</v>
      </c>
      <c r="AJ73" s="38">
        <v>25</v>
      </c>
      <c r="AK73" s="16">
        <f t="shared" si="57"/>
        <v>590</v>
      </c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</row>
    <row r="74" spans="1:60" s="36" customFormat="1" ht="15.75" x14ac:dyDescent="0.25">
      <c r="A74" s="33" t="s">
        <v>36</v>
      </c>
      <c r="B74" s="34">
        <v>21</v>
      </c>
      <c r="C74" s="38">
        <v>19</v>
      </c>
      <c r="D74" s="38">
        <v>30</v>
      </c>
      <c r="E74" s="38">
        <v>26</v>
      </c>
      <c r="F74" s="38">
        <v>27</v>
      </c>
      <c r="G74" s="38">
        <v>6</v>
      </c>
      <c r="H74" s="38">
        <v>6</v>
      </c>
      <c r="I74" s="15">
        <f t="shared" si="58"/>
        <v>135</v>
      </c>
      <c r="J74" s="34">
        <v>21</v>
      </c>
      <c r="K74" s="38">
        <v>19</v>
      </c>
      <c r="L74" s="38">
        <v>18</v>
      </c>
      <c r="M74" s="38">
        <v>27</v>
      </c>
      <c r="N74" s="38">
        <v>18</v>
      </c>
      <c r="O74" s="38">
        <v>8</v>
      </c>
      <c r="P74" s="38">
        <v>9</v>
      </c>
      <c r="Q74" s="15">
        <f t="shared" si="54"/>
        <v>120</v>
      </c>
      <c r="R74" s="34">
        <v>8</v>
      </c>
      <c r="S74" s="38">
        <v>18</v>
      </c>
      <c r="T74" s="38">
        <v>24</v>
      </c>
      <c r="U74" s="38">
        <v>11</v>
      </c>
      <c r="V74" s="38">
        <v>13</v>
      </c>
      <c r="W74" s="38">
        <v>4</v>
      </c>
      <c r="X74" s="38">
        <v>4</v>
      </c>
      <c r="Y74" s="15">
        <f t="shared" si="55"/>
        <v>82</v>
      </c>
      <c r="Z74" s="34">
        <v>25</v>
      </c>
      <c r="AA74" s="38">
        <v>11</v>
      </c>
      <c r="AB74" s="38">
        <v>22</v>
      </c>
      <c r="AC74" s="38">
        <v>20</v>
      </c>
      <c r="AD74" s="38">
        <v>16</v>
      </c>
      <c r="AE74" s="38">
        <v>9</v>
      </c>
      <c r="AF74" s="38">
        <v>3</v>
      </c>
      <c r="AG74" s="15">
        <f t="shared" si="56"/>
        <v>106</v>
      </c>
      <c r="AH74" s="38">
        <v>18</v>
      </c>
      <c r="AI74" s="38">
        <v>27</v>
      </c>
      <c r="AJ74" s="38">
        <v>17</v>
      </c>
      <c r="AK74" s="16">
        <f t="shared" si="57"/>
        <v>505</v>
      </c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</row>
    <row r="75" spans="1:60" s="36" customFormat="1" ht="15.75" x14ac:dyDescent="0.25">
      <c r="A75" s="33" t="s">
        <v>37</v>
      </c>
      <c r="B75" s="34">
        <v>13</v>
      </c>
      <c r="C75" s="38">
        <v>15</v>
      </c>
      <c r="D75" s="38">
        <v>21</v>
      </c>
      <c r="E75" s="38">
        <v>16</v>
      </c>
      <c r="F75" s="38">
        <v>9</v>
      </c>
      <c r="G75" s="38">
        <v>8</v>
      </c>
      <c r="H75" s="38">
        <v>7</v>
      </c>
      <c r="I75" s="15">
        <f t="shared" si="58"/>
        <v>89</v>
      </c>
      <c r="J75" s="34">
        <v>24</v>
      </c>
      <c r="K75" s="38">
        <v>9</v>
      </c>
      <c r="L75" s="38">
        <v>11</v>
      </c>
      <c r="M75" s="38">
        <v>21</v>
      </c>
      <c r="N75" s="38">
        <v>18</v>
      </c>
      <c r="O75" s="38">
        <v>3</v>
      </c>
      <c r="P75" s="38">
        <v>5</v>
      </c>
      <c r="Q75" s="15">
        <f t="shared" si="54"/>
        <v>91</v>
      </c>
      <c r="R75" s="34">
        <v>3</v>
      </c>
      <c r="S75" s="38">
        <v>13</v>
      </c>
      <c r="T75" s="38">
        <v>15</v>
      </c>
      <c r="U75" s="38">
        <v>18</v>
      </c>
      <c r="V75" s="38">
        <v>12</v>
      </c>
      <c r="W75" s="38">
        <v>6</v>
      </c>
      <c r="X75" s="38">
        <v>3</v>
      </c>
      <c r="Y75" s="15">
        <f t="shared" si="55"/>
        <v>70</v>
      </c>
      <c r="Z75" s="34">
        <v>10</v>
      </c>
      <c r="AA75" s="38">
        <v>8</v>
      </c>
      <c r="AB75" s="38">
        <v>12</v>
      </c>
      <c r="AC75" s="38">
        <v>22</v>
      </c>
      <c r="AD75" s="38">
        <v>16</v>
      </c>
      <c r="AE75" s="38">
        <v>8</v>
      </c>
      <c r="AF75" s="38">
        <v>0</v>
      </c>
      <c r="AG75" s="15">
        <f t="shared" si="56"/>
        <v>76</v>
      </c>
      <c r="AH75" s="38">
        <v>17</v>
      </c>
      <c r="AI75" s="38">
        <v>25</v>
      </c>
      <c r="AJ75" s="38">
        <v>14</v>
      </c>
      <c r="AK75" s="16">
        <f t="shared" si="57"/>
        <v>382</v>
      </c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</row>
    <row r="76" spans="1:60" s="36" customFormat="1" ht="15.75" x14ac:dyDescent="0.25">
      <c r="A76" s="33" t="s">
        <v>38</v>
      </c>
      <c r="B76" s="34">
        <v>1</v>
      </c>
      <c r="C76" s="38">
        <v>3</v>
      </c>
      <c r="D76" s="38">
        <v>5</v>
      </c>
      <c r="E76" s="38">
        <v>4</v>
      </c>
      <c r="F76" s="38">
        <v>1</v>
      </c>
      <c r="G76" s="38">
        <v>4</v>
      </c>
      <c r="H76" s="38">
        <v>2</v>
      </c>
      <c r="I76" s="15">
        <f t="shared" si="58"/>
        <v>20</v>
      </c>
      <c r="J76" s="34">
        <v>2</v>
      </c>
      <c r="K76" s="38">
        <v>3</v>
      </c>
      <c r="L76" s="38">
        <v>2</v>
      </c>
      <c r="M76" s="38">
        <v>0</v>
      </c>
      <c r="N76" s="38">
        <v>2</v>
      </c>
      <c r="O76" s="38">
        <v>1</v>
      </c>
      <c r="P76" s="38">
        <v>0</v>
      </c>
      <c r="Q76" s="15">
        <f t="shared" si="54"/>
        <v>10</v>
      </c>
      <c r="R76" s="38">
        <v>0</v>
      </c>
      <c r="S76" s="38">
        <v>0</v>
      </c>
      <c r="T76" s="38">
        <v>1</v>
      </c>
      <c r="U76" s="38">
        <v>3</v>
      </c>
      <c r="V76" s="38">
        <v>1</v>
      </c>
      <c r="W76" s="38">
        <v>3</v>
      </c>
      <c r="X76" s="38">
        <v>0</v>
      </c>
      <c r="Y76" s="15">
        <f t="shared" si="55"/>
        <v>8</v>
      </c>
      <c r="Z76" s="38">
        <v>0</v>
      </c>
      <c r="AA76" s="38">
        <v>3</v>
      </c>
      <c r="AB76" s="38">
        <v>3</v>
      </c>
      <c r="AC76" s="38">
        <v>1</v>
      </c>
      <c r="AD76" s="38">
        <v>3</v>
      </c>
      <c r="AE76" s="38">
        <v>1</v>
      </c>
      <c r="AF76" s="38">
        <v>0</v>
      </c>
      <c r="AG76" s="15">
        <f t="shared" si="56"/>
        <v>11</v>
      </c>
      <c r="AH76" s="38">
        <v>2</v>
      </c>
      <c r="AI76" s="38">
        <v>1</v>
      </c>
      <c r="AJ76" s="38">
        <v>1</v>
      </c>
      <c r="AK76" s="16">
        <f t="shared" si="57"/>
        <v>53</v>
      </c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</row>
    <row r="77" spans="1:60" s="36" customFormat="1" ht="15.75" x14ac:dyDescent="0.25">
      <c r="A77" s="33" t="s">
        <v>39</v>
      </c>
      <c r="B77" s="34">
        <v>0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15">
        <f t="shared" si="58"/>
        <v>0</v>
      </c>
      <c r="J77" s="34">
        <v>0</v>
      </c>
      <c r="K77" s="34">
        <v>0</v>
      </c>
      <c r="L77" s="34">
        <v>0</v>
      </c>
      <c r="M77" s="38">
        <v>0</v>
      </c>
      <c r="N77" s="38">
        <v>0</v>
      </c>
      <c r="O77" s="38">
        <v>0</v>
      </c>
      <c r="P77" s="38">
        <v>0</v>
      </c>
      <c r="Q77" s="15">
        <f t="shared" si="54"/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15">
        <f t="shared" si="55"/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15">
        <f t="shared" si="56"/>
        <v>0</v>
      </c>
      <c r="AH77" s="38">
        <v>0</v>
      </c>
      <c r="AI77" s="38">
        <v>0</v>
      </c>
      <c r="AJ77" s="38">
        <v>0</v>
      </c>
      <c r="AK77" s="16">
        <f t="shared" si="57"/>
        <v>0</v>
      </c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</row>
    <row r="78" spans="1:60" s="36" customFormat="1" ht="15.75" x14ac:dyDescent="0.25">
      <c r="A78" s="33" t="s">
        <v>40</v>
      </c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15">
        <f t="shared" si="58"/>
        <v>0</v>
      </c>
      <c r="J78" s="34">
        <v>0</v>
      </c>
      <c r="K78" s="34">
        <v>0</v>
      </c>
      <c r="L78" s="34">
        <v>0</v>
      </c>
      <c r="M78" s="38">
        <v>0</v>
      </c>
      <c r="N78" s="38">
        <v>0</v>
      </c>
      <c r="O78" s="38">
        <v>0</v>
      </c>
      <c r="P78" s="38">
        <v>0</v>
      </c>
      <c r="Q78" s="15">
        <f t="shared" si="54"/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15">
        <f t="shared" si="55"/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15">
        <f t="shared" si="56"/>
        <v>0</v>
      </c>
      <c r="AH78" s="38">
        <v>0</v>
      </c>
      <c r="AI78" s="38">
        <v>0</v>
      </c>
      <c r="AJ78" s="38">
        <v>0</v>
      </c>
      <c r="AK78" s="16">
        <f t="shared" si="57"/>
        <v>0</v>
      </c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</row>
    <row r="79" spans="1:60" s="36" customFormat="1" ht="15.75" x14ac:dyDescent="0.25">
      <c r="A79" s="33" t="s">
        <v>41</v>
      </c>
      <c r="B79" s="34">
        <v>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15">
        <f t="shared" si="58"/>
        <v>0</v>
      </c>
      <c r="J79" s="34">
        <v>0</v>
      </c>
      <c r="K79" s="34">
        <v>0</v>
      </c>
      <c r="L79" s="34">
        <v>0</v>
      </c>
      <c r="M79" s="38">
        <v>0</v>
      </c>
      <c r="N79" s="38">
        <v>0</v>
      </c>
      <c r="O79" s="38">
        <v>0</v>
      </c>
      <c r="P79" s="38">
        <v>0</v>
      </c>
      <c r="Q79" s="15">
        <f t="shared" si="54"/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15">
        <f t="shared" si="55"/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15">
        <f t="shared" si="56"/>
        <v>0</v>
      </c>
      <c r="AH79" s="38">
        <v>0</v>
      </c>
      <c r="AI79" s="38">
        <v>0</v>
      </c>
      <c r="AJ79" s="38">
        <v>0</v>
      </c>
      <c r="AK79" s="16">
        <f t="shared" si="57"/>
        <v>0</v>
      </c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</row>
    <row r="80" spans="1:60" x14ac:dyDescent="0.25">
      <c r="A80" s="13" t="s">
        <v>43</v>
      </c>
      <c r="B80" s="32">
        <f t="shared" ref="B80:Q80" si="59">SUM(B81:B108)</f>
        <v>10</v>
      </c>
      <c r="C80" s="32">
        <f t="shared" si="59"/>
        <v>11</v>
      </c>
      <c r="D80" s="32">
        <f t="shared" si="59"/>
        <v>15</v>
      </c>
      <c r="E80" s="32">
        <f t="shared" si="59"/>
        <v>10</v>
      </c>
      <c r="F80" s="32">
        <f t="shared" si="59"/>
        <v>13</v>
      </c>
      <c r="G80" s="32">
        <f t="shared" si="59"/>
        <v>34</v>
      </c>
      <c r="H80" s="32">
        <f t="shared" si="59"/>
        <v>5</v>
      </c>
      <c r="I80" s="32">
        <f t="shared" si="59"/>
        <v>98</v>
      </c>
      <c r="J80" s="32">
        <f t="shared" ref="J80:P80" si="60">SUM(J81:J108)</f>
        <v>16</v>
      </c>
      <c r="K80" s="32">
        <f t="shared" si="60"/>
        <v>2</v>
      </c>
      <c r="L80" s="32">
        <f t="shared" si="60"/>
        <v>2</v>
      </c>
      <c r="M80" s="32">
        <f t="shared" si="60"/>
        <v>7</v>
      </c>
      <c r="N80" s="32">
        <f t="shared" si="60"/>
        <v>12</v>
      </c>
      <c r="O80" s="32">
        <f t="shared" si="60"/>
        <v>8</v>
      </c>
      <c r="P80" s="32">
        <f t="shared" si="60"/>
        <v>5</v>
      </c>
      <c r="Q80" s="32">
        <f t="shared" si="59"/>
        <v>52</v>
      </c>
      <c r="R80" s="32">
        <f t="shared" ref="R80:X80" si="61">SUM(R81:R108)</f>
        <v>5</v>
      </c>
      <c r="S80" s="32">
        <f t="shared" si="61"/>
        <v>0</v>
      </c>
      <c r="T80" s="32">
        <f t="shared" si="61"/>
        <v>3</v>
      </c>
      <c r="U80" s="32">
        <f t="shared" si="61"/>
        <v>6</v>
      </c>
      <c r="V80" s="32">
        <f t="shared" si="61"/>
        <v>8</v>
      </c>
      <c r="W80" s="32">
        <f t="shared" si="61"/>
        <v>15</v>
      </c>
      <c r="X80" s="32">
        <f t="shared" si="61"/>
        <v>2</v>
      </c>
      <c r="Y80" s="32">
        <f>SUM(Y81:Y108)</f>
        <v>39</v>
      </c>
      <c r="Z80" s="32">
        <f t="shared" ref="Z80:AF80" si="62">SUM(Z81:Z108)</f>
        <v>1</v>
      </c>
      <c r="AA80" s="32">
        <f t="shared" si="62"/>
        <v>3</v>
      </c>
      <c r="AB80" s="32">
        <f t="shared" si="62"/>
        <v>1</v>
      </c>
      <c r="AC80" s="32">
        <f t="shared" si="62"/>
        <v>25</v>
      </c>
      <c r="AD80" s="32">
        <f t="shared" si="62"/>
        <v>0</v>
      </c>
      <c r="AE80" s="32">
        <f t="shared" si="62"/>
        <v>4</v>
      </c>
      <c r="AF80" s="32">
        <f t="shared" si="62"/>
        <v>1</v>
      </c>
      <c r="AG80" s="32">
        <f>SUM(AG81:AG108)</f>
        <v>35</v>
      </c>
      <c r="AH80" s="32">
        <f t="shared" ref="AH80:AJ80" si="63">SUM(AH81:AH108)</f>
        <v>2</v>
      </c>
      <c r="AI80" s="32">
        <f t="shared" si="63"/>
        <v>14</v>
      </c>
      <c r="AJ80" s="32">
        <f t="shared" si="63"/>
        <v>3</v>
      </c>
      <c r="AK80" s="32">
        <f>SUM(Z80:AC80,Y80,Q80,I80,AH80:AJ80)</f>
        <v>238</v>
      </c>
    </row>
    <row r="81" spans="1:60" s="36" customFormat="1" ht="15.75" x14ac:dyDescent="0.25">
      <c r="A81" s="33" t="s">
        <v>14</v>
      </c>
      <c r="B81" s="34">
        <v>0</v>
      </c>
      <c r="C81" s="38">
        <v>0</v>
      </c>
      <c r="D81" s="38">
        <v>0</v>
      </c>
      <c r="E81" s="38">
        <v>0</v>
      </c>
      <c r="F81" s="38">
        <v>0</v>
      </c>
      <c r="G81" s="38">
        <v>1</v>
      </c>
      <c r="H81" s="38">
        <v>0</v>
      </c>
      <c r="I81" s="15">
        <f>SUM(B81:H81)</f>
        <v>1</v>
      </c>
      <c r="J81" s="34">
        <v>0</v>
      </c>
      <c r="K81" s="34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15">
        <f t="shared" ref="Q81:Q108" si="64">SUM(J81:P81)</f>
        <v>0</v>
      </c>
      <c r="R81" s="34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15">
        <f t="shared" ref="Y81:Y108" si="65">SUM(R81:X81)</f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15">
        <f t="shared" ref="AG81:AG108" si="66">SUM(Z81:AF81)</f>
        <v>0</v>
      </c>
      <c r="AH81" s="38">
        <v>0</v>
      </c>
      <c r="AI81" s="38">
        <v>0</v>
      </c>
      <c r="AJ81" s="38">
        <v>0</v>
      </c>
      <c r="AK81" s="16">
        <f t="shared" ref="AK81:AK108" si="67">SUM(Z81:AF81,Y81,Q81,I81,AH81:AJ81)</f>
        <v>1</v>
      </c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</row>
    <row r="82" spans="1:60" s="36" customFormat="1" ht="15.75" x14ac:dyDescent="0.25">
      <c r="A82" s="33" t="s">
        <v>15</v>
      </c>
      <c r="B82" s="34">
        <v>0</v>
      </c>
      <c r="C82" s="34">
        <v>0</v>
      </c>
      <c r="D82" s="34">
        <v>0</v>
      </c>
      <c r="E82" s="34">
        <v>0</v>
      </c>
      <c r="F82" s="34">
        <v>0</v>
      </c>
      <c r="G82" s="34">
        <v>1</v>
      </c>
      <c r="H82" s="34">
        <v>0</v>
      </c>
      <c r="I82" s="15">
        <f t="shared" ref="I82:I108" si="68">SUM(B82:H82)</f>
        <v>1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1</v>
      </c>
      <c r="P82" s="34">
        <v>0</v>
      </c>
      <c r="Q82" s="15">
        <f t="shared" si="64"/>
        <v>1</v>
      </c>
      <c r="R82" s="34">
        <v>0</v>
      </c>
      <c r="S82" s="34">
        <v>0</v>
      </c>
      <c r="T82" s="34">
        <v>0</v>
      </c>
      <c r="U82" s="34">
        <v>1</v>
      </c>
      <c r="V82" s="34">
        <v>3</v>
      </c>
      <c r="W82" s="34">
        <v>0</v>
      </c>
      <c r="X82" s="34">
        <v>0</v>
      </c>
      <c r="Y82" s="15">
        <f t="shared" si="65"/>
        <v>4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15">
        <f t="shared" si="66"/>
        <v>0</v>
      </c>
      <c r="AH82" s="34">
        <v>0</v>
      </c>
      <c r="AI82" s="34">
        <v>0</v>
      </c>
      <c r="AJ82" s="34">
        <v>0</v>
      </c>
      <c r="AK82" s="16">
        <f t="shared" si="67"/>
        <v>6</v>
      </c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</row>
    <row r="83" spans="1:60" s="36" customFormat="1" ht="15.75" x14ac:dyDescent="0.25">
      <c r="A83" s="33" t="s">
        <v>16</v>
      </c>
      <c r="B83" s="34">
        <v>0</v>
      </c>
      <c r="C83" s="34">
        <v>0</v>
      </c>
      <c r="D83" s="34">
        <v>2</v>
      </c>
      <c r="E83" s="34">
        <v>0</v>
      </c>
      <c r="F83" s="34">
        <v>0</v>
      </c>
      <c r="G83" s="34">
        <v>1</v>
      </c>
      <c r="H83" s="34">
        <v>0</v>
      </c>
      <c r="I83" s="15">
        <f t="shared" si="68"/>
        <v>3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3</v>
      </c>
      <c r="P83" s="34">
        <v>0</v>
      </c>
      <c r="Q83" s="15">
        <f t="shared" si="64"/>
        <v>3</v>
      </c>
      <c r="R83" s="34">
        <v>0</v>
      </c>
      <c r="S83" s="34">
        <v>0</v>
      </c>
      <c r="T83" s="34">
        <v>0</v>
      </c>
      <c r="U83" s="34">
        <v>0</v>
      </c>
      <c r="V83" s="34">
        <v>1</v>
      </c>
      <c r="W83" s="34">
        <v>0</v>
      </c>
      <c r="X83" s="34">
        <v>0</v>
      </c>
      <c r="Y83" s="15">
        <f t="shared" si="65"/>
        <v>1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15">
        <f t="shared" si="66"/>
        <v>0</v>
      </c>
      <c r="AH83" s="34">
        <v>0</v>
      </c>
      <c r="AI83" s="34">
        <v>0</v>
      </c>
      <c r="AJ83" s="34">
        <v>0</v>
      </c>
      <c r="AK83" s="16">
        <f t="shared" si="67"/>
        <v>7</v>
      </c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</row>
    <row r="84" spans="1:60" s="36" customFormat="1" ht="15.75" x14ac:dyDescent="0.25">
      <c r="A84" s="33" t="s">
        <v>17</v>
      </c>
      <c r="B84" s="34">
        <v>0</v>
      </c>
      <c r="C84" s="34">
        <v>2</v>
      </c>
      <c r="D84" s="34">
        <v>5</v>
      </c>
      <c r="E84" s="34">
        <v>1</v>
      </c>
      <c r="F84" s="34">
        <v>1</v>
      </c>
      <c r="G84" s="34">
        <v>6</v>
      </c>
      <c r="H84" s="34">
        <v>0</v>
      </c>
      <c r="I84" s="15">
        <f t="shared" si="68"/>
        <v>15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15">
        <f t="shared" si="64"/>
        <v>0</v>
      </c>
      <c r="R84" s="34">
        <v>0</v>
      </c>
      <c r="S84" s="34">
        <v>0</v>
      </c>
      <c r="T84" s="34">
        <v>1</v>
      </c>
      <c r="U84" s="34">
        <v>0</v>
      </c>
      <c r="V84" s="34">
        <v>0</v>
      </c>
      <c r="W84" s="34">
        <v>0</v>
      </c>
      <c r="X84" s="34">
        <v>0</v>
      </c>
      <c r="Y84" s="15">
        <f t="shared" si="65"/>
        <v>1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15">
        <f t="shared" si="66"/>
        <v>0</v>
      </c>
      <c r="AH84" s="34">
        <v>0</v>
      </c>
      <c r="AI84" s="34">
        <v>1</v>
      </c>
      <c r="AJ84" s="34">
        <v>0</v>
      </c>
      <c r="AK84" s="16">
        <f t="shared" si="67"/>
        <v>17</v>
      </c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</row>
    <row r="85" spans="1:60" s="36" customFormat="1" ht="15.75" x14ac:dyDescent="0.25">
      <c r="A85" s="33" t="s">
        <v>18</v>
      </c>
      <c r="B85" s="34">
        <v>0</v>
      </c>
      <c r="C85" s="34">
        <v>1</v>
      </c>
      <c r="D85" s="34">
        <v>0</v>
      </c>
      <c r="E85" s="34">
        <v>2</v>
      </c>
      <c r="F85" s="34">
        <v>0</v>
      </c>
      <c r="G85" s="34">
        <v>3</v>
      </c>
      <c r="H85" s="34">
        <v>0</v>
      </c>
      <c r="I85" s="15">
        <f t="shared" si="68"/>
        <v>6</v>
      </c>
      <c r="J85" s="34">
        <v>0</v>
      </c>
      <c r="K85" s="34">
        <v>1</v>
      </c>
      <c r="L85" s="34">
        <v>0</v>
      </c>
      <c r="M85" s="34">
        <v>0</v>
      </c>
      <c r="N85" s="34">
        <v>0</v>
      </c>
      <c r="O85" s="34">
        <v>1</v>
      </c>
      <c r="P85" s="34">
        <v>0</v>
      </c>
      <c r="Q85" s="15">
        <f t="shared" si="64"/>
        <v>2</v>
      </c>
      <c r="R85" s="34">
        <v>1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15">
        <f t="shared" si="65"/>
        <v>1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15">
        <f t="shared" si="66"/>
        <v>0</v>
      </c>
      <c r="AH85" s="34">
        <v>0</v>
      </c>
      <c r="AI85" s="34">
        <v>0</v>
      </c>
      <c r="AJ85" s="34">
        <v>0</v>
      </c>
      <c r="AK85" s="16">
        <f t="shared" si="67"/>
        <v>9</v>
      </c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</row>
    <row r="86" spans="1:60" s="36" customFormat="1" ht="15.75" x14ac:dyDescent="0.25">
      <c r="A86" s="33" t="s">
        <v>19</v>
      </c>
      <c r="B86" s="34">
        <v>0</v>
      </c>
      <c r="C86" s="34">
        <v>0</v>
      </c>
      <c r="D86" s="34">
        <v>0</v>
      </c>
      <c r="E86" s="34">
        <v>0</v>
      </c>
      <c r="F86" s="34">
        <v>0</v>
      </c>
      <c r="G86" s="34">
        <v>9</v>
      </c>
      <c r="H86" s="34">
        <v>0</v>
      </c>
      <c r="I86" s="15">
        <f t="shared" si="68"/>
        <v>9</v>
      </c>
      <c r="J86" s="34">
        <v>0</v>
      </c>
      <c r="K86" s="34">
        <v>1</v>
      </c>
      <c r="L86" s="34">
        <v>0</v>
      </c>
      <c r="M86" s="34">
        <v>0</v>
      </c>
      <c r="N86" s="34">
        <v>0</v>
      </c>
      <c r="O86" s="34">
        <v>1</v>
      </c>
      <c r="P86" s="34">
        <v>0</v>
      </c>
      <c r="Q86" s="15">
        <f t="shared" si="64"/>
        <v>2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2</v>
      </c>
      <c r="X86" s="34">
        <v>0</v>
      </c>
      <c r="Y86" s="15">
        <f t="shared" si="65"/>
        <v>2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15">
        <f t="shared" si="66"/>
        <v>0</v>
      </c>
      <c r="AH86" s="34">
        <v>0</v>
      </c>
      <c r="AI86" s="34">
        <v>0</v>
      </c>
      <c r="AJ86" s="34">
        <v>0</v>
      </c>
      <c r="AK86" s="16">
        <f t="shared" si="67"/>
        <v>13</v>
      </c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</row>
    <row r="87" spans="1:60" s="36" customFormat="1" ht="15.75" x14ac:dyDescent="0.25">
      <c r="A87" s="33" t="s">
        <v>20</v>
      </c>
      <c r="B87" s="34">
        <v>0</v>
      </c>
      <c r="C87" s="34">
        <v>0</v>
      </c>
      <c r="D87" s="34">
        <v>3</v>
      </c>
      <c r="E87" s="34">
        <v>0</v>
      </c>
      <c r="F87" s="34">
        <v>0</v>
      </c>
      <c r="G87" s="34">
        <v>1</v>
      </c>
      <c r="H87" s="34">
        <v>0</v>
      </c>
      <c r="I87" s="15">
        <f t="shared" si="68"/>
        <v>4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15">
        <f t="shared" si="64"/>
        <v>0</v>
      </c>
      <c r="R87" s="34">
        <v>0</v>
      </c>
      <c r="S87" s="34">
        <v>0</v>
      </c>
      <c r="T87" s="34">
        <v>1</v>
      </c>
      <c r="U87" s="34">
        <v>0</v>
      </c>
      <c r="V87" s="34">
        <v>0</v>
      </c>
      <c r="W87" s="34">
        <v>1</v>
      </c>
      <c r="X87" s="34">
        <v>0</v>
      </c>
      <c r="Y87" s="15">
        <f t="shared" si="65"/>
        <v>2</v>
      </c>
      <c r="Z87" s="34">
        <v>0</v>
      </c>
      <c r="AA87" s="34">
        <v>1</v>
      </c>
      <c r="AB87" s="34">
        <v>0</v>
      </c>
      <c r="AC87" s="34">
        <v>4</v>
      </c>
      <c r="AD87" s="34">
        <v>0</v>
      </c>
      <c r="AE87" s="34">
        <v>0</v>
      </c>
      <c r="AF87" s="34">
        <v>0</v>
      </c>
      <c r="AG87" s="15">
        <f t="shared" si="66"/>
        <v>5</v>
      </c>
      <c r="AH87" s="34">
        <v>0</v>
      </c>
      <c r="AI87" s="34">
        <v>1</v>
      </c>
      <c r="AJ87" s="34">
        <v>0</v>
      </c>
      <c r="AK87" s="16">
        <f t="shared" si="67"/>
        <v>12</v>
      </c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</row>
    <row r="88" spans="1:60" s="36" customFormat="1" ht="15.75" x14ac:dyDescent="0.25">
      <c r="A88" s="33" t="s">
        <v>21</v>
      </c>
      <c r="B88" s="34">
        <v>0</v>
      </c>
      <c r="C88" s="34">
        <v>0</v>
      </c>
      <c r="D88" s="34">
        <v>0</v>
      </c>
      <c r="E88" s="34">
        <v>1</v>
      </c>
      <c r="F88" s="34">
        <v>0</v>
      </c>
      <c r="G88" s="34">
        <v>4</v>
      </c>
      <c r="H88" s="34">
        <v>0</v>
      </c>
      <c r="I88" s="15">
        <f t="shared" si="68"/>
        <v>5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1</v>
      </c>
      <c r="P88" s="34">
        <v>0</v>
      </c>
      <c r="Q88" s="15">
        <f t="shared" si="64"/>
        <v>1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2</v>
      </c>
      <c r="X88" s="34">
        <v>0</v>
      </c>
      <c r="Y88" s="15">
        <f t="shared" si="65"/>
        <v>2</v>
      </c>
      <c r="Z88" s="34">
        <v>0</v>
      </c>
      <c r="AA88" s="34">
        <v>0</v>
      </c>
      <c r="AB88" s="34">
        <v>1</v>
      </c>
      <c r="AC88" s="34">
        <v>1</v>
      </c>
      <c r="AD88" s="34">
        <v>0</v>
      </c>
      <c r="AE88" s="34">
        <v>0</v>
      </c>
      <c r="AF88" s="34">
        <v>0</v>
      </c>
      <c r="AG88" s="15">
        <f t="shared" si="66"/>
        <v>2</v>
      </c>
      <c r="AH88" s="34">
        <v>0</v>
      </c>
      <c r="AI88" s="34">
        <v>1</v>
      </c>
      <c r="AJ88" s="34">
        <v>2</v>
      </c>
      <c r="AK88" s="16">
        <f t="shared" si="67"/>
        <v>13</v>
      </c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</row>
    <row r="89" spans="1:60" s="36" customFormat="1" ht="15.75" x14ac:dyDescent="0.25">
      <c r="A89" s="33" t="s">
        <v>22</v>
      </c>
      <c r="B89" s="34">
        <v>1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15">
        <f t="shared" si="68"/>
        <v>1</v>
      </c>
      <c r="J89" s="34">
        <v>0</v>
      </c>
      <c r="K89" s="34">
        <v>0</v>
      </c>
      <c r="L89" s="34">
        <v>1</v>
      </c>
      <c r="M89" s="34">
        <v>0</v>
      </c>
      <c r="N89" s="34">
        <v>0</v>
      </c>
      <c r="O89" s="34">
        <v>0</v>
      </c>
      <c r="P89" s="34">
        <v>2</v>
      </c>
      <c r="Q89" s="15">
        <f t="shared" si="64"/>
        <v>3</v>
      </c>
      <c r="R89" s="34">
        <v>3</v>
      </c>
      <c r="S89" s="34">
        <v>0</v>
      </c>
      <c r="T89" s="34">
        <v>0</v>
      </c>
      <c r="U89" s="34">
        <v>1</v>
      </c>
      <c r="V89" s="34">
        <v>0</v>
      </c>
      <c r="W89" s="34">
        <v>1</v>
      </c>
      <c r="X89" s="34">
        <v>0</v>
      </c>
      <c r="Y89" s="15">
        <f t="shared" si="65"/>
        <v>5</v>
      </c>
      <c r="Z89" s="34">
        <v>0</v>
      </c>
      <c r="AA89" s="34">
        <v>0</v>
      </c>
      <c r="AB89" s="34">
        <v>0</v>
      </c>
      <c r="AC89" s="34">
        <v>1</v>
      </c>
      <c r="AD89" s="34">
        <v>0</v>
      </c>
      <c r="AE89" s="34">
        <v>0</v>
      </c>
      <c r="AF89" s="34">
        <v>0</v>
      </c>
      <c r="AG89" s="15">
        <f t="shared" si="66"/>
        <v>1</v>
      </c>
      <c r="AH89" s="34">
        <v>0</v>
      </c>
      <c r="AI89" s="34">
        <v>0</v>
      </c>
      <c r="AJ89" s="34">
        <v>0</v>
      </c>
      <c r="AK89" s="16">
        <f t="shared" si="67"/>
        <v>10</v>
      </c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</row>
    <row r="90" spans="1:60" s="36" customFormat="1" ht="15.75" x14ac:dyDescent="0.25">
      <c r="A90" s="33" t="s">
        <v>23</v>
      </c>
      <c r="B90" s="34">
        <v>0</v>
      </c>
      <c r="C90" s="34">
        <v>3</v>
      </c>
      <c r="D90" s="34">
        <v>0</v>
      </c>
      <c r="E90" s="34">
        <v>0</v>
      </c>
      <c r="F90" s="34">
        <v>3</v>
      </c>
      <c r="G90" s="34">
        <v>0</v>
      </c>
      <c r="H90" s="34">
        <v>1</v>
      </c>
      <c r="I90" s="15">
        <f t="shared" si="68"/>
        <v>7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15">
        <f t="shared" si="64"/>
        <v>0</v>
      </c>
      <c r="R90" s="34">
        <v>1</v>
      </c>
      <c r="S90" s="34">
        <v>0</v>
      </c>
      <c r="T90" s="34">
        <v>0</v>
      </c>
      <c r="U90" s="34">
        <v>0</v>
      </c>
      <c r="V90" s="34">
        <v>0</v>
      </c>
      <c r="W90" s="34">
        <v>1</v>
      </c>
      <c r="X90" s="34">
        <v>0</v>
      </c>
      <c r="Y90" s="15">
        <f t="shared" si="65"/>
        <v>2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15">
        <f t="shared" si="66"/>
        <v>0</v>
      </c>
      <c r="AH90" s="34">
        <v>0</v>
      </c>
      <c r="AI90" s="34">
        <v>0</v>
      </c>
      <c r="AJ90" s="34">
        <v>0</v>
      </c>
      <c r="AK90" s="16">
        <f t="shared" si="67"/>
        <v>9</v>
      </c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</row>
    <row r="91" spans="1:60" s="36" customFormat="1" ht="15.75" x14ac:dyDescent="0.25">
      <c r="A91" s="33" t="s">
        <v>24</v>
      </c>
      <c r="B91" s="34">
        <v>0</v>
      </c>
      <c r="C91" s="34">
        <v>0</v>
      </c>
      <c r="D91" s="34">
        <v>0</v>
      </c>
      <c r="E91" s="34">
        <v>4</v>
      </c>
      <c r="F91" s="34">
        <v>0</v>
      </c>
      <c r="G91" s="34">
        <v>0</v>
      </c>
      <c r="H91" s="34">
        <v>0</v>
      </c>
      <c r="I91" s="15">
        <f t="shared" si="68"/>
        <v>4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15">
        <f t="shared" si="64"/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15">
        <f t="shared" si="65"/>
        <v>0</v>
      </c>
      <c r="Z91" s="34">
        <v>0</v>
      </c>
      <c r="AA91" s="34">
        <v>0</v>
      </c>
      <c r="AB91" s="34">
        <v>0</v>
      </c>
      <c r="AC91" s="34">
        <v>4</v>
      </c>
      <c r="AD91" s="34">
        <v>0</v>
      </c>
      <c r="AE91" s="34">
        <v>0</v>
      </c>
      <c r="AF91" s="34">
        <v>1</v>
      </c>
      <c r="AG91" s="15">
        <f t="shared" si="66"/>
        <v>5</v>
      </c>
      <c r="AH91" s="34">
        <v>0</v>
      </c>
      <c r="AI91" s="34">
        <v>0</v>
      </c>
      <c r="AJ91" s="34">
        <v>0</v>
      </c>
      <c r="AK91" s="16">
        <f t="shared" si="67"/>
        <v>9</v>
      </c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</row>
    <row r="92" spans="1:60" s="36" customFormat="1" ht="15.75" x14ac:dyDescent="0.25">
      <c r="A92" s="33" t="s">
        <v>25</v>
      </c>
      <c r="B92" s="34">
        <v>1</v>
      </c>
      <c r="C92" s="34">
        <v>1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15">
        <f t="shared" si="68"/>
        <v>2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15">
        <f t="shared" si="64"/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15">
        <f t="shared" si="65"/>
        <v>0</v>
      </c>
      <c r="Z92" s="34">
        <v>0</v>
      </c>
      <c r="AA92" s="34">
        <v>0</v>
      </c>
      <c r="AB92" s="34">
        <v>0</v>
      </c>
      <c r="AC92" s="34">
        <v>12</v>
      </c>
      <c r="AD92" s="34">
        <v>0</v>
      </c>
      <c r="AE92" s="34">
        <v>0</v>
      </c>
      <c r="AF92" s="34">
        <v>0</v>
      </c>
      <c r="AG92" s="15">
        <f t="shared" si="66"/>
        <v>12</v>
      </c>
      <c r="AH92" s="34">
        <v>0</v>
      </c>
      <c r="AI92" s="34">
        <v>1</v>
      </c>
      <c r="AJ92" s="34">
        <v>0</v>
      </c>
      <c r="AK92" s="16">
        <f t="shared" si="67"/>
        <v>15</v>
      </c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</row>
    <row r="93" spans="1:60" s="36" customFormat="1" ht="15.75" x14ac:dyDescent="0.25">
      <c r="A93" s="33" t="s">
        <v>26</v>
      </c>
      <c r="B93" s="34">
        <v>1</v>
      </c>
      <c r="C93" s="34">
        <v>3</v>
      </c>
      <c r="D93" s="34">
        <v>0</v>
      </c>
      <c r="E93" s="34">
        <v>0</v>
      </c>
      <c r="F93" s="34">
        <v>0</v>
      </c>
      <c r="G93" s="34">
        <v>1</v>
      </c>
      <c r="H93" s="34">
        <v>0</v>
      </c>
      <c r="I93" s="15">
        <f t="shared" si="68"/>
        <v>5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15">
        <f t="shared" si="64"/>
        <v>0</v>
      </c>
      <c r="R93" s="34">
        <v>0</v>
      </c>
      <c r="S93" s="34">
        <v>0</v>
      </c>
      <c r="T93" s="34">
        <v>0</v>
      </c>
      <c r="U93" s="34">
        <v>1</v>
      </c>
      <c r="V93" s="34">
        <v>0</v>
      </c>
      <c r="W93" s="34">
        <v>0</v>
      </c>
      <c r="X93" s="34">
        <v>0</v>
      </c>
      <c r="Y93" s="15">
        <f t="shared" si="65"/>
        <v>1</v>
      </c>
      <c r="Z93" s="34">
        <v>1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15">
        <f t="shared" si="66"/>
        <v>1</v>
      </c>
      <c r="AH93" s="34">
        <v>1</v>
      </c>
      <c r="AI93" s="34">
        <v>1</v>
      </c>
      <c r="AJ93" s="34">
        <v>0</v>
      </c>
      <c r="AK93" s="16">
        <f t="shared" si="67"/>
        <v>9</v>
      </c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</row>
    <row r="94" spans="1:60" s="36" customFormat="1" ht="15.75" x14ac:dyDescent="0.25">
      <c r="A94" s="33" t="s">
        <v>27</v>
      </c>
      <c r="B94" s="34">
        <v>0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15">
        <f t="shared" si="68"/>
        <v>0</v>
      </c>
      <c r="J94" s="34">
        <v>0</v>
      </c>
      <c r="K94" s="34">
        <v>0</v>
      </c>
      <c r="L94" s="34">
        <v>0</v>
      </c>
      <c r="M94" s="34">
        <v>0</v>
      </c>
      <c r="N94" s="34">
        <v>1</v>
      </c>
      <c r="O94" s="34">
        <v>0</v>
      </c>
      <c r="P94" s="34">
        <v>0</v>
      </c>
      <c r="Q94" s="15">
        <f t="shared" si="64"/>
        <v>1</v>
      </c>
      <c r="R94" s="34">
        <v>0</v>
      </c>
      <c r="S94" s="34">
        <v>0</v>
      </c>
      <c r="T94" s="34">
        <v>0</v>
      </c>
      <c r="U94" s="34">
        <v>1</v>
      </c>
      <c r="V94" s="34">
        <v>0</v>
      </c>
      <c r="W94" s="34">
        <v>0</v>
      </c>
      <c r="X94" s="34">
        <v>0</v>
      </c>
      <c r="Y94" s="15">
        <f t="shared" si="65"/>
        <v>1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15">
        <f t="shared" si="66"/>
        <v>0</v>
      </c>
      <c r="AH94" s="34">
        <v>0</v>
      </c>
      <c r="AI94" s="34">
        <v>0</v>
      </c>
      <c r="AJ94" s="34">
        <v>0</v>
      </c>
      <c r="AK94" s="16">
        <f t="shared" si="67"/>
        <v>2</v>
      </c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</row>
    <row r="95" spans="1:60" s="36" customFormat="1" ht="15.75" x14ac:dyDescent="0.25">
      <c r="A95" s="33" t="s">
        <v>28</v>
      </c>
      <c r="B95" s="34">
        <v>1</v>
      </c>
      <c r="C95" s="34">
        <v>0</v>
      </c>
      <c r="D95" s="34">
        <v>0</v>
      </c>
      <c r="E95" s="34">
        <v>0</v>
      </c>
      <c r="F95" s="34">
        <v>2</v>
      </c>
      <c r="G95" s="34">
        <v>0</v>
      </c>
      <c r="H95" s="34">
        <v>0</v>
      </c>
      <c r="I95" s="15">
        <f t="shared" si="68"/>
        <v>3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15">
        <f t="shared" si="64"/>
        <v>0</v>
      </c>
      <c r="R95" s="34">
        <v>0</v>
      </c>
      <c r="S95" s="34">
        <v>0</v>
      </c>
      <c r="T95" s="34">
        <v>1</v>
      </c>
      <c r="U95" s="34">
        <v>1</v>
      </c>
      <c r="V95" s="34">
        <v>0</v>
      </c>
      <c r="W95" s="34">
        <v>0</v>
      </c>
      <c r="X95" s="34">
        <v>0</v>
      </c>
      <c r="Y95" s="15">
        <f t="shared" si="65"/>
        <v>2</v>
      </c>
      <c r="Z95" s="34">
        <v>0</v>
      </c>
      <c r="AA95" s="34">
        <v>0</v>
      </c>
      <c r="AB95" s="34">
        <v>0</v>
      </c>
      <c r="AC95" s="34">
        <v>2</v>
      </c>
      <c r="AD95" s="34">
        <v>0</v>
      </c>
      <c r="AE95" s="34">
        <v>0</v>
      </c>
      <c r="AF95" s="34">
        <v>0</v>
      </c>
      <c r="AG95" s="15">
        <f t="shared" si="66"/>
        <v>2</v>
      </c>
      <c r="AH95" s="34">
        <v>0</v>
      </c>
      <c r="AI95" s="34">
        <v>1</v>
      </c>
      <c r="AJ95" s="34">
        <v>0</v>
      </c>
      <c r="AK95" s="16">
        <f t="shared" si="67"/>
        <v>8</v>
      </c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</row>
    <row r="96" spans="1:60" s="36" customFormat="1" ht="15.75" x14ac:dyDescent="0.25">
      <c r="A96" s="33" t="s">
        <v>29</v>
      </c>
      <c r="B96" s="34">
        <v>0</v>
      </c>
      <c r="C96" s="34">
        <v>0</v>
      </c>
      <c r="D96" s="34">
        <v>0</v>
      </c>
      <c r="E96" s="34">
        <v>1</v>
      </c>
      <c r="F96" s="34">
        <v>0</v>
      </c>
      <c r="G96" s="34">
        <v>0</v>
      </c>
      <c r="H96" s="34">
        <v>0</v>
      </c>
      <c r="I96" s="15">
        <f t="shared" si="68"/>
        <v>1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15">
        <f t="shared" si="64"/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15">
        <f t="shared" si="65"/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15">
        <f t="shared" si="66"/>
        <v>0</v>
      </c>
      <c r="AH96" s="34">
        <v>0</v>
      </c>
      <c r="AI96" s="34">
        <v>0</v>
      </c>
      <c r="AJ96" s="38">
        <v>0</v>
      </c>
      <c r="AK96" s="16">
        <f t="shared" si="67"/>
        <v>1</v>
      </c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</row>
    <row r="97" spans="1:60" s="36" customFormat="1" ht="15.75" x14ac:dyDescent="0.25">
      <c r="A97" s="33" t="s">
        <v>30</v>
      </c>
      <c r="B97" s="34">
        <v>0</v>
      </c>
      <c r="C97" s="34">
        <v>0</v>
      </c>
      <c r="D97" s="34">
        <v>0</v>
      </c>
      <c r="E97" s="34">
        <v>0</v>
      </c>
      <c r="F97" s="34">
        <v>3</v>
      </c>
      <c r="G97" s="34">
        <v>0</v>
      </c>
      <c r="H97" s="34">
        <v>0</v>
      </c>
      <c r="I97" s="15">
        <f t="shared" si="68"/>
        <v>3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15">
        <f t="shared" si="64"/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1</v>
      </c>
      <c r="X97" s="34">
        <v>0</v>
      </c>
      <c r="Y97" s="15">
        <f t="shared" si="65"/>
        <v>1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1</v>
      </c>
      <c r="AF97" s="34">
        <v>0</v>
      </c>
      <c r="AG97" s="15">
        <f t="shared" si="66"/>
        <v>1</v>
      </c>
      <c r="AH97" s="34">
        <v>0</v>
      </c>
      <c r="AI97" s="34">
        <v>0</v>
      </c>
      <c r="AJ97" s="34">
        <v>0</v>
      </c>
      <c r="AK97" s="16">
        <f t="shared" si="67"/>
        <v>5</v>
      </c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</row>
    <row r="98" spans="1:60" s="36" customFormat="1" ht="15.75" x14ac:dyDescent="0.25">
      <c r="A98" s="33" t="s">
        <v>31</v>
      </c>
      <c r="B98" s="34">
        <v>0</v>
      </c>
      <c r="C98" s="34">
        <v>1</v>
      </c>
      <c r="D98" s="34">
        <v>1</v>
      </c>
      <c r="E98" s="34">
        <v>0</v>
      </c>
      <c r="F98" s="34">
        <v>3</v>
      </c>
      <c r="G98" s="34">
        <v>1</v>
      </c>
      <c r="H98" s="34">
        <v>0</v>
      </c>
      <c r="I98" s="15">
        <f t="shared" si="68"/>
        <v>6</v>
      </c>
      <c r="J98" s="34">
        <v>0</v>
      </c>
      <c r="K98" s="34">
        <v>0</v>
      </c>
      <c r="L98" s="34">
        <v>0</v>
      </c>
      <c r="M98" s="34">
        <v>1</v>
      </c>
      <c r="N98" s="34">
        <v>0</v>
      </c>
      <c r="O98" s="34">
        <v>0</v>
      </c>
      <c r="P98" s="34">
        <v>0</v>
      </c>
      <c r="Q98" s="15">
        <f t="shared" si="64"/>
        <v>1</v>
      </c>
      <c r="R98" s="34">
        <v>0</v>
      </c>
      <c r="S98" s="34">
        <v>0</v>
      </c>
      <c r="T98" s="34">
        <v>0</v>
      </c>
      <c r="U98" s="34">
        <v>0</v>
      </c>
      <c r="V98" s="34">
        <v>1</v>
      </c>
      <c r="W98" s="34">
        <v>1</v>
      </c>
      <c r="X98" s="38">
        <v>0</v>
      </c>
      <c r="Y98" s="15">
        <f t="shared" si="65"/>
        <v>2</v>
      </c>
      <c r="Z98" s="38">
        <v>0</v>
      </c>
      <c r="AA98" s="34">
        <v>1</v>
      </c>
      <c r="AB98" s="34">
        <v>0</v>
      </c>
      <c r="AC98" s="34">
        <v>0</v>
      </c>
      <c r="AD98" s="34">
        <v>0</v>
      </c>
      <c r="AE98" s="34">
        <v>1</v>
      </c>
      <c r="AF98" s="34">
        <v>0</v>
      </c>
      <c r="AG98" s="15">
        <f t="shared" si="66"/>
        <v>2</v>
      </c>
      <c r="AH98" s="34">
        <v>0</v>
      </c>
      <c r="AI98" s="34">
        <v>0</v>
      </c>
      <c r="AJ98" s="34">
        <v>0</v>
      </c>
      <c r="AK98" s="16">
        <f t="shared" si="67"/>
        <v>11</v>
      </c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</row>
    <row r="99" spans="1:60" s="36" customFormat="1" ht="15.75" x14ac:dyDescent="0.25">
      <c r="A99" s="33" t="s">
        <v>32</v>
      </c>
      <c r="B99" s="34">
        <v>0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15">
        <f t="shared" si="68"/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15">
        <f t="shared" si="64"/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1</v>
      </c>
      <c r="X99" s="34">
        <v>0</v>
      </c>
      <c r="Y99" s="15">
        <f t="shared" si="65"/>
        <v>1</v>
      </c>
      <c r="Z99" s="34">
        <v>0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15">
        <f t="shared" si="66"/>
        <v>0</v>
      </c>
      <c r="AH99" s="34">
        <v>0</v>
      </c>
      <c r="AI99" s="34">
        <v>2</v>
      </c>
      <c r="AJ99" s="34">
        <v>0</v>
      </c>
      <c r="AK99" s="16">
        <f t="shared" si="67"/>
        <v>3</v>
      </c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</row>
    <row r="100" spans="1:60" s="36" customFormat="1" ht="15.75" x14ac:dyDescent="0.25">
      <c r="A100" s="33" t="s">
        <v>33</v>
      </c>
      <c r="B100" s="34">
        <v>0</v>
      </c>
      <c r="C100" s="34">
        <v>0</v>
      </c>
      <c r="D100" s="34">
        <v>0</v>
      </c>
      <c r="E100" s="34">
        <v>0</v>
      </c>
      <c r="F100" s="34">
        <v>0</v>
      </c>
      <c r="G100" s="34">
        <v>1</v>
      </c>
      <c r="H100" s="34">
        <v>0</v>
      </c>
      <c r="I100" s="15">
        <f t="shared" si="68"/>
        <v>1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15">
        <f t="shared" si="64"/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1</v>
      </c>
      <c r="X100" s="34">
        <v>0</v>
      </c>
      <c r="Y100" s="15">
        <f t="shared" si="65"/>
        <v>1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15">
        <f t="shared" si="66"/>
        <v>0</v>
      </c>
      <c r="AH100" s="34">
        <v>0</v>
      </c>
      <c r="AI100" s="34">
        <v>0</v>
      </c>
      <c r="AJ100" s="34">
        <v>0</v>
      </c>
      <c r="AK100" s="16">
        <f t="shared" si="67"/>
        <v>2</v>
      </c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</row>
    <row r="101" spans="1:60" s="36" customFormat="1" ht="15.75" x14ac:dyDescent="0.25">
      <c r="A101" s="33" t="s">
        <v>34</v>
      </c>
      <c r="B101" s="34">
        <v>2</v>
      </c>
      <c r="C101" s="38">
        <v>0</v>
      </c>
      <c r="D101" s="38">
        <v>1</v>
      </c>
      <c r="E101" s="38">
        <v>0</v>
      </c>
      <c r="F101" s="38">
        <v>0</v>
      </c>
      <c r="G101" s="38">
        <v>0</v>
      </c>
      <c r="H101" s="38">
        <v>0</v>
      </c>
      <c r="I101" s="15">
        <f t="shared" si="68"/>
        <v>3</v>
      </c>
      <c r="J101" s="34">
        <v>0</v>
      </c>
      <c r="K101" s="34">
        <v>0</v>
      </c>
      <c r="L101" s="38">
        <v>1</v>
      </c>
      <c r="M101" s="38">
        <v>0</v>
      </c>
      <c r="N101" s="38">
        <v>5</v>
      </c>
      <c r="O101" s="38">
        <v>0</v>
      </c>
      <c r="P101" s="38">
        <v>0</v>
      </c>
      <c r="Q101" s="15">
        <f t="shared" si="64"/>
        <v>6</v>
      </c>
      <c r="R101" s="34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1</v>
      </c>
      <c r="X101" s="38">
        <v>0</v>
      </c>
      <c r="Y101" s="15">
        <f t="shared" si="65"/>
        <v>1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15">
        <f t="shared" si="66"/>
        <v>0</v>
      </c>
      <c r="AH101" s="38">
        <v>1</v>
      </c>
      <c r="AI101" s="38">
        <v>0</v>
      </c>
      <c r="AJ101" s="34">
        <v>0</v>
      </c>
      <c r="AK101" s="16">
        <f t="shared" si="67"/>
        <v>11</v>
      </c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</row>
    <row r="102" spans="1:60" s="36" customFormat="1" ht="15.75" x14ac:dyDescent="0.25">
      <c r="A102" s="33" t="s">
        <v>35</v>
      </c>
      <c r="B102" s="34">
        <v>1</v>
      </c>
      <c r="C102" s="38">
        <v>0</v>
      </c>
      <c r="D102" s="38">
        <v>0</v>
      </c>
      <c r="E102" s="38">
        <v>0</v>
      </c>
      <c r="F102" s="38">
        <v>0</v>
      </c>
      <c r="G102" s="38">
        <v>0</v>
      </c>
      <c r="H102" s="38">
        <v>0</v>
      </c>
      <c r="I102" s="15">
        <f t="shared" si="68"/>
        <v>1</v>
      </c>
      <c r="J102" s="34">
        <v>8</v>
      </c>
      <c r="K102" s="34">
        <v>0</v>
      </c>
      <c r="L102" s="38">
        <v>0</v>
      </c>
      <c r="M102" s="38">
        <v>4</v>
      </c>
      <c r="N102" s="38">
        <v>4</v>
      </c>
      <c r="O102" s="38">
        <v>1</v>
      </c>
      <c r="P102" s="38">
        <v>0</v>
      </c>
      <c r="Q102" s="15">
        <f t="shared" si="64"/>
        <v>17</v>
      </c>
      <c r="R102" s="34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1</v>
      </c>
      <c r="Y102" s="15">
        <f t="shared" si="65"/>
        <v>1</v>
      </c>
      <c r="Z102" s="38">
        <v>0</v>
      </c>
      <c r="AA102" s="38">
        <v>0</v>
      </c>
      <c r="AB102" s="38">
        <v>0</v>
      </c>
      <c r="AC102" s="38">
        <v>0</v>
      </c>
      <c r="AD102" s="38">
        <v>0</v>
      </c>
      <c r="AE102" s="38">
        <v>1</v>
      </c>
      <c r="AF102" s="38">
        <v>0</v>
      </c>
      <c r="AG102" s="15">
        <f t="shared" si="66"/>
        <v>1</v>
      </c>
      <c r="AH102" s="38">
        <v>0</v>
      </c>
      <c r="AI102" s="38">
        <v>3</v>
      </c>
      <c r="AJ102" s="34">
        <v>0</v>
      </c>
      <c r="AK102" s="16">
        <f t="shared" si="67"/>
        <v>23</v>
      </c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</row>
    <row r="103" spans="1:60" s="36" customFormat="1" ht="15.75" x14ac:dyDescent="0.25">
      <c r="A103" s="33" t="s">
        <v>36</v>
      </c>
      <c r="B103" s="34">
        <v>3</v>
      </c>
      <c r="C103" s="38">
        <v>0</v>
      </c>
      <c r="D103" s="38">
        <v>3</v>
      </c>
      <c r="E103" s="38">
        <v>0</v>
      </c>
      <c r="F103" s="38">
        <v>1</v>
      </c>
      <c r="G103" s="38">
        <v>0</v>
      </c>
      <c r="H103" s="38">
        <v>1</v>
      </c>
      <c r="I103" s="15">
        <f t="shared" si="68"/>
        <v>8</v>
      </c>
      <c r="J103" s="34">
        <v>6</v>
      </c>
      <c r="K103" s="34">
        <v>0</v>
      </c>
      <c r="L103" s="38">
        <v>0</v>
      </c>
      <c r="M103" s="38">
        <v>1</v>
      </c>
      <c r="N103" s="38">
        <v>2</v>
      </c>
      <c r="O103" s="38">
        <v>0</v>
      </c>
      <c r="P103" s="38">
        <v>3</v>
      </c>
      <c r="Q103" s="15">
        <f t="shared" si="64"/>
        <v>12</v>
      </c>
      <c r="R103" s="34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1</v>
      </c>
      <c r="X103" s="38">
        <v>1</v>
      </c>
      <c r="Y103" s="15">
        <f t="shared" si="65"/>
        <v>2</v>
      </c>
      <c r="Z103" s="38">
        <v>0</v>
      </c>
      <c r="AA103" s="38">
        <v>0</v>
      </c>
      <c r="AB103" s="38">
        <v>0</v>
      </c>
      <c r="AC103" s="38">
        <v>1</v>
      </c>
      <c r="AD103" s="38">
        <v>0</v>
      </c>
      <c r="AE103" s="38">
        <v>0</v>
      </c>
      <c r="AF103" s="38">
        <v>0</v>
      </c>
      <c r="AG103" s="15">
        <f t="shared" si="66"/>
        <v>1</v>
      </c>
      <c r="AH103" s="38">
        <v>0</v>
      </c>
      <c r="AI103" s="38">
        <v>3</v>
      </c>
      <c r="AJ103" s="34">
        <v>1</v>
      </c>
      <c r="AK103" s="16">
        <f t="shared" si="67"/>
        <v>27</v>
      </c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</row>
    <row r="104" spans="1:60" s="36" customFormat="1" ht="15.75" x14ac:dyDescent="0.25">
      <c r="A104" s="33" t="s">
        <v>37</v>
      </c>
      <c r="B104" s="34">
        <v>0</v>
      </c>
      <c r="C104" s="38">
        <v>0</v>
      </c>
      <c r="D104" s="38">
        <v>0</v>
      </c>
      <c r="E104" s="38">
        <v>1</v>
      </c>
      <c r="F104" s="38">
        <v>0</v>
      </c>
      <c r="G104" s="34">
        <v>3</v>
      </c>
      <c r="H104" s="34">
        <v>3</v>
      </c>
      <c r="I104" s="15">
        <f t="shared" si="68"/>
        <v>7</v>
      </c>
      <c r="J104" s="34">
        <v>2</v>
      </c>
      <c r="K104" s="34">
        <v>0</v>
      </c>
      <c r="L104" s="38">
        <v>0</v>
      </c>
      <c r="M104" s="38">
        <v>1</v>
      </c>
      <c r="N104" s="38">
        <v>0</v>
      </c>
      <c r="O104" s="38">
        <v>0</v>
      </c>
      <c r="P104" s="38">
        <v>0</v>
      </c>
      <c r="Q104" s="15">
        <f t="shared" si="64"/>
        <v>3</v>
      </c>
      <c r="R104" s="34">
        <v>0</v>
      </c>
      <c r="S104" s="38">
        <v>0</v>
      </c>
      <c r="T104" s="38">
        <v>0</v>
      </c>
      <c r="U104" s="38">
        <v>1</v>
      </c>
      <c r="V104" s="38">
        <v>3</v>
      </c>
      <c r="W104" s="38">
        <v>2</v>
      </c>
      <c r="X104" s="38">
        <v>0</v>
      </c>
      <c r="Y104" s="15">
        <f t="shared" si="65"/>
        <v>6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1</v>
      </c>
      <c r="AF104" s="38">
        <v>0</v>
      </c>
      <c r="AG104" s="15">
        <f t="shared" si="66"/>
        <v>1</v>
      </c>
      <c r="AH104" s="38">
        <v>0</v>
      </c>
      <c r="AI104" s="38">
        <v>0</v>
      </c>
      <c r="AJ104" s="34">
        <v>0</v>
      </c>
      <c r="AK104" s="16">
        <f t="shared" si="67"/>
        <v>17</v>
      </c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</row>
    <row r="105" spans="1:60" s="36" customFormat="1" ht="15.75" x14ac:dyDescent="0.25">
      <c r="A105" s="33" t="s">
        <v>38</v>
      </c>
      <c r="B105" s="34">
        <v>0</v>
      </c>
      <c r="C105" s="38">
        <v>0</v>
      </c>
      <c r="D105" s="38">
        <v>0</v>
      </c>
      <c r="E105" s="38">
        <v>0</v>
      </c>
      <c r="F105" s="38">
        <v>0</v>
      </c>
      <c r="G105" s="34">
        <v>2</v>
      </c>
      <c r="H105" s="34">
        <v>0</v>
      </c>
      <c r="I105" s="15">
        <f t="shared" si="68"/>
        <v>2</v>
      </c>
      <c r="J105" s="34">
        <v>0</v>
      </c>
      <c r="K105" s="34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15">
        <f t="shared" si="64"/>
        <v>0</v>
      </c>
      <c r="R105" s="34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15">
        <f t="shared" si="65"/>
        <v>0</v>
      </c>
      <c r="Z105" s="38">
        <v>0</v>
      </c>
      <c r="AA105" s="38">
        <v>1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15">
        <f t="shared" si="66"/>
        <v>1</v>
      </c>
      <c r="AH105" s="38">
        <v>0</v>
      </c>
      <c r="AI105" s="38">
        <v>0</v>
      </c>
      <c r="AJ105" s="34">
        <v>0</v>
      </c>
      <c r="AK105" s="16">
        <f t="shared" si="67"/>
        <v>3</v>
      </c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</row>
    <row r="106" spans="1:60" s="36" customFormat="1" ht="15.75" x14ac:dyDescent="0.25">
      <c r="A106" s="33" t="s">
        <v>39</v>
      </c>
      <c r="B106" s="34">
        <v>0</v>
      </c>
      <c r="C106" s="38">
        <v>0</v>
      </c>
      <c r="D106" s="38">
        <v>0</v>
      </c>
      <c r="E106" s="38">
        <v>0</v>
      </c>
      <c r="F106" s="38">
        <v>0</v>
      </c>
      <c r="G106" s="34">
        <v>0</v>
      </c>
      <c r="H106" s="34">
        <v>0</v>
      </c>
      <c r="I106" s="15">
        <f t="shared" si="68"/>
        <v>0</v>
      </c>
      <c r="J106" s="34">
        <v>0</v>
      </c>
      <c r="K106" s="34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15">
        <f t="shared" si="64"/>
        <v>0</v>
      </c>
      <c r="R106" s="34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15">
        <f t="shared" si="65"/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15">
        <f t="shared" si="66"/>
        <v>0</v>
      </c>
      <c r="AH106" s="38">
        <v>0</v>
      </c>
      <c r="AI106" s="38">
        <v>0</v>
      </c>
      <c r="AJ106" s="38">
        <v>0</v>
      </c>
      <c r="AK106" s="16">
        <f t="shared" si="67"/>
        <v>0</v>
      </c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</row>
    <row r="107" spans="1:60" s="36" customFormat="1" ht="15.75" x14ac:dyDescent="0.25">
      <c r="A107" s="33" t="s">
        <v>40</v>
      </c>
      <c r="B107" s="34">
        <v>0</v>
      </c>
      <c r="C107" s="38">
        <v>0</v>
      </c>
      <c r="D107" s="38">
        <v>0</v>
      </c>
      <c r="E107" s="38">
        <v>0</v>
      </c>
      <c r="F107" s="38">
        <v>0</v>
      </c>
      <c r="G107" s="34">
        <v>0</v>
      </c>
      <c r="H107" s="34">
        <v>0</v>
      </c>
      <c r="I107" s="15">
        <f t="shared" si="68"/>
        <v>0</v>
      </c>
      <c r="J107" s="34">
        <v>0</v>
      </c>
      <c r="K107" s="34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15">
        <f t="shared" si="64"/>
        <v>0</v>
      </c>
      <c r="R107" s="34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15">
        <f t="shared" si="65"/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15">
        <f t="shared" si="66"/>
        <v>0</v>
      </c>
      <c r="AH107" s="38">
        <v>0</v>
      </c>
      <c r="AI107" s="38">
        <v>0</v>
      </c>
      <c r="AJ107" s="38">
        <v>0</v>
      </c>
      <c r="AK107" s="16">
        <f t="shared" si="67"/>
        <v>0</v>
      </c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</row>
    <row r="108" spans="1:60" s="36" customFormat="1" ht="15.75" x14ac:dyDescent="0.25">
      <c r="A108" s="33" t="s">
        <v>41</v>
      </c>
      <c r="B108" s="34">
        <v>0</v>
      </c>
      <c r="C108" s="38">
        <v>0</v>
      </c>
      <c r="D108" s="38">
        <v>0</v>
      </c>
      <c r="E108" s="38">
        <v>0</v>
      </c>
      <c r="F108" s="38">
        <v>0</v>
      </c>
      <c r="G108" s="34">
        <v>0</v>
      </c>
      <c r="H108" s="34">
        <v>0</v>
      </c>
      <c r="I108" s="15">
        <f t="shared" si="68"/>
        <v>0</v>
      </c>
      <c r="J108" s="34">
        <v>0</v>
      </c>
      <c r="K108" s="34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15">
        <f t="shared" si="64"/>
        <v>0</v>
      </c>
      <c r="R108" s="34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15">
        <f t="shared" si="65"/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15">
        <f t="shared" si="66"/>
        <v>0</v>
      </c>
      <c r="AH108" s="38">
        <v>0</v>
      </c>
      <c r="AI108" s="38">
        <v>0</v>
      </c>
      <c r="AJ108" s="38">
        <v>0</v>
      </c>
      <c r="AK108" s="16">
        <f t="shared" si="67"/>
        <v>0</v>
      </c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</row>
    <row r="109" spans="1:60" x14ac:dyDescent="0.25">
      <c r="A109" s="13" t="s">
        <v>3</v>
      </c>
      <c r="B109" s="32">
        <f t="shared" ref="B109:H109" si="69">SUM(B110:B137)</f>
        <v>2</v>
      </c>
      <c r="C109" s="32">
        <f t="shared" si="69"/>
        <v>1</v>
      </c>
      <c r="D109" s="32">
        <f t="shared" si="69"/>
        <v>0</v>
      </c>
      <c r="E109" s="32">
        <f t="shared" si="69"/>
        <v>0</v>
      </c>
      <c r="F109" s="32">
        <f t="shared" si="69"/>
        <v>0</v>
      </c>
      <c r="G109" s="32">
        <f t="shared" si="69"/>
        <v>0</v>
      </c>
      <c r="H109" s="32">
        <f t="shared" si="69"/>
        <v>0</v>
      </c>
      <c r="I109" s="32">
        <f>SUM(I110:I136)</f>
        <v>3</v>
      </c>
      <c r="J109" s="32">
        <f t="shared" ref="J109:P109" si="70">SUM(J110:J137)</f>
        <v>3</v>
      </c>
      <c r="K109" s="32">
        <f t="shared" si="70"/>
        <v>0</v>
      </c>
      <c r="L109" s="32">
        <f t="shared" si="70"/>
        <v>0</v>
      </c>
      <c r="M109" s="32">
        <f t="shared" si="70"/>
        <v>0</v>
      </c>
      <c r="N109" s="32">
        <f t="shared" si="70"/>
        <v>1</v>
      </c>
      <c r="O109" s="32">
        <f t="shared" si="70"/>
        <v>0</v>
      </c>
      <c r="P109" s="32">
        <f t="shared" si="70"/>
        <v>1</v>
      </c>
      <c r="Q109" s="32">
        <f>SUM(Q110:Q136)</f>
        <v>5</v>
      </c>
      <c r="R109" s="32">
        <f t="shared" ref="R109:X109" si="71">SUM(R110:R137)</f>
        <v>0</v>
      </c>
      <c r="S109" s="32">
        <f t="shared" si="71"/>
        <v>4</v>
      </c>
      <c r="T109" s="32">
        <f t="shared" si="71"/>
        <v>2</v>
      </c>
      <c r="U109" s="32">
        <f t="shared" si="71"/>
        <v>0</v>
      </c>
      <c r="V109" s="32">
        <f t="shared" si="71"/>
        <v>2</v>
      </c>
      <c r="W109" s="32">
        <f t="shared" si="71"/>
        <v>1</v>
      </c>
      <c r="X109" s="32">
        <f t="shared" si="71"/>
        <v>1</v>
      </c>
      <c r="Y109" s="32">
        <f>SUM(Y110:Y137)</f>
        <v>10</v>
      </c>
      <c r="Z109" s="32">
        <f t="shared" ref="Z109:AF109" si="72">SUM(Z110:Z137)</f>
        <v>0</v>
      </c>
      <c r="AA109" s="32">
        <f t="shared" si="72"/>
        <v>0</v>
      </c>
      <c r="AB109" s="32">
        <f t="shared" si="72"/>
        <v>2</v>
      </c>
      <c r="AC109" s="32">
        <f t="shared" si="72"/>
        <v>4</v>
      </c>
      <c r="AD109" s="32">
        <f t="shared" si="72"/>
        <v>3</v>
      </c>
      <c r="AE109" s="32">
        <f t="shared" si="72"/>
        <v>2</v>
      </c>
      <c r="AF109" s="32">
        <f t="shared" si="72"/>
        <v>0</v>
      </c>
      <c r="AG109" s="32">
        <f>SUM(AG110:AG137)</f>
        <v>11</v>
      </c>
      <c r="AH109" s="32">
        <f t="shared" ref="AH109:AJ109" si="73">SUM(AH110:AH137)</f>
        <v>0</v>
      </c>
      <c r="AI109" s="32">
        <f t="shared" si="73"/>
        <v>0</v>
      </c>
      <c r="AJ109" s="32">
        <f t="shared" si="73"/>
        <v>0</v>
      </c>
      <c r="AK109" s="32">
        <f>SUM(Z109:AC109,Y109,Q109,I109,AH109:AJ109)</f>
        <v>24</v>
      </c>
    </row>
    <row r="110" spans="1:60" s="36" customFormat="1" ht="15.75" x14ac:dyDescent="0.25">
      <c r="A110" s="33" t="s">
        <v>14</v>
      </c>
      <c r="B110" s="34">
        <v>0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15">
        <f>SUM(B110:H110)</f>
        <v>0</v>
      </c>
      <c r="J110" s="34">
        <v>0</v>
      </c>
      <c r="K110" s="34">
        <v>0</v>
      </c>
      <c r="L110" s="34">
        <v>0</v>
      </c>
      <c r="M110" s="34">
        <v>0</v>
      </c>
      <c r="N110" s="38">
        <v>0</v>
      </c>
      <c r="O110" s="38">
        <v>0</v>
      </c>
      <c r="P110" s="38">
        <v>0</v>
      </c>
      <c r="Q110" s="15">
        <f t="shared" ref="Q110:Q137" si="74">SUM(J110:P110)</f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15">
        <f t="shared" ref="Y110:Y137" si="75">SUM(R110:X110)</f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15">
        <f t="shared" ref="AG110:AG137" si="76">SUM(Z110:AF110)</f>
        <v>0</v>
      </c>
      <c r="AH110" s="38">
        <v>0</v>
      </c>
      <c r="AI110" s="38">
        <v>0</v>
      </c>
      <c r="AJ110" s="38">
        <v>0</v>
      </c>
      <c r="AK110" s="16">
        <f>SUM(Z110:AF110,Y110,Q110,I110,AH110:AJ110)</f>
        <v>0</v>
      </c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</row>
    <row r="111" spans="1:60" s="36" customFormat="1" ht="15.75" x14ac:dyDescent="0.25">
      <c r="A111" s="33" t="s">
        <v>15</v>
      </c>
      <c r="B111" s="34">
        <v>0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15">
        <f t="shared" ref="I111:I137" si="77">SUM(B111:H111)</f>
        <v>0</v>
      </c>
      <c r="J111" s="34">
        <v>0</v>
      </c>
      <c r="K111" s="34">
        <v>0</v>
      </c>
      <c r="L111" s="34">
        <v>0</v>
      </c>
      <c r="M111" s="34">
        <v>0</v>
      </c>
      <c r="N111" s="38">
        <v>0</v>
      </c>
      <c r="O111" s="38">
        <v>0</v>
      </c>
      <c r="P111" s="38">
        <v>0</v>
      </c>
      <c r="Q111" s="15">
        <f t="shared" si="74"/>
        <v>0</v>
      </c>
      <c r="R111" s="38">
        <v>0</v>
      </c>
      <c r="S111" s="34">
        <v>0</v>
      </c>
      <c r="T111" s="34">
        <v>1</v>
      </c>
      <c r="U111" s="38">
        <v>0</v>
      </c>
      <c r="V111" s="38">
        <v>0</v>
      </c>
      <c r="W111" s="38">
        <v>0</v>
      </c>
      <c r="X111" s="38">
        <v>0</v>
      </c>
      <c r="Y111" s="15">
        <f t="shared" si="75"/>
        <v>1</v>
      </c>
      <c r="Z111" s="38">
        <v>0</v>
      </c>
      <c r="AA111" s="38">
        <v>0</v>
      </c>
      <c r="AB111" s="38">
        <v>0</v>
      </c>
      <c r="AC111" s="38">
        <v>0</v>
      </c>
      <c r="AD111" s="38">
        <v>1</v>
      </c>
      <c r="AE111" s="38">
        <v>0</v>
      </c>
      <c r="AF111" s="38">
        <v>0</v>
      </c>
      <c r="AG111" s="15">
        <f t="shared" si="76"/>
        <v>1</v>
      </c>
      <c r="AH111" s="38">
        <v>0</v>
      </c>
      <c r="AI111" s="38">
        <v>0</v>
      </c>
      <c r="AJ111" s="38">
        <v>0</v>
      </c>
      <c r="AK111" s="16">
        <f t="shared" ref="AK111:AK137" si="78">SUM(Z111:AF111,Y111,Q111,I111,AH111:AJ111)</f>
        <v>2</v>
      </c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</row>
    <row r="112" spans="1:60" s="36" customFormat="1" ht="15.75" x14ac:dyDescent="0.25">
      <c r="A112" s="33" t="s">
        <v>16</v>
      </c>
      <c r="B112" s="34">
        <v>0</v>
      </c>
      <c r="C112" s="34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15">
        <f t="shared" si="77"/>
        <v>0</v>
      </c>
      <c r="J112" s="34">
        <v>0</v>
      </c>
      <c r="K112" s="34">
        <v>0</v>
      </c>
      <c r="L112" s="34">
        <v>0</v>
      </c>
      <c r="M112" s="34">
        <v>0</v>
      </c>
      <c r="N112" s="38">
        <v>0</v>
      </c>
      <c r="O112" s="38">
        <v>0</v>
      </c>
      <c r="P112" s="38">
        <v>0</v>
      </c>
      <c r="Q112" s="15">
        <f t="shared" si="74"/>
        <v>0</v>
      </c>
      <c r="R112" s="38">
        <v>0</v>
      </c>
      <c r="S112" s="34">
        <v>0</v>
      </c>
      <c r="T112" s="34">
        <v>0</v>
      </c>
      <c r="U112" s="38">
        <v>0</v>
      </c>
      <c r="V112" s="38">
        <v>0</v>
      </c>
      <c r="W112" s="38">
        <v>0</v>
      </c>
      <c r="X112" s="38">
        <v>0</v>
      </c>
      <c r="Y112" s="15">
        <f t="shared" si="75"/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1</v>
      </c>
      <c r="AE112" s="38">
        <v>0</v>
      </c>
      <c r="AF112" s="38">
        <v>0</v>
      </c>
      <c r="AG112" s="15">
        <f t="shared" si="76"/>
        <v>1</v>
      </c>
      <c r="AH112" s="38">
        <v>0</v>
      </c>
      <c r="AI112" s="38">
        <v>0</v>
      </c>
      <c r="AJ112" s="38">
        <v>0</v>
      </c>
      <c r="AK112" s="16">
        <f t="shared" si="78"/>
        <v>1</v>
      </c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</row>
    <row r="113" spans="1:60" s="36" customFormat="1" ht="15.75" x14ac:dyDescent="0.25">
      <c r="A113" s="33" t="s">
        <v>17</v>
      </c>
      <c r="B113" s="34">
        <v>0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15">
        <f t="shared" si="77"/>
        <v>0</v>
      </c>
      <c r="J113" s="34">
        <v>0</v>
      </c>
      <c r="K113" s="34">
        <v>0</v>
      </c>
      <c r="L113" s="34">
        <v>0</v>
      </c>
      <c r="M113" s="34">
        <v>0</v>
      </c>
      <c r="N113" s="38">
        <v>0</v>
      </c>
      <c r="O113" s="38">
        <v>0</v>
      </c>
      <c r="P113" s="38">
        <v>0</v>
      </c>
      <c r="Q113" s="15">
        <f t="shared" si="74"/>
        <v>0</v>
      </c>
      <c r="R113" s="38">
        <v>0</v>
      </c>
      <c r="S113" s="34">
        <v>1</v>
      </c>
      <c r="T113" s="34">
        <v>0</v>
      </c>
      <c r="U113" s="38">
        <v>0</v>
      </c>
      <c r="V113" s="38">
        <v>1</v>
      </c>
      <c r="W113" s="38">
        <v>0</v>
      </c>
      <c r="X113" s="38">
        <v>0</v>
      </c>
      <c r="Y113" s="15">
        <f t="shared" si="75"/>
        <v>2</v>
      </c>
      <c r="Z113" s="38">
        <v>0</v>
      </c>
      <c r="AA113" s="38">
        <v>0</v>
      </c>
      <c r="AB113" s="38">
        <v>0</v>
      </c>
      <c r="AC113" s="38">
        <v>1</v>
      </c>
      <c r="AD113" s="38">
        <v>0</v>
      </c>
      <c r="AE113" s="38">
        <v>0</v>
      </c>
      <c r="AF113" s="38">
        <v>0</v>
      </c>
      <c r="AG113" s="15">
        <f t="shared" si="76"/>
        <v>1</v>
      </c>
      <c r="AH113" s="38">
        <v>0</v>
      </c>
      <c r="AI113" s="38">
        <v>0</v>
      </c>
      <c r="AJ113" s="38">
        <v>0</v>
      </c>
      <c r="AK113" s="16">
        <f t="shared" si="78"/>
        <v>3</v>
      </c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</row>
    <row r="114" spans="1:60" s="36" customFormat="1" ht="15.75" x14ac:dyDescent="0.25">
      <c r="A114" s="33" t="s">
        <v>18</v>
      </c>
      <c r="B114" s="34">
        <v>0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15">
        <f t="shared" si="77"/>
        <v>0</v>
      </c>
      <c r="J114" s="34">
        <v>0</v>
      </c>
      <c r="K114" s="34">
        <v>0</v>
      </c>
      <c r="L114" s="34">
        <v>0</v>
      </c>
      <c r="M114" s="34">
        <v>0</v>
      </c>
      <c r="N114" s="38">
        <v>0</v>
      </c>
      <c r="O114" s="38">
        <v>0</v>
      </c>
      <c r="P114" s="38">
        <v>0</v>
      </c>
      <c r="Q114" s="15">
        <f t="shared" si="74"/>
        <v>0</v>
      </c>
      <c r="R114" s="38">
        <v>0</v>
      </c>
      <c r="S114" s="34">
        <v>0</v>
      </c>
      <c r="T114" s="34">
        <v>1</v>
      </c>
      <c r="U114" s="38">
        <v>0</v>
      </c>
      <c r="V114" s="38">
        <v>0</v>
      </c>
      <c r="W114" s="38">
        <v>1</v>
      </c>
      <c r="X114" s="38">
        <v>0</v>
      </c>
      <c r="Y114" s="15">
        <f t="shared" si="75"/>
        <v>2</v>
      </c>
      <c r="Z114" s="38">
        <v>0</v>
      </c>
      <c r="AA114" s="38">
        <v>0</v>
      </c>
      <c r="AB114" s="38">
        <v>1</v>
      </c>
      <c r="AC114" s="38">
        <v>2</v>
      </c>
      <c r="AD114" s="38">
        <v>0</v>
      </c>
      <c r="AE114" s="38">
        <v>0</v>
      </c>
      <c r="AF114" s="38">
        <v>0</v>
      </c>
      <c r="AG114" s="15">
        <f t="shared" si="76"/>
        <v>3</v>
      </c>
      <c r="AH114" s="38">
        <v>0</v>
      </c>
      <c r="AI114" s="38">
        <v>0</v>
      </c>
      <c r="AJ114" s="38">
        <v>0</v>
      </c>
      <c r="AK114" s="16">
        <f t="shared" si="78"/>
        <v>5</v>
      </c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</row>
    <row r="115" spans="1:60" s="36" customFormat="1" ht="15.75" x14ac:dyDescent="0.25">
      <c r="A115" s="33" t="s">
        <v>19</v>
      </c>
      <c r="B115" s="34">
        <v>0</v>
      </c>
      <c r="C115" s="34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0</v>
      </c>
      <c r="I115" s="15">
        <f t="shared" si="77"/>
        <v>0</v>
      </c>
      <c r="J115" s="34">
        <v>0</v>
      </c>
      <c r="K115" s="34">
        <v>0</v>
      </c>
      <c r="L115" s="34">
        <v>0</v>
      </c>
      <c r="M115" s="34">
        <v>0</v>
      </c>
      <c r="N115" s="38">
        <v>0</v>
      </c>
      <c r="O115" s="38">
        <v>0</v>
      </c>
      <c r="P115" s="38">
        <v>0</v>
      </c>
      <c r="Q115" s="15">
        <f t="shared" si="74"/>
        <v>0</v>
      </c>
      <c r="R115" s="38">
        <v>0</v>
      </c>
      <c r="S115" s="34">
        <v>0</v>
      </c>
      <c r="T115" s="34">
        <v>0</v>
      </c>
      <c r="U115" s="38">
        <v>0</v>
      </c>
      <c r="V115" s="38">
        <v>0</v>
      </c>
      <c r="W115" s="38">
        <v>0</v>
      </c>
      <c r="X115" s="38">
        <v>0</v>
      </c>
      <c r="Y115" s="15">
        <f t="shared" si="75"/>
        <v>0</v>
      </c>
      <c r="Z115" s="38">
        <v>0</v>
      </c>
      <c r="AA115" s="38">
        <v>0</v>
      </c>
      <c r="AB115" s="38">
        <v>0</v>
      </c>
      <c r="AC115" s="38">
        <v>1</v>
      </c>
      <c r="AD115" s="38">
        <v>0</v>
      </c>
      <c r="AE115" s="38">
        <v>0</v>
      </c>
      <c r="AF115" s="38">
        <v>0</v>
      </c>
      <c r="AG115" s="15">
        <f t="shared" si="76"/>
        <v>1</v>
      </c>
      <c r="AH115" s="38">
        <v>0</v>
      </c>
      <c r="AI115" s="38">
        <v>0</v>
      </c>
      <c r="AJ115" s="38">
        <v>0</v>
      </c>
      <c r="AK115" s="16">
        <f t="shared" si="78"/>
        <v>1</v>
      </c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</row>
    <row r="116" spans="1:60" s="36" customFormat="1" ht="15.75" x14ac:dyDescent="0.25">
      <c r="A116" s="33" t="s">
        <v>20</v>
      </c>
      <c r="B116" s="34">
        <v>0</v>
      </c>
      <c r="C116" s="34">
        <v>0</v>
      </c>
      <c r="D116" s="34">
        <v>0</v>
      </c>
      <c r="E116" s="34">
        <v>0</v>
      </c>
      <c r="F116" s="34">
        <v>0</v>
      </c>
      <c r="G116" s="34">
        <v>0</v>
      </c>
      <c r="H116" s="34">
        <v>0</v>
      </c>
      <c r="I116" s="15">
        <f t="shared" si="77"/>
        <v>0</v>
      </c>
      <c r="J116" s="34">
        <v>0</v>
      </c>
      <c r="K116" s="34">
        <v>0</v>
      </c>
      <c r="L116" s="34">
        <v>0</v>
      </c>
      <c r="M116" s="34">
        <v>0</v>
      </c>
      <c r="N116" s="38">
        <v>0</v>
      </c>
      <c r="O116" s="38">
        <v>0</v>
      </c>
      <c r="P116" s="38">
        <v>0</v>
      </c>
      <c r="Q116" s="15">
        <f t="shared" si="74"/>
        <v>0</v>
      </c>
      <c r="R116" s="38">
        <v>0</v>
      </c>
      <c r="S116" s="34">
        <v>3</v>
      </c>
      <c r="T116" s="34">
        <v>0</v>
      </c>
      <c r="U116" s="38">
        <v>0</v>
      </c>
      <c r="V116" s="38">
        <v>0</v>
      </c>
      <c r="W116" s="38">
        <v>0</v>
      </c>
      <c r="X116" s="38">
        <v>0</v>
      </c>
      <c r="Y116" s="15">
        <f t="shared" si="75"/>
        <v>3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15">
        <f t="shared" si="76"/>
        <v>0</v>
      </c>
      <c r="AH116" s="38">
        <v>0</v>
      </c>
      <c r="AI116" s="38">
        <v>0</v>
      </c>
      <c r="AJ116" s="38">
        <v>0</v>
      </c>
      <c r="AK116" s="16">
        <f t="shared" si="78"/>
        <v>3</v>
      </c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</row>
    <row r="117" spans="1:60" s="36" customFormat="1" ht="15.75" x14ac:dyDescent="0.25">
      <c r="A117" s="33" t="s">
        <v>21</v>
      </c>
      <c r="B117" s="34">
        <v>0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15">
        <f t="shared" si="77"/>
        <v>0</v>
      </c>
      <c r="J117" s="34">
        <v>0</v>
      </c>
      <c r="K117" s="34">
        <v>0</v>
      </c>
      <c r="L117" s="34">
        <v>0</v>
      </c>
      <c r="M117" s="34">
        <v>0</v>
      </c>
      <c r="N117" s="38">
        <v>0</v>
      </c>
      <c r="O117" s="38">
        <v>0</v>
      </c>
      <c r="P117" s="38">
        <v>0</v>
      </c>
      <c r="Q117" s="15">
        <f t="shared" si="74"/>
        <v>0</v>
      </c>
      <c r="R117" s="38">
        <v>0</v>
      </c>
      <c r="S117" s="34">
        <v>0</v>
      </c>
      <c r="T117" s="34">
        <v>0</v>
      </c>
      <c r="U117" s="38">
        <v>0</v>
      </c>
      <c r="V117" s="38">
        <v>0</v>
      </c>
      <c r="W117" s="38">
        <v>0</v>
      </c>
      <c r="X117" s="38">
        <v>0</v>
      </c>
      <c r="Y117" s="15">
        <f t="shared" si="75"/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  <c r="AF117" s="38">
        <v>0</v>
      </c>
      <c r="AG117" s="15">
        <f t="shared" si="76"/>
        <v>0</v>
      </c>
      <c r="AH117" s="38">
        <v>0</v>
      </c>
      <c r="AI117" s="38">
        <v>0</v>
      </c>
      <c r="AJ117" s="38">
        <v>0</v>
      </c>
      <c r="AK117" s="16">
        <f t="shared" si="78"/>
        <v>0</v>
      </c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</row>
    <row r="118" spans="1:60" s="36" customFormat="1" ht="15.75" x14ac:dyDescent="0.25">
      <c r="A118" s="33" t="s">
        <v>22</v>
      </c>
      <c r="B118" s="34">
        <v>0</v>
      </c>
      <c r="C118" s="34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15">
        <f t="shared" si="77"/>
        <v>0</v>
      </c>
      <c r="J118" s="34">
        <v>0</v>
      </c>
      <c r="K118" s="34">
        <v>0</v>
      </c>
      <c r="L118" s="34">
        <v>0</v>
      </c>
      <c r="M118" s="34">
        <v>0</v>
      </c>
      <c r="N118" s="38">
        <v>0</v>
      </c>
      <c r="O118" s="38">
        <v>0</v>
      </c>
      <c r="P118" s="38">
        <v>0</v>
      </c>
      <c r="Q118" s="15">
        <f t="shared" si="74"/>
        <v>0</v>
      </c>
      <c r="R118" s="38">
        <v>0</v>
      </c>
      <c r="S118" s="34">
        <v>0</v>
      </c>
      <c r="T118" s="34">
        <v>0</v>
      </c>
      <c r="U118" s="38">
        <v>0</v>
      </c>
      <c r="V118" s="38">
        <v>0</v>
      </c>
      <c r="W118" s="38">
        <v>0</v>
      </c>
      <c r="X118" s="38">
        <v>0</v>
      </c>
      <c r="Y118" s="15">
        <f t="shared" si="75"/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15">
        <f t="shared" si="76"/>
        <v>0</v>
      </c>
      <c r="AH118" s="38">
        <v>0</v>
      </c>
      <c r="AI118" s="38">
        <v>0</v>
      </c>
      <c r="AJ118" s="38">
        <v>0</v>
      </c>
      <c r="AK118" s="16">
        <f t="shared" si="78"/>
        <v>0</v>
      </c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</row>
    <row r="119" spans="1:60" s="36" customFormat="1" ht="15.75" x14ac:dyDescent="0.25">
      <c r="A119" s="33" t="s">
        <v>23</v>
      </c>
      <c r="B119" s="34">
        <v>0</v>
      </c>
      <c r="C119" s="34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15">
        <f t="shared" si="77"/>
        <v>0</v>
      </c>
      <c r="J119" s="34">
        <v>0</v>
      </c>
      <c r="K119" s="34">
        <v>0</v>
      </c>
      <c r="L119" s="34">
        <v>0</v>
      </c>
      <c r="M119" s="34">
        <v>0</v>
      </c>
      <c r="N119" s="38">
        <v>0</v>
      </c>
      <c r="O119" s="38">
        <v>0</v>
      </c>
      <c r="P119" s="38">
        <v>0</v>
      </c>
      <c r="Q119" s="15">
        <f t="shared" si="74"/>
        <v>0</v>
      </c>
      <c r="R119" s="38">
        <v>0</v>
      </c>
      <c r="S119" s="34">
        <v>0</v>
      </c>
      <c r="T119" s="34">
        <v>0</v>
      </c>
      <c r="U119" s="38">
        <v>0</v>
      </c>
      <c r="V119" s="38">
        <v>0</v>
      </c>
      <c r="W119" s="38">
        <v>0</v>
      </c>
      <c r="X119" s="38">
        <v>0</v>
      </c>
      <c r="Y119" s="15">
        <f t="shared" si="75"/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15">
        <f t="shared" si="76"/>
        <v>0</v>
      </c>
      <c r="AH119" s="38">
        <v>0</v>
      </c>
      <c r="AI119" s="38">
        <v>0</v>
      </c>
      <c r="AJ119" s="38">
        <v>0</v>
      </c>
      <c r="AK119" s="16">
        <f t="shared" si="78"/>
        <v>0</v>
      </c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</row>
    <row r="120" spans="1:60" s="36" customFormat="1" ht="15.75" x14ac:dyDescent="0.25">
      <c r="A120" s="33" t="s">
        <v>24</v>
      </c>
      <c r="B120" s="34">
        <v>0</v>
      </c>
      <c r="C120" s="34">
        <v>0</v>
      </c>
      <c r="D120" s="34">
        <v>0</v>
      </c>
      <c r="E120" s="34">
        <v>0</v>
      </c>
      <c r="F120" s="34">
        <v>0</v>
      </c>
      <c r="G120" s="34">
        <v>0</v>
      </c>
      <c r="H120" s="34">
        <v>0</v>
      </c>
      <c r="I120" s="15">
        <f t="shared" si="77"/>
        <v>0</v>
      </c>
      <c r="J120" s="34">
        <v>0</v>
      </c>
      <c r="K120" s="34">
        <v>0</v>
      </c>
      <c r="L120" s="34">
        <v>0</v>
      </c>
      <c r="M120" s="34">
        <v>0</v>
      </c>
      <c r="N120" s="38">
        <v>0</v>
      </c>
      <c r="O120" s="38">
        <v>0</v>
      </c>
      <c r="P120" s="38">
        <v>0</v>
      </c>
      <c r="Q120" s="15">
        <f t="shared" si="74"/>
        <v>0</v>
      </c>
      <c r="R120" s="38">
        <v>0</v>
      </c>
      <c r="S120" s="34">
        <v>0</v>
      </c>
      <c r="T120" s="34">
        <v>0</v>
      </c>
      <c r="U120" s="38">
        <v>0</v>
      </c>
      <c r="V120" s="38">
        <v>0</v>
      </c>
      <c r="W120" s="38">
        <v>0</v>
      </c>
      <c r="X120" s="38">
        <v>0</v>
      </c>
      <c r="Y120" s="15">
        <f t="shared" si="75"/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15">
        <f t="shared" si="76"/>
        <v>0</v>
      </c>
      <c r="AH120" s="38">
        <v>0</v>
      </c>
      <c r="AI120" s="38">
        <v>0</v>
      </c>
      <c r="AJ120" s="38">
        <v>0</v>
      </c>
      <c r="AK120" s="16">
        <f t="shared" si="78"/>
        <v>0</v>
      </c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</row>
    <row r="121" spans="1:60" s="36" customFormat="1" ht="15.75" x14ac:dyDescent="0.25">
      <c r="A121" s="33" t="s">
        <v>25</v>
      </c>
      <c r="B121" s="34">
        <v>0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15">
        <f t="shared" si="77"/>
        <v>0</v>
      </c>
      <c r="J121" s="34">
        <v>0</v>
      </c>
      <c r="K121" s="34">
        <v>0</v>
      </c>
      <c r="L121" s="34">
        <v>0</v>
      </c>
      <c r="M121" s="34">
        <v>0</v>
      </c>
      <c r="N121" s="38">
        <v>0</v>
      </c>
      <c r="O121" s="38">
        <v>0</v>
      </c>
      <c r="P121" s="38">
        <v>0</v>
      </c>
      <c r="Q121" s="15">
        <f t="shared" si="74"/>
        <v>0</v>
      </c>
      <c r="R121" s="38">
        <v>0</v>
      </c>
      <c r="S121" s="34">
        <v>0</v>
      </c>
      <c r="T121" s="34">
        <v>0</v>
      </c>
      <c r="U121" s="38">
        <v>0</v>
      </c>
      <c r="V121" s="38">
        <v>0</v>
      </c>
      <c r="W121" s="38">
        <v>0</v>
      </c>
      <c r="X121" s="38">
        <v>0</v>
      </c>
      <c r="Y121" s="15">
        <f t="shared" si="75"/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  <c r="AF121" s="38">
        <v>0</v>
      </c>
      <c r="AG121" s="15">
        <f t="shared" si="76"/>
        <v>0</v>
      </c>
      <c r="AH121" s="38">
        <v>0</v>
      </c>
      <c r="AI121" s="38">
        <v>0</v>
      </c>
      <c r="AJ121" s="38">
        <v>0</v>
      </c>
      <c r="AK121" s="16">
        <f t="shared" si="78"/>
        <v>0</v>
      </c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</row>
    <row r="122" spans="1:60" s="36" customFormat="1" ht="15.75" x14ac:dyDescent="0.25">
      <c r="A122" s="33" t="s">
        <v>26</v>
      </c>
      <c r="B122" s="34">
        <v>0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15">
        <f t="shared" si="77"/>
        <v>0</v>
      </c>
      <c r="J122" s="34">
        <v>0</v>
      </c>
      <c r="K122" s="34">
        <v>0</v>
      </c>
      <c r="L122" s="34">
        <v>0</v>
      </c>
      <c r="M122" s="34">
        <v>0</v>
      </c>
      <c r="N122" s="38">
        <v>0</v>
      </c>
      <c r="O122" s="38">
        <v>0</v>
      </c>
      <c r="P122" s="38">
        <v>1</v>
      </c>
      <c r="Q122" s="15">
        <f t="shared" si="74"/>
        <v>1</v>
      </c>
      <c r="R122" s="38">
        <v>0</v>
      </c>
      <c r="S122" s="34">
        <v>0</v>
      </c>
      <c r="T122" s="34">
        <v>0</v>
      </c>
      <c r="U122" s="38">
        <v>0</v>
      </c>
      <c r="V122" s="38">
        <v>0</v>
      </c>
      <c r="W122" s="38">
        <v>0</v>
      </c>
      <c r="X122" s="38">
        <v>0</v>
      </c>
      <c r="Y122" s="15">
        <f t="shared" si="75"/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15">
        <f t="shared" si="76"/>
        <v>0</v>
      </c>
      <c r="AH122" s="38">
        <v>0</v>
      </c>
      <c r="AI122" s="38">
        <v>0</v>
      </c>
      <c r="AJ122" s="38">
        <v>0</v>
      </c>
      <c r="AK122" s="16">
        <f t="shared" si="78"/>
        <v>1</v>
      </c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</row>
    <row r="123" spans="1:60" s="36" customFormat="1" ht="15.75" x14ac:dyDescent="0.25">
      <c r="A123" s="33" t="s">
        <v>27</v>
      </c>
      <c r="B123" s="34">
        <v>0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15">
        <f t="shared" si="77"/>
        <v>0</v>
      </c>
      <c r="J123" s="34">
        <v>0</v>
      </c>
      <c r="K123" s="34">
        <v>0</v>
      </c>
      <c r="L123" s="34">
        <v>0</v>
      </c>
      <c r="M123" s="34">
        <v>0</v>
      </c>
      <c r="N123" s="38">
        <v>0</v>
      </c>
      <c r="O123" s="38">
        <v>0</v>
      </c>
      <c r="P123" s="38">
        <v>0</v>
      </c>
      <c r="Q123" s="15">
        <f t="shared" si="74"/>
        <v>0</v>
      </c>
      <c r="R123" s="38">
        <v>0</v>
      </c>
      <c r="S123" s="34">
        <v>0</v>
      </c>
      <c r="T123" s="34">
        <v>0</v>
      </c>
      <c r="U123" s="38">
        <v>0</v>
      </c>
      <c r="V123" s="38">
        <v>0</v>
      </c>
      <c r="W123" s="38">
        <v>0</v>
      </c>
      <c r="X123" s="38">
        <v>0</v>
      </c>
      <c r="Y123" s="15">
        <f t="shared" si="75"/>
        <v>0</v>
      </c>
      <c r="Z123" s="38">
        <v>0</v>
      </c>
      <c r="AA123" s="38">
        <v>0</v>
      </c>
      <c r="AB123" s="38">
        <v>1</v>
      </c>
      <c r="AC123" s="38">
        <v>0</v>
      </c>
      <c r="AD123" s="38">
        <v>0</v>
      </c>
      <c r="AE123" s="38">
        <v>0</v>
      </c>
      <c r="AF123" s="38">
        <v>0</v>
      </c>
      <c r="AG123" s="15">
        <f t="shared" si="76"/>
        <v>1</v>
      </c>
      <c r="AH123" s="38">
        <v>0</v>
      </c>
      <c r="AI123" s="38">
        <v>0</v>
      </c>
      <c r="AJ123" s="38">
        <v>0</v>
      </c>
      <c r="AK123" s="16">
        <f t="shared" si="78"/>
        <v>1</v>
      </c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</row>
    <row r="124" spans="1:60" s="36" customFormat="1" ht="15.75" x14ac:dyDescent="0.25">
      <c r="A124" s="33" t="s">
        <v>28</v>
      </c>
      <c r="B124" s="34">
        <v>0</v>
      </c>
      <c r="C124" s="34">
        <v>0</v>
      </c>
      <c r="D124" s="34">
        <v>0</v>
      </c>
      <c r="E124" s="34">
        <v>0</v>
      </c>
      <c r="F124" s="34">
        <v>0</v>
      </c>
      <c r="G124" s="34">
        <v>0</v>
      </c>
      <c r="H124" s="34">
        <v>0</v>
      </c>
      <c r="I124" s="15">
        <f t="shared" si="77"/>
        <v>0</v>
      </c>
      <c r="J124" s="34">
        <v>0</v>
      </c>
      <c r="K124" s="34">
        <v>0</v>
      </c>
      <c r="L124" s="34">
        <v>0</v>
      </c>
      <c r="M124" s="34">
        <v>0</v>
      </c>
      <c r="N124" s="38">
        <v>0</v>
      </c>
      <c r="O124" s="38">
        <v>0</v>
      </c>
      <c r="P124" s="38">
        <v>0</v>
      </c>
      <c r="Q124" s="15">
        <f t="shared" si="74"/>
        <v>0</v>
      </c>
      <c r="R124" s="38">
        <v>0</v>
      </c>
      <c r="S124" s="34">
        <v>0</v>
      </c>
      <c r="T124" s="34">
        <v>0</v>
      </c>
      <c r="U124" s="38">
        <v>0</v>
      </c>
      <c r="V124" s="38">
        <v>0</v>
      </c>
      <c r="W124" s="38">
        <v>0</v>
      </c>
      <c r="X124" s="38">
        <v>0</v>
      </c>
      <c r="Y124" s="15">
        <f t="shared" si="75"/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2</v>
      </c>
      <c r="AF124" s="38">
        <v>0</v>
      </c>
      <c r="AG124" s="15">
        <f t="shared" si="76"/>
        <v>2</v>
      </c>
      <c r="AH124" s="38">
        <v>0</v>
      </c>
      <c r="AI124" s="38">
        <v>0</v>
      </c>
      <c r="AJ124" s="38">
        <v>0</v>
      </c>
      <c r="AK124" s="16">
        <f t="shared" si="78"/>
        <v>2</v>
      </c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</row>
    <row r="125" spans="1:60" s="36" customFormat="1" ht="15.75" x14ac:dyDescent="0.25">
      <c r="A125" s="33" t="s">
        <v>29</v>
      </c>
      <c r="B125" s="34">
        <v>0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15">
        <f t="shared" si="77"/>
        <v>0</v>
      </c>
      <c r="J125" s="34">
        <v>0</v>
      </c>
      <c r="K125" s="34">
        <v>0</v>
      </c>
      <c r="L125" s="34">
        <v>0</v>
      </c>
      <c r="M125" s="34">
        <v>0</v>
      </c>
      <c r="N125" s="38">
        <v>0</v>
      </c>
      <c r="O125" s="38">
        <v>0</v>
      </c>
      <c r="P125" s="38">
        <v>0</v>
      </c>
      <c r="Q125" s="15">
        <f t="shared" si="74"/>
        <v>0</v>
      </c>
      <c r="R125" s="38">
        <v>0</v>
      </c>
      <c r="S125" s="34">
        <v>0</v>
      </c>
      <c r="T125" s="34">
        <v>0</v>
      </c>
      <c r="U125" s="38">
        <v>0</v>
      </c>
      <c r="V125" s="38">
        <v>0</v>
      </c>
      <c r="W125" s="38">
        <v>0</v>
      </c>
      <c r="X125" s="38">
        <v>0</v>
      </c>
      <c r="Y125" s="15">
        <f t="shared" si="75"/>
        <v>0</v>
      </c>
      <c r="Z125" s="38">
        <v>0</v>
      </c>
      <c r="AA125" s="38">
        <v>0</v>
      </c>
      <c r="AB125" s="38">
        <v>0</v>
      </c>
      <c r="AC125" s="38">
        <v>0</v>
      </c>
      <c r="AD125" s="38">
        <v>0</v>
      </c>
      <c r="AE125" s="38">
        <v>0</v>
      </c>
      <c r="AF125" s="38">
        <v>0</v>
      </c>
      <c r="AG125" s="15">
        <f t="shared" si="76"/>
        <v>0</v>
      </c>
      <c r="AH125" s="38">
        <v>0</v>
      </c>
      <c r="AI125" s="38">
        <v>0</v>
      </c>
      <c r="AJ125" s="38">
        <v>0</v>
      </c>
      <c r="AK125" s="16">
        <f t="shared" si="78"/>
        <v>0</v>
      </c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</row>
    <row r="126" spans="1:60" s="36" customFormat="1" ht="15.75" x14ac:dyDescent="0.25">
      <c r="A126" s="33" t="s">
        <v>30</v>
      </c>
      <c r="B126" s="34">
        <v>0</v>
      </c>
      <c r="C126" s="34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15">
        <f t="shared" si="77"/>
        <v>0</v>
      </c>
      <c r="J126" s="34">
        <v>0</v>
      </c>
      <c r="K126" s="34">
        <v>0</v>
      </c>
      <c r="L126" s="34">
        <v>0</v>
      </c>
      <c r="M126" s="34">
        <v>0</v>
      </c>
      <c r="N126" s="38">
        <v>0</v>
      </c>
      <c r="O126" s="38">
        <v>0</v>
      </c>
      <c r="P126" s="38">
        <v>0</v>
      </c>
      <c r="Q126" s="15">
        <f t="shared" si="74"/>
        <v>0</v>
      </c>
      <c r="R126" s="38">
        <v>0</v>
      </c>
      <c r="S126" s="34">
        <v>0</v>
      </c>
      <c r="T126" s="34">
        <v>0</v>
      </c>
      <c r="U126" s="38">
        <v>0</v>
      </c>
      <c r="V126" s="38">
        <v>0</v>
      </c>
      <c r="W126" s="38">
        <v>0</v>
      </c>
      <c r="X126" s="38">
        <v>0</v>
      </c>
      <c r="Y126" s="15">
        <f t="shared" si="75"/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15">
        <f t="shared" si="76"/>
        <v>0</v>
      </c>
      <c r="AH126" s="38">
        <v>0</v>
      </c>
      <c r="AI126" s="38">
        <v>0</v>
      </c>
      <c r="AJ126" s="38">
        <v>0</v>
      </c>
      <c r="AK126" s="16">
        <f t="shared" si="78"/>
        <v>0</v>
      </c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</row>
    <row r="127" spans="1:60" s="36" customFormat="1" ht="15.75" x14ac:dyDescent="0.25">
      <c r="A127" s="33" t="s">
        <v>31</v>
      </c>
      <c r="B127" s="34">
        <v>0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15">
        <f t="shared" si="77"/>
        <v>0</v>
      </c>
      <c r="J127" s="34">
        <v>0</v>
      </c>
      <c r="K127" s="34">
        <v>0</v>
      </c>
      <c r="L127" s="34">
        <v>0</v>
      </c>
      <c r="M127" s="34">
        <v>0</v>
      </c>
      <c r="N127" s="38">
        <v>0</v>
      </c>
      <c r="O127" s="38">
        <v>0</v>
      </c>
      <c r="P127" s="38">
        <v>0</v>
      </c>
      <c r="Q127" s="15">
        <f t="shared" si="74"/>
        <v>0</v>
      </c>
      <c r="R127" s="38">
        <v>0</v>
      </c>
      <c r="S127" s="34">
        <v>0</v>
      </c>
      <c r="T127" s="34">
        <v>0</v>
      </c>
      <c r="U127" s="38">
        <v>0</v>
      </c>
      <c r="V127" s="38">
        <v>0</v>
      </c>
      <c r="W127" s="38">
        <v>0</v>
      </c>
      <c r="X127" s="38">
        <v>0</v>
      </c>
      <c r="Y127" s="15">
        <f t="shared" si="75"/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15">
        <f t="shared" si="76"/>
        <v>0</v>
      </c>
      <c r="AH127" s="38">
        <v>0</v>
      </c>
      <c r="AI127" s="38">
        <v>0</v>
      </c>
      <c r="AJ127" s="38">
        <v>0</v>
      </c>
      <c r="AK127" s="16">
        <f t="shared" si="78"/>
        <v>0</v>
      </c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</row>
    <row r="128" spans="1:60" s="36" customFormat="1" ht="15.75" x14ac:dyDescent="0.25">
      <c r="A128" s="33" t="s">
        <v>32</v>
      </c>
      <c r="B128" s="34">
        <v>0</v>
      </c>
      <c r="C128" s="34">
        <v>0</v>
      </c>
      <c r="D128" s="34">
        <v>0</v>
      </c>
      <c r="E128" s="34">
        <v>0</v>
      </c>
      <c r="F128" s="34">
        <v>0</v>
      </c>
      <c r="G128" s="34">
        <v>0</v>
      </c>
      <c r="H128" s="34">
        <v>0</v>
      </c>
      <c r="I128" s="15">
        <f t="shared" si="77"/>
        <v>0</v>
      </c>
      <c r="J128" s="34">
        <v>0</v>
      </c>
      <c r="K128" s="34">
        <v>0</v>
      </c>
      <c r="L128" s="34">
        <v>0</v>
      </c>
      <c r="M128" s="34">
        <v>0</v>
      </c>
      <c r="N128" s="38">
        <v>0</v>
      </c>
      <c r="O128" s="38">
        <v>0</v>
      </c>
      <c r="P128" s="38">
        <v>0</v>
      </c>
      <c r="Q128" s="15">
        <f t="shared" si="74"/>
        <v>0</v>
      </c>
      <c r="R128" s="38">
        <v>0</v>
      </c>
      <c r="S128" s="34">
        <v>0</v>
      </c>
      <c r="T128" s="34">
        <v>0</v>
      </c>
      <c r="U128" s="38">
        <v>0</v>
      </c>
      <c r="V128" s="38">
        <v>0</v>
      </c>
      <c r="W128" s="38">
        <v>0</v>
      </c>
      <c r="X128" s="38">
        <v>0</v>
      </c>
      <c r="Y128" s="15">
        <f t="shared" si="75"/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15">
        <f t="shared" si="76"/>
        <v>0</v>
      </c>
      <c r="AH128" s="38">
        <v>0</v>
      </c>
      <c r="AI128" s="38">
        <v>0</v>
      </c>
      <c r="AJ128" s="38">
        <v>0</v>
      </c>
      <c r="AK128" s="16">
        <f t="shared" si="78"/>
        <v>0</v>
      </c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</row>
    <row r="129" spans="1:60" s="36" customFormat="1" ht="15.75" x14ac:dyDescent="0.25">
      <c r="A129" s="33" t="s">
        <v>33</v>
      </c>
      <c r="B129" s="34">
        <v>0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15">
        <f t="shared" si="77"/>
        <v>0</v>
      </c>
      <c r="J129" s="34">
        <v>0</v>
      </c>
      <c r="K129" s="34">
        <v>0</v>
      </c>
      <c r="L129" s="34">
        <v>0</v>
      </c>
      <c r="M129" s="34">
        <v>0</v>
      </c>
      <c r="N129" s="38">
        <v>0</v>
      </c>
      <c r="O129" s="38">
        <v>0</v>
      </c>
      <c r="P129" s="38">
        <v>0</v>
      </c>
      <c r="Q129" s="15">
        <f t="shared" si="74"/>
        <v>0</v>
      </c>
      <c r="R129" s="38">
        <v>0</v>
      </c>
      <c r="S129" s="34">
        <v>0</v>
      </c>
      <c r="T129" s="34">
        <v>0</v>
      </c>
      <c r="U129" s="38">
        <v>0</v>
      </c>
      <c r="V129" s="38">
        <v>0</v>
      </c>
      <c r="W129" s="38">
        <v>0</v>
      </c>
      <c r="X129" s="38">
        <v>0</v>
      </c>
      <c r="Y129" s="15">
        <f t="shared" si="75"/>
        <v>0</v>
      </c>
      <c r="Z129" s="38">
        <v>0</v>
      </c>
      <c r="AA129" s="38">
        <v>0</v>
      </c>
      <c r="AB129" s="38">
        <v>0</v>
      </c>
      <c r="AC129" s="38">
        <v>0</v>
      </c>
      <c r="AD129" s="38">
        <v>0</v>
      </c>
      <c r="AE129" s="38">
        <v>0</v>
      </c>
      <c r="AF129" s="38">
        <v>0</v>
      </c>
      <c r="AG129" s="15">
        <f t="shared" si="76"/>
        <v>0</v>
      </c>
      <c r="AH129" s="38">
        <v>0</v>
      </c>
      <c r="AI129" s="38">
        <v>0</v>
      </c>
      <c r="AJ129" s="38">
        <v>0</v>
      </c>
      <c r="AK129" s="16">
        <f t="shared" si="78"/>
        <v>0</v>
      </c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</row>
    <row r="130" spans="1:60" s="36" customFormat="1" ht="15.75" x14ac:dyDescent="0.25">
      <c r="A130" s="33" t="s">
        <v>34</v>
      </c>
      <c r="B130" s="34">
        <v>0</v>
      </c>
      <c r="C130" s="34">
        <v>0</v>
      </c>
      <c r="D130" s="34">
        <v>0</v>
      </c>
      <c r="E130" s="34">
        <v>0</v>
      </c>
      <c r="F130" s="34">
        <v>0</v>
      </c>
      <c r="G130" s="34">
        <v>0</v>
      </c>
      <c r="H130" s="34">
        <v>0</v>
      </c>
      <c r="I130" s="15">
        <f t="shared" si="77"/>
        <v>0</v>
      </c>
      <c r="J130" s="34">
        <v>0</v>
      </c>
      <c r="K130" s="34">
        <v>0</v>
      </c>
      <c r="L130" s="34">
        <v>0</v>
      </c>
      <c r="M130" s="34">
        <v>0</v>
      </c>
      <c r="N130" s="38">
        <v>0</v>
      </c>
      <c r="O130" s="38">
        <v>0</v>
      </c>
      <c r="P130" s="38">
        <v>0</v>
      </c>
      <c r="Q130" s="15">
        <f t="shared" si="74"/>
        <v>0</v>
      </c>
      <c r="R130" s="38">
        <v>0</v>
      </c>
      <c r="S130" s="38">
        <v>0</v>
      </c>
      <c r="T130" s="34">
        <v>0</v>
      </c>
      <c r="U130" s="38">
        <v>0</v>
      </c>
      <c r="V130" s="38">
        <v>0</v>
      </c>
      <c r="W130" s="38">
        <v>0</v>
      </c>
      <c r="X130" s="38">
        <v>0</v>
      </c>
      <c r="Y130" s="15">
        <f t="shared" si="75"/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15">
        <f t="shared" si="76"/>
        <v>0</v>
      </c>
      <c r="AH130" s="38">
        <v>0</v>
      </c>
      <c r="AI130" s="38">
        <v>0</v>
      </c>
      <c r="AJ130" s="38">
        <v>0</v>
      </c>
      <c r="AK130" s="16">
        <f t="shared" si="78"/>
        <v>0</v>
      </c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</row>
    <row r="131" spans="1:60" s="36" customFormat="1" ht="15.75" x14ac:dyDescent="0.25">
      <c r="A131" s="33" t="s">
        <v>35</v>
      </c>
      <c r="B131" s="34">
        <v>0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15">
        <f t="shared" si="77"/>
        <v>0</v>
      </c>
      <c r="J131" s="34">
        <v>1</v>
      </c>
      <c r="K131" s="34">
        <v>0</v>
      </c>
      <c r="L131" s="34">
        <v>0</v>
      </c>
      <c r="M131" s="34">
        <v>0</v>
      </c>
      <c r="N131" s="38">
        <v>0</v>
      </c>
      <c r="O131" s="38">
        <v>0</v>
      </c>
      <c r="P131" s="38">
        <v>0</v>
      </c>
      <c r="Q131" s="15">
        <f t="shared" si="74"/>
        <v>1</v>
      </c>
      <c r="R131" s="38">
        <v>0</v>
      </c>
      <c r="S131" s="38">
        <v>0</v>
      </c>
      <c r="T131" s="34">
        <v>0</v>
      </c>
      <c r="U131" s="38">
        <v>0</v>
      </c>
      <c r="V131" s="38">
        <v>0</v>
      </c>
      <c r="W131" s="38">
        <v>0</v>
      </c>
      <c r="X131" s="38">
        <v>0</v>
      </c>
      <c r="Y131" s="15">
        <f t="shared" si="75"/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15">
        <f t="shared" si="76"/>
        <v>0</v>
      </c>
      <c r="AH131" s="38">
        <v>0</v>
      </c>
      <c r="AI131" s="38">
        <v>0</v>
      </c>
      <c r="AJ131" s="38">
        <v>0</v>
      </c>
      <c r="AK131" s="16">
        <f t="shared" si="78"/>
        <v>1</v>
      </c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</row>
    <row r="132" spans="1:60" s="36" customFormat="1" ht="15.75" x14ac:dyDescent="0.25">
      <c r="A132" s="33" t="s">
        <v>36</v>
      </c>
      <c r="B132" s="34">
        <v>0</v>
      </c>
      <c r="C132" s="34">
        <v>0</v>
      </c>
      <c r="D132" s="34">
        <v>0</v>
      </c>
      <c r="E132" s="34">
        <v>0</v>
      </c>
      <c r="F132" s="34">
        <v>0</v>
      </c>
      <c r="G132" s="34">
        <v>0</v>
      </c>
      <c r="H132" s="34">
        <v>0</v>
      </c>
      <c r="I132" s="15">
        <f t="shared" si="77"/>
        <v>0</v>
      </c>
      <c r="J132" s="34">
        <v>1</v>
      </c>
      <c r="K132" s="34">
        <v>0</v>
      </c>
      <c r="L132" s="34">
        <v>0</v>
      </c>
      <c r="M132" s="34">
        <v>0</v>
      </c>
      <c r="N132" s="38">
        <v>0</v>
      </c>
      <c r="O132" s="38">
        <v>0</v>
      </c>
      <c r="P132" s="38">
        <v>0</v>
      </c>
      <c r="Q132" s="15">
        <f t="shared" si="74"/>
        <v>1</v>
      </c>
      <c r="R132" s="38">
        <v>0</v>
      </c>
      <c r="S132" s="38">
        <v>0</v>
      </c>
      <c r="T132" s="34">
        <v>0</v>
      </c>
      <c r="U132" s="38">
        <v>0</v>
      </c>
      <c r="V132" s="38">
        <v>0</v>
      </c>
      <c r="W132" s="38">
        <v>0</v>
      </c>
      <c r="X132" s="38">
        <v>0</v>
      </c>
      <c r="Y132" s="15">
        <f t="shared" si="75"/>
        <v>0</v>
      </c>
      <c r="Z132" s="38">
        <v>0</v>
      </c>
      <c r="AA132" s="38">
        <v>0</v>
      </c>
      <c r="AB132" s="38">
        <v>0</v>
      </c>
      <c r="AC132" s="38">
        <v>0</v>
      </c>
      <c r="AD132" s="38">
        <v>0</v>
      </c>
      <c r="AE132" s="38">
        <v>0</v>
      </c>
      <c r="AF132" s="38">
        <v>0</v>
      </c>
      <c r="AG132" s="15">
        <f t="shared" si="76"/>
        <v>0</v>
      </c>
      <c r="AH132" s="38">
        <v>0</v>
      </c>
      <c r="AI132" s="38">
        <v>0</v>
      </c>
      <c r="AJ132" s="38">
        <v>0</v>
      </c>
      <c r="AK132" s="16">
        <f t="shared" si="78"/>
        <v>1</v>
      </c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</row>
    <row r="133" spans="1:60" s="36" customFormat="1" ht="15.75" x14ac:dyDescent="0.25">
      <c r="A133" s="33" t="s">
        <v>37</v>
      </c>
      <c r="B133" s="34">
        <v>1</v>
      </c>
      <c r="C133" s="38">
        <v>1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15">
        <f t="shared" si="77"/>
        <v>2</v>
      </c>
      <c r="J133" s="34">
        <v>0</v>
      </c>
      <c r="K133" s="34">
        <v>0</v>
      </c>
      <c r="L133" s="34">
        <v>0</v>
      </c>
      <c r="M133" s="34">
        <v>0</v>
      </c>
      <c r="N133" s="38">
        <v>1</v>
      </c>
      <c r="O133" s="38">
        <v>0</v>
      </c>
      <c r="P133" s="38">
        <v>0</v>
      </c>
      <c r="Q133" s="15">
        <f t="shared" si="74"/>
        <v>1</v>
      </c>
      <c r="R133" s="38">
        <v>0</v>
      </c>
      <c r="S133" s="38">
        <v>0</v>
      </c>
      <c r="T133" s="34">
        <v>0</v>
      </c>
      <c r="U133" s="38">
        <v>0</v>
      </c>
      <c r="V133" s="38">
        <v>0</v>
      </c>
      <c r="W133" s="38">
        <v>0</v>
      </c>
      <c r="X133" s="38">
        <v>1</v>
      </c>
      <c r="Y133" s="15">
        <f t="shared" si="75"/>
        <v>1</v>
      </c>
      <c r="Z133" s="38">
        <v>0</v>
      </c>
      <c r="AA133" s="38">
        <v>0</v>
      </c>
      <c r="AB133" s="38">
        <v>0</v>
      </c>
      <c r="AC133" s="38">
        <v>0</v>
      </c>
      <c r="AD133" s="38">
        <v>1</v>
      </c>
      <c r="AE133" s="38">
        <v>0</v>
      </c>
      <c r="AF133" s="38">
        <v>0</v>
      </c>
      <c r="AG133" s="15">
        <f t="shared" si="76"/>
        <v>1</v>
      </c>
      <c r="AH133" s="38">
        <v>0</v>
      </c>
      <c r="AI133" s="38">
        <v>0</v>
      </c>
      <c r="AJ133" s="38">
        <v>0</v>
      </c>
      <c r="AK133" s="16">
        <f t="shared" si="78"/>
        <v>5</v>
      </c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</row>
    <row r="134" spans="1:60" s="36" customFormat="1" ht="15.75" x14ac:dyDescent="0.25">
      <c r="A134" s="33" t="s">
        <v>38</v>
      </c>
      <c r="B134" s="34">
        <v>1</v>
      </c>
      <c r="C134" s="34">
        <v>0</v>
      </c>
      <c r="D134" s="34">
        <v>0</v>
      </c>
      <c r="E134" s="34">
        <v>0</v>
      </c>
      <c r="F134" s="34">
        <v>0</v>
      </c>
      <c r="G134" s="34">
        <v>0</v>
      </c>
      <c r="H134" s="34">
        <v>0</v>
      </c>
      <c r="I134" s="15">
        <f t="shared" si="77"/>
        <v>1</v>
      </c>
      <c r="J134" s="34">
        <v>1</v>
      </c>
      <c r="K134" s="34">
        <v>0</v>
      </c>
      <c r="L134" s="34">
        <v>0</v>
      </c>
      <c r="M134" s="34">
        <v>0</v>
      </c>
      <c r="N134" s="38">
        <v>0</v>
      </c>
      <c r="O134" s="38">
        <v>0</v>
      </c>
      <c r="P134" s="38">
        <v>0</v>
      </c>
      <c r="Q134" s="15">
        <f t="shared" si="74"/>
        <v>1</v>
      </c>
      <c r="R134" s="38">
        <v>0</v>
      </c>
      <c r="S134" s="38">
        <v>0</v>
      </c>
      <c r="T134" s="34">
        <v>0</v>
      </c>
      <c r="U134" s="38">
        <v>0</v>
      </c>
      <c r="V134" s="38">
        <v>1</v>
      </c>
      <c r="W134" s="38">
        <v>0</v>
      </c>
      <c r="X134" s="38">
        <v>0</v>
      </c>
      <c r="Y134" s="15">
        <f t="shared" si="75"/>
        <v>1</v>
      </c>
      <c r="Z134" s="38">
        <v>0</v>
      </c>
      <c r="AA134" s="38">
        <v>0</v>
      </c>
      <c r="AB134" s="38">
        <v>0</v>
      </c>
      <c r="AC134" s="38">
        <v>0</v>
      </c>
      <c r="AD134" s="38">
        <v>0</v>
      </c>
      <c r="AE134" s="38">
        <v>0</v>
      </c>
      <c r="AF134" s="38">
        <v>0</v>
      </c>
      <c r="AG134" s="15">
        <f t="shared" si="76"/>
        <v>0</v>
      </c>
      <c r="AH134" s="38">
        <v>0</v>
      </c>
      <c r="AI134" s="38">
        <v>0</v>
      </c>
      <c r="AJ134" s="38">
        <v>0</v>
      </c>
      <c r="AK134" s="16">
        <f t="shared" si="78"/>
        <v>3</v>
      </c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</row>
    <row r="135" spans="1:60" s="36" customFormat="1" ht="15.75" x14ac:dyDescent="0.25">
      <c r="A135" s="33" t="s">
        <v>39</v>
      </c>
      <c r="B135" s="34">
        <v>0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15">
        <f t="shared" si="77"/>
        <v>0</v>
      </c>
      <c r="J135" s="34">
        <v>0</v>
      </c>
      <c r="K135" s="34">
        <v>0</v>
      </c>
      <c r="L135" s="34">
        <v>0</v>
      </c>
      <c r="M135" s="34">
        <v>0</v>
      </c>
      <c r="N135" s="38">
        <v>0</v>
      </c>
      <c r="O135" s="38">
        <v>0</v>
      </c>
      <c r="P135" s="38">
        <v>0</v>
      </c>
      <c r="Q135" s="15">
        <f t="shared" si="74"/>
        <v>0</v>
      </c>
      <c r="R135" s="38">
        <v>0</v>
      </c>
      <c r="S135" s="38">
        <v>0</v>
      </c>
      <c r="T135" s="34">
        <v>0</v>
      </c>
      <c r="U135" s="38">
        <v>0</v>
      </c>
      <c r="V135" s="38">
        <v>0</v>
      </c>
      <c r="W135" s="38">
        <v>0</v>
      </c>
      <c r="X135" s="38">
        <v>0</v>
      </c>
      <c r="Y135" s="15">
        <f t="shared" si="75"/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15">
        <f t="shared" si="76"/>
        <v>0</v>
      </c>
      <c r="AH135" s="38">
        <v>0</v>
      </c>
      <c r="AI135" s="38">
        <v>0</v>
      </c>
      <c r="AJ135" s="38">
        <v>0</v>
      </c>
      <c r="AK135" s="16">
        <f t="shared" si="78"/>
        <v>0</v>
      </c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</row>
    <row r="136" spans="1:60" s="36" customFormat="1" ht="15.75" x14ac:dyDescent="0.25">
      <c r="A136" s="33" t="s">
        <v>40</v>
      </c>
      <c r="B136" s="34">
        <v>0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15">
        <f t="shared" si="77"/>
        <v>0</v>
      </c>
      <c r="J136" s="34">
        <v>0</v>
      </c>
      <c r="K136" s="34">
        <v>0</v>
      </c>
      <c r="L136" s="34">
        <v>0</v>
      </c>
      <c r="M136" s="34">
        <v>0</v>
      </c>
      <c r="N136" s="38">
        <v>0</v>
      </c>
      <c r="O136" s="38">
        <v>0</v>
      </c>
      <c r="P136" s="38">
        <v>0</v>
      </c>
      <c r="Q136" s="15">
        <f t="shared" si="74"/>
        <v>0</v>
      </c>
      <c r="R136" s="38">
        <v>0</v>
      </c>
      <c r="S136" s="38">
        <v>0</v>
      </c>
      <c r="T136" s="34">
        <v>0</v>
      </c>
      <c r="U136" s="38">
        <v>0</v>
      </c>
      <c r="V136" s="38">
        <v>0</v>
      </c>
      <c r="W136" s="38">
        <v>0</v>
      </c>
      <c r="X136" s="38">
        <v>0</v>
      </c>
      <c r="Y136" s="15">
        <f t="shared" si="75"/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15">
        <f t="shared" si="76"/>
        <v>0</v>
      </c>
      <c r="AH136" s="38">
        <v>0</v>
      </c>
      <c r="AI136" s="38">
        <v>0</v>
      </c>
      <c r="AJ136" s="38">
        <v>0</v>
      </c>
      <c r="AK136" s="16">
        <f t="shared" si="78"/>
        <v>0</v>
      </c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</row>
    <row r="137" spans="1:60" s="36" customFormat="1" ht="15.75" x14ac:dyDescent="0.25">
      <c r="A137" s="33" t="s">
        <v>41</v>
      </c>
      <c r="B137" s="34">
        <v>0</v>
      </c>
      <c r="C137" s="34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15">
        <f t="shared" si="77"/>
        <v>0</v>
      </c>
      <c r="J137" s="34">
        <v>0</v>
      </c>
      <c r="K137" s="34">
        <v>0</v>
      </c>
      <c r="L137" s="34">
        <v>0</v>
      </c>
      <c r="M137" s="34">
        <v>0</v>
      </c>
      <c r="N137" s="38">
        <v>0</v>
      </c>
      <c r="O137" s="38">
        <v>0</v>
      </c>
      <c r="P137" s="38">
        <v>0</v>
      </c>
      <c r="Q137" s="15">
        <f t="shared" si="74"/>
        <v>0</v>
      </c>
      <c r="R137" s="38">
        <v>0</v>
      </c>
      <c r="S137" s="38">
        <v>0</v>
      </c>
      <c r="T137" s="34">
        <v>0</v>
      </c>
      <c r="U137" s="38">
        <v>0</v>
      </c>
      <c r="V137" s="38">
        <v>0</v>
      </c>
      <c r="W137" s="38">
        <v>0</v>
      </c>
      <c r="X137" s="38">
        <v>0</v>
      </c>
      <c r="Y137" s="15">
        <f t="shared" si="75"/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15">
        <f t="shared" si="76"/>
        <v>0</v>
      </c>
      <c r="AH137" s="38">
        <v>0</v>
      </c>
      <c r="AI137" s="38">
        <v>0</v>
      </c>
      <c r="AJ137" s="38">
        <v>0</v>
      </c>
      <c r="AK137" s="16">
        <f t="shared" si="78"/>
        <v>0</v>
      </c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</row>
    <row r="138" spans="1:60" s="2" customFormat="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60" s="2" customFormat="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60" s="2" customFormat="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60" s="2" customFormat="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60" s="2" customForma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60" s="2" customForma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60" s="2" customForma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2:36" s="2" customForma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2:36" s="2" customForma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2:36" s="2" customForma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2:36" s="2" customForma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2:36" s="2" customForma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2:36" s="2" customForma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2:36" s="2" customForma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2:36" s="2" customForma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2:36" s="2" customForma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2:36" s="2" customForma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2:36" s="2" customForma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2:36" s="2" customForma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2:36" s="2" customForma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2:36" s="2" customForma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2:36" s="2" customForma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2:36" s="2" customForma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2:36" s="2" customForma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2:36" s="2" customForma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2:36" s="2" customForma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2:36" s="2" customForma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2:36" s="2" customForma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2:36" s="2" customForma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2:36" s="2" customForma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2:36" s="2" customForma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2:36" s="2" customForma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2:36" s="2" customForma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2:36" s="2" customForma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2:36" s="2" customForma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2:36" s="2" customForma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2:36" s="2" customForma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2:36" s="2" customForma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2:36" s="2" customForma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2:36" s="2" customForma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2:36" s="2" customForma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2:36" s="2" customForma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2:36" s="2" customForma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2:36" s="2" customForma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2:36" s="2" customForma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2:36" s="2" customForma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2:36" s="2" customForma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2:36" s="2" customForma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2:36" s="2" customForma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2:36" s="2" customForma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2:36" s="2" customFormat="1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2:36" s="2" customFormat="1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2:36" s="2" customFormat="1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2:36" s="2" customFormat="1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2:36" s="2" customFormat="1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2:36" s="2" customFormat="1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2:36" s="2" customFormat="1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2:36" s="2" customFormat="1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2:36" s="2" customFormat="1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2:36" s="2" customFormat="1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2:36" s="2" customFormat="1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2:36" s="2" customFormat="1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2:36" s="2" customFormat="1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2:36" s="2" customFormat="1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2:36" s="2" customFormat="1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2:36" s="2" customFormat="1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2:36" s="2" customFormat="1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2:36" s="2" customFormat="1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2:36" s="2" customFormat="1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2:36" s="2" customFormat="1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2:36" s="2" customFormat="1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2:36" s="2" customFormat="1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2:36" s="2" customFormat="1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2:36" s="2" customFormat="1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2:36" s="2" customFormat="1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2:36" s="2" customFormat="1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2:36" s="2" customFormat="1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2:36" s="2" customForma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2:36" s="2" customFormat="1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2:36" s="2" customFormat="1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2:36" s="2" customFormat="1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2:36" s="2" customFormat="1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2:36" s="2" customFormat="1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2:36" s="2" customFormat="1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2:36" s="2" customFormat="1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2:36" s="2" customFormat="1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2:36" s="2" customFormat="1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2:36" s="2" customFormat="1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2:36" s="2" customFormat="1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2:36" s="2" customFormat="1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2:36" s="2" customFormat="1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2:36" s="2" customFormat="1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2:36" s="2" customFormat="1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2:36" s="2" customFormat="1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2:36" s="2" customFormat="1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2:36" s="2" customFormat="1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2:36" s="2" customFormat="1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2:36" s="2" customFormat="1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2:36" s="2" customFormat="1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2:36" s="2" customFormat="1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2:36" s="2" customFormat="1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2:36" s="2" customFormat="1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2:36" s="2" customFormat="1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2:36" s="2" customFormat="1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2:36" s="2" customFormat="1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2:36" s="2" customFormat="1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2:36" s="2" customFormat="1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2:36" s="2" customFormat="1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2:36" s="2" customFormat="1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2:36" s="2" customFormat="1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2:36" s="2" customFormat="1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2:36" s="2" customFormat="1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2:36" s="2" customFormat="1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2:36" s="2" customFormat="1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2:36" s="2" customFormat="1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2:36" s="2" customFormat="1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2:36" s="2" customFormat="1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2:36" s="2" customFormat="1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2:36" s="2" customFormat="1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2:36" s="2" customFormat="1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2:36" s="2" customFormat="1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2:36" s="2" customFormat="1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2:36" s="2" customFormat="1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2:36" s="2" customFormat="1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2:36" s="2" customFormat="1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2:36" s="2" customFormat="1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2:36" s="2" customFormat="1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2:36" s="2" customFormat="1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2:36" s="2" customFormat="1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2:36" s="2" customFormat="1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2:36" s="2" customFormat="1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2:36" s="2" customFormat="1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2:36" s="2" customFormat="1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2:36" s="2" customFormat="1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2:36" s="2" customFormat="1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2:36" s="2" customFormat="1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2:36" s="2" customFormat="1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2:36" s="2" customFormat="1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2:36" s="2" customFormat="1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2:36" s="2" customFormat="1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2:36" s="2" customFormat="1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2:36" s="2" customFormat="1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2:36" s="2" customFormat="1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2:36" s="2" customFormat="1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2:36" s="2" customFormat="1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2:36" s="2" customFormat="1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2:36" s="2" customFormat="1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2:36" s="2" customFormat="1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2:36" s="2" customFormat="1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2:36" s="2" customFormat="1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2:36" s="2" customFormat="1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2:36" s="2" customFormat="1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2:36" s="2" customFormat="1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2:36" s="2" customFormat="1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2:36" s="2" customFormat="1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2:36" s="2" customFormat="1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2:36" s="2" customFormat="1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2:36" s="2" customFormat="1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2:36" s="2" customFormat="1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2:36" s="2" customFormat="1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2:36" s="2" customFormat="1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2:36" s="2" customFormat="1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2:36" s="2" customFormat="1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2:36" s="2" customFormat="1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2:36" s="2" customFormat="1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2:36" s="2" customFormat="1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2:36" s="2" customFormat="1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2:36" s="2" customFormat="1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2:36" s="2" customFormat="1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2:36" s="2" customFormat="1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2:36" s="2" customFormat="1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2:36" s="2" customFormat="1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2:36" s="2" customFormat="1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2:36" s="2" customFormat="1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2:36" s="2" customFormat="1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2:36" s="2" customFormat="1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2:36" s="2" customFormat="1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2:36" s="2" customFormat="1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2:36" s="2" customFormat="1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2:36" s="2" customForma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2:36" s="2" customFormat="1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2:36" s="2" customFormat="1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2:36" s="2" customFormat="1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2:36" s="2" customFormat="1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2:36" s="2" customFormat="1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2:36" s="2" customFormat="1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2:36" s="2" customFormat="1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2:36" s="2" customFormat="1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2:36" s="2" customFormat="1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2:36" s="2" customFormat="1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2:36" s="2" customFormat="1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2:36" s="2" customFormat="1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2:36" s="2" customFormat="1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2:36" s="2" customFormat="1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2:36" s="2" customFormat="1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2:36" s="2" customFormat="1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2:36" s="2" customFormat="1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2:36" s="2" customFormat="1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2:36" s="2" customFormat="1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2:36" s="2" customFormat="1" x14ac:dyDescent="0.25">
      <c r="B337" s="22"/>
      <c r="C337" s="1"/>
      <c r="D337" s="22"/>
      <c r="E337" s="22"/>
      <c r="F337" s="1"/>
      <c r="G337" s="22"/>
      <c r="H337" s="22"/>
      <c r="I337" s="22"/>
      <c r="J337" s="22"/>
      <c r="K337" s="1"/>
      <c r="L337" s="22"/>
      <c r="M337" s="22"/>
      <c r="N337" s="1"/>
      <c r="O337" s="22"/>
      <c r="P337" s="22"/>
      <c r="Q337" s="22"/>
      <c r="R337" s="22"/>
      <c r="S337" s="1"/>
      <c r="T337" s="22"/>
      <c r="U337" s="22"/>
      <c r="V337" s="1"/>
      <c r="W337" s="22"/>
      <c r="X337" s="22"/>
      <c r="Y337" s="22"/>
      <c r="Z337" s="1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2:36" s="2" customFormat="1" x14ac:dyDescent="0.25">
      <c r="B338" s="22"/>
      <c r="C338" s="1"/>
      <c r="D338" s="22"/>
      <c r="E338" s="22"/>
      <c r="F338" s="1"/>
      <c r="G338" s="22"/>
      <c r="H338" s="22"/>
      <c r="I338" s="22"/>
      <c r="J338" s="22"/>
      <c r="K338" s="1"/>
      <c r="L338" s="22"/>
      <c r="M338" s="22"/>
      <c r="N338" s="1"/>
      <c r="O338" s="22"/>
      <c r="P338" s="22"/>
      <c r="Q338" s="22"/>
      <c r="R338" s="22"/>
      <c r="S338" s="1"/>
      <c r="T338" s="22"/>
      <c r="U338" s="22"/>
      <c r="V338" s="1"/>
      <c r="W338" s="22"/>
      <c r="X338" s="22"/>
      <c r="Y338" s="22"/>
      <c r="Z338" s="1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2:36" s="2" customFormat="1" x14ac:dyDescent="0.25">
      <c r="B339" s="22"/>
      <c r="C339" s="1"/>
      <c r="D339" s="22"/>
      <c r="E339" s="22"/>
      <c r="F339" s="1"/>
      <c r="G339" s="22"/>
      <c r="H339" s="22"/>
      <c r="I339" s="22"/>
      <c r="J339" s="22"/>
      <c r="K339" s="1"/>
      <c r="L339" s="22"/>
      <c r="M339" s="22"/>
      <c r="N339" s="1"/>
      <c r="O339" s="22"/>
      <c r="P339" s="22"/>
      <c r="Q339" s="22"/>
      <c r="R339" s="22"/>
      <c r="S339" s="1"/>
      <c r="T339" s="22"/>
      <c r="U339" s="22"/>
      <c r="V339" s="1"/>
      <c r="W339" s="22"/>
      <c r="X339" s="22"/>
      <c r="Y339" s="22"/>
      <c r="Z339" s="1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2:36" s="2" customFormat="1" x14ac:dyDescent="0.25">
      <c r="B340" s="22"/>
      <c r="C340" s="1"/>
      <c r="D340" s="22"/>
      <c r="E340" s="22"/>
      <c r="F340" s="1"/>
      <c r="G340" s="22"/>
      <c r="H340" s="22"/>
      <c r="I340" s="22"/>
      <c r="J340" s="22"/>
      <c r="K340" s="1"/>
      <c r="L340" s="22"/>
      <c r="M340" s="22"/>
      <c r="N340" s="1"/>
      <c r="O340" s="22"/>
      <c r="P340" s="22"/>
      <c r="Q340" s="22"/>
      <c r="R340" s="22"/>
      <c r="S340" s="1"/>
      <c r="T340" s="22"/>
      <c r="U340" s="22"/>
      <c r="V340" s="1"/>
      <c r="W340" s="22"/>
      <c r="X340" s="22"/>
      <c r="Y340" s="22"/>
      <c r="Z340" s="1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2:36" s="2" customFormat="1" x14ac:dyDescent="0.25">
      <c r="B341" s="22"/>
      <c r="C341" s="1"/>
      <c r="D341" s="22"/>
      <c r="E341" s="22"/>
      <c r="F341" s="1"/>
      <c r="G341" s="22"/>
      <c r="H341" s="22"/>
      <c r="I341" s="22"/>
      <c r="J341" s="22"/>
      <c r="K341" s="1"/>
      <c r="L341" s="22"/>
      <c r="M341" s="22"/>
      <c r="N341" s="1"/>
      <c r="O341" s="22"/>
      <c r="P341" s="22"/>
      <c r="Q341" s="22"/>
      <c r="R341" s="22"/>
      <c r="S341" s="1"/>
      <c r="T341" s="22"/>
      <c r="U341" s="22"/>
      <c r="V341" s="1"/>
      <c r="W341" s="22"/>
      <c r="X341" s="22"/>
      <c r="Y341" s="22"/>
      <c r="Z341" s="1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2:36" s="2" customFormat="1" x14ac:dyDescent="0.25">
      <c r="B342" s="22"/>
      <c r="C342" s="1"/>
      <c r="D342" s="22"/>
      <c r="E342" s="22"/>
      <c r="F342" s="1"/>
      <c r="G342" s="22"/>
      <c r="H342" s="22"/>
      <c r="I342" s="22"/>
      <c r="J342" s="22"/>
      <c r="K342" s="1"/>
      <c r="L342" s="22"/>
      <c r="M342" s="22"/>
      <c r="N342" s="1"/>
      <c r="O342" s="22"/>
      <c r="P342" s="22"/>
      <c r="Q342" s="22"/>
      <c r="R342" s="22"/>
      <c r="S342" s="1"/>
      <c r="T342" s="22"/>
      <c r="U342" s="22"/>
      <c r="V342" s="1"/>
      <c r="W342" s="22"/>
      <c r="X342" s="22"/>
      <c r="Y342" s="22"/>
      <c r="Z342" s="1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2:36" s="2" customFormat="1" x14ac:dyDescent="0.25">
      <c r="B343" s="22"/>
      <c r="C343" s="1"/>
      <c r="D343" s="22"/>
      <c r="E343" s="22"/>
      <c r="F343" s="1"/>
      <c r="G343" s="22"/>
      <c r="H343" s="22"/>
      <c r="I343" s="22"/>
      <c r="J343" s="22"/>
      <c r="K343" s="1"/>
      <c r="L343" s="22"/>
      <c r="M343" s="22"/>
      <c r="N343" s="1"/>
      <c r="O343" s="22"/>
      <c r="P343" s="22"/>
      <c r="Q343" s="22"/>
      <c r="R343" s="22"/>
      <c r="S343" s="1"/>
      <c r="T343" s="22"/>
      <c r="U343" s="22"/>
      <c r="V343" s="1"/>
      <c r="W343" s="22"/>
      <c r="X343" s="22"/>
      <c r="Y343" s="22"/>
      <c r="Z343" s="1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2:36" s="2" customFormat="1" x14ac:dyDescent="0.25">
      <c r="B344" s="22"/>
      <c r="C344" s="1"/>
      <c r="D344" s="22"/>
      <c r="E344" s="22"/>
      <c r="F344" s="1"/>
      <c r="G344" s="22"/>
      <c r="H344" s="22"/>
      <c r="I344" s="22"/>
      <c r="J344" s="22"/>
      <c r="K344" s="1"/>
      <c r="L344" s="22"/>
      <c r="M344" s="22"/>
      <c r="N344" s="1"/>
      <c r="O344" s="22"/>
      <c r="P344" s="22"/>
      <c r="Q344" s="22"/>
      <c r="R344" s="22"/>
      <c r="S344" s="1"/>
      <c r="T344" s="22"/>
      <c r="U344" s="22"/>
      <c r="V344" s="1"/>
      <c r="W344" s="22"/>
      <c r="X344" s="22"/>
      <c r="Y344" s="22"/>
      <c r="Z344" s="1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2:36" s="2" customFormat="1" x14ac:dyDescent="0.25">
      <c r="B345" s="22"/>
      <c r="C345" s="1"/>
      <c r="D345" s="22"/>
      <c r="E345" s="22"/>
      <c r="F345" s="1"/>
      <c r="G345" s="22"/>
      <c r="H345" s="22"/>
      <c r="I345" s="22"/>
      <c r="J345" s="22"/>
      <c r="K345" s="1"/>
      <c r="L345" s="22"/>
      <c r="M345" s="22"/>
      <c r="N345" s="1"/>
      <c r="O345" s="22"/>
      <c r="P345" s="22"/>
      <c r="Q345" s="22"/>
      <c r="R345" s="22"/>
      <c r="S345" s="1"/>
      <c r="T345" s="22"/>
      <c r="U345" s="22"/>
      <c r="V345" s="1"/>
      <c r="W345" s="22"/>
      <c r="X345" s="22"/>
      <c r="Y345" s="22"/>
      <c r="Z345" s="1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</sheetData>
  <conditionalFormatting sqref="B6:AJ6">
    <cfRule type="cellIs" dxfId="2" priority="3" operator="equal">
      <formula>"E"</formula>
    </cfRule>
  </conditionalFormatting>
  <pageMargins left="0.7" right="0.7" top="0.75" bottom="0.75" header="0.3" footer="0.3"/>
  <ignoredErrors>
    <ignoredError sqref="I7:I10 Q7:Q10 Y7:Y10 AG7:AG10" formula="1"/>
    <ignoredError sqref="AK14:AK15 AK18:AK19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45"/>
  <sheetViews>
    <sheetView tabSelected="1" zoomScale="90" zoomScaleNormal="90" workbookViewId="0">
      <selection activeCell="H11" sqref="H11"/>
    </sheetView>
  </sheetViews>
  <sheetFormatPr baseColWidth="10" defaultRowHeight="15" x14ac:dyDescent="0.25"/>
  <cols>
    <col min="1" max="1" width="61.7109375" customWidth="1"/>
    <col min="2" max="35" width="11.42578125" style="1" customWidth="1"/>
    <col min="36" max="36" width="14.42578125" customWidth="1"/>
    <col min="37" max="59" width="11.42578125" style="2" customWidth="1"/>
  </cols>
  <sheetData>
    <row r="1" spans="1:59" s="2" customForma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</row>
    <row r="2" spans="1:59" s="2" customFormat="1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/>
    </row>
    <row r="3" spans="1:59" s="2" customForma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"/>
    </row>
    <row r="4" spans="1:59" s="2" customFormat="1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"/>
    </row>
    <row r="5" spans="1:59" ht="18.75" customHeight="1" x14ac:dyDescent="0.25">
      <c r="A5" s="6" t="s">
        <v>58</v>
      </c>
      <c r="B5" s="7"/>
      <c r="C5" s="7"/>
      <c r="D5" s="7"/>
      <c r="E5" s="7"/>
      <c r="F5" s="8" t="s">
        <v>59</v>
      </c>
      <c r="G5" s="7"/>
      <c r="H5" s="7"/>
      <c r="I5" s="7"/>
      <c r="J5" s="7"/>
      <c r="K5" s="7"/>
      <c r="L5" s="7"/>
      <c r="M5" s="7"/>
      <c r="N5" s="8" t="s">
        <v>60</v>
      </c>
      <c r="O5" s="7"/>
      <c r="P5" s="7"/>
      <c r="Q5" s="7"/>
      <c r="R5" s="7"/>
      <c r="S5" s="7"/>
      <c r="T5" s="7"/>
      <c r="U5" s="7"/>
      <c r="V5" s="8" t="s">
        <v>61</v>
      </c>
      <c r="W5" s="7"/>
      <c r="X5" s="7"/>
      <c r="Y5" s="7"/>
      <c r="Z5" s="7"/>
      <c r="AA5" s="7"/>
      <c r="AB5" s="7"/>
      <c r="AC5" s="7"/>
      <c r="AD5" s="8" t="s">
        <v>62</v>
      </c>
      <c r="AE5" s="7"/>
      <c r="AF5" s="7"/>
      <c r="AG5" s="7"/>
      <c r="AH5" s="7"/>
      <c r="AI5" s="7"/>
      <c r="AJ5" s="9"/>
    </row>
    <row r="6" spans="1:59" x14ac:dyDescent="0.25">
      <c r="A6" s="10"/>
      <c r="B6" s="11">
        <v>44287</v>
      </c>
      <c r="C6" s="11">
        <v>44288</v>
      </c>
      <c r="D6" s="11">
        <v>44289</v>
      </c>
      <c r="E6" s="11">
        <v>44290</v>
      </c>
      <c r="F6" s="11"/>
      <c r="G6" s="11">
        <v>44291</v>
      </c>
      <c r="H6" s="11">
        <v>44292</v>
      </c>
      <c r="I6" s="11">
        <v>44293</v>
      </c>
      <c r="J6" s="11">
        <v>44294</v>
      </c>
      <c r="K6" s="11">
        <v>44295</v>
      </c>
      <c r="L6" s="11">
        <v>44296</v>
      </c>
      <c r="M6" s="11">
        <v>44297</v>
      </c>
      <c r="N6" s="11"/>
      <c r="O6" s="11">
        <f>M6+1</f>
        <v>44298</v>
      </c>
      <c r="P6" s="11">
        <f>O6+1</f>
        <v>44299</v>
      </c>
      <c r="Q6" s="11">
        <f t="shared" ref="Q6:U6" si="0">P6+1</f>
        <v>44300</v>
      </c>
      <c r="R6" s="11">
        <f t="shared" si="0"/>
        <v>44301</v>
      </c>
      <c r="S6" s="11">
        <f t="shared" si="0"/>
        <v>44302</v>
      </c>
      <c r="T6" s="11">
        <f t="shared" si="0"/>
        <v>44303</v>
      </c>
      <c r="U6" s="11">
        <f t="shared" si="0"/>
        <v>44304</v>
      </c>
      <c r="V6" s="11"/>
      <c r="W6" s="11">
        <f>U6+1</f>
        <v>44305</v>
      </c>
      <c r="X6" s="11">
        <f>W6+1</f>
        <v>44306</v>
      </c>
      <c r="Y6" s="11">
        <f t="shared" ref="Y6:AC6" si="1">X6+1</f>
        <v>44307</v>
      </c>
      <c r="Z6" s="11">
        <f t="shared" si="1"/>
        <v>44308</v>
      </c>
      <c r="AA6" s="11">
        <f t="shared" si="1"/>
        <v>44309</v>
      </c>
      <c r="AB6" s="11">
        <f t="shared" si="1"/>
        <v>44310</v>
      </c>
      <c r="AC6" s="11">
        <f t="shared" si="1"/>
        <v>44311</v>
      </c>
      <c r="AD6" s="11"/>
      <c r="AE6" s="11">
        <f>AC6+1</f>
        <v>44312</v>
      </c>
      <c r="AF6" s="11">
        <f>AE6+1</f>
        <v>44313</v>
      </c>
      <c r="AG6" s="11">
        <f>AF6+1</f>
        <v>44314</v>
      </c>
      <c r="AH6" s="11">
        <f>AG6+1</f>
        <v>44315</v>
      </c>
      <c r="AI6" s="11">
        <f>AH6+1</f>
        <v>44316</v>
      </c>
      <c r="AJ6" s="12">
        <v>44287</v>
      </c>
    </row>
    <row r="7" spans="1:59" s="18" customFormat="1" ht="12" customHeight="1" x14ac:dyDescent="0.25">
      <c r="A7" s="13" t="s">
        <v>2</v>
      </c>
      <c r="B7" s="14">
        <f t="shared" ref="B7:D7" si="2">B22</f>
        <v>1236</v>
      </c>
      <c r="C7" s="14">
        <f t="shared" si="2"/>
        <v>1601</v>
      </c>
      <c r="D7" s="14">
        <f t="shared" si="2"/>
        <v>568</v>
      </c>
      <c r="E7" s="14">
        <f t="shared" ref="E7" si="3">E22</f>
        <v>213</v>
      </c>
      <c r="F7" s="15">
        <f>SUM(B7:E7)</f>
        <v>3618</v>
      </c>
      <c r="G7" s="14">
        <f t="shared" ref="G7:M7" si="4">G22</f>
        <v>1229</v>
      </c>
      <c r="H7" s="14">
        <f t="shared" si="4"/>
        <v>1139</v>
      </c>
      <c r="I7" s="14">
        <f t="shared" si="4"/>
        <v>1073</v>
      </c>
      <c r="J7" s="14">
        <f t="shared" si="4"/>
        <v>1048</v>
      </c>
      <c r="K7" s="14">
        <f t="shared" si="4"/>
        <v>997</v>
      </c>
      <c r="L7" s="14">
        <f t="shared" si="4"/>
        <v>376</v>
      </c>
      <c r="M7" s="14">
        <f t="shared" si="4"/>
        <v>352</v>
      </c>
      <c r="N7" s="15">
        <f>SUM(G7:M7)</f>
        <v>6214</v>
      </c>
      <c r="O7" s="14">
        <f t="shared" ref="O7:U7" si="5">O22</f>
        <v>1034</v>
      </c>
      <c r="P7" s="14">
        <f t="shared" si="5"/>
        <v>871</v>
      </c>
      <c r="Q7" s="14">
        <f t="shared" si="5"/>
        <v>626</v>
      </c>
      <c r="R7" s="14">
        <f t="shared" si="5"/>
        <v>710</v>
      </c>
      <c r="S7" s="14">
        <f t="shared" si="5"/>
        <v>781</v>
      </c>
      <c r="T7" s="14">
        <f t="shared" si="5"/>
        <v>350</v>
      </c>
      <c r="U7" s="14">
        <f t="shared" si="5"/>
        <v>133</v>
      </c>
      <c r="V7" s="15">
        <f>SUM(O7:U7)</f>
        <v>4505</v>
      </c>
      <c r="W7" s="14">
        <f t="shared" ref="W7:AC7" si="6">W22</f>
        <v>963</v>
      </c>
      <c r="X7" s="14">
        <f t="shared" si="6"/>
        <v>860</v>
      </c>
      <c r="Y7" s="14">
        <f t="shared" si="6"/>
        <v>938</v>
      </c>
      <c r="Z7" s="14">
        <f t="shared" si="6"/>
        <v>792</v>
      </c>
      <c r="AA7" s="14">
        <f t="shared" si="6"/>
        <v>799</v>
      </c>
      <c r="AB7" s="14">
        <f t="shared" si="6"/>
        <v>354</v>
      </c>
      <c r="AC7" s="14">
        <f t="shared" si="6"/>
        <v>146</v>
      </c>
      <c r="AD7" s="15">
        <f>SUM(W7:AC7)</f>
        <v>4852</v>
      </c>
      <c r="AE7" s="14">
        <f t="shared" ref="AE7:AG7" si="7">AE22</f>
        <v>919</v>
      </c>
      <c r="AF7" s="14">
        <f t="shared" si="7"/>
        <v>821</v>
      </c>
      <c r="AG7" s="14">
        <f t="shared" si="7"/>
        <v>891</v>
      </c>
      <c r="AH7" s="14">
        <f t="shared" ref="AH7:AI7" si="8">AH22</f>
        <v>984</v>
      </c>
      <c r="AI7" s="14">
        <f t="shared" si="8"/>
        <v>1115</v>
      </c>
      <c r="AJ7" s="16">
        <f>SUM(W7:AC7,V7,N7,F7,AE7:AI7)</f>
        <v>23919</v>
      </c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spans="1:59" s="18" customFormat="1" ht="12" customHeight="1" x14ac:dyDescent="0.25">
      <c r="A8" s="13" t="s">
        <v>3</v>
      </c>
      <c r="B8" s="14">
        <f t="shared" ref="B8:D8" si="9">B109</f>
        <v>1</v>
      </c>
      <c r="C8" s="14">
        <f t="shared" si="9"/>
        <v>2</v>
      </c>
      <c r="D8" s="14">
        <f t="shared" si="9"/>
        <v>2</v>
      </c>
      <c r="E8" s="14">
        <f t="shared" ref="E8" si="10">E109</f>
        <v>2</v>
      </c>
      <c r="F8" s="15">
        <f>SUM(B8:E8)</f>
        <v>7</v>
      </c>
      <c r="G8" s="14">
        <f t="shared" ref="G8:M8" si="11">G109</f>
        <v>0</v>
      </c>
      <c r="H8" s="14">
        <f t="shared" si="11"/>
        <v>6</v>
      </c>
      <c r="I8" s="14">
        <f t="shared" si="11"/>
        <v>2</v>
      </c>
      <c r="J8" s="14">
        <f t="shared" si="11"/>
        <v>1</v>
      </c>
      <c r="K8" s="14">
        <f t="shared" si="11"/>
        <v>1</v>
      </c>
      <c r="L8" s="14">
        <f t="shared" si="11"/>
        <v>1</v>
      </c>
      <c r="M8" s="14">
        <f t="shared" si="11"/>
        <v>0</v>
      </c>
      <c r="N8" s="15">
        <f>SUM(G8:M8)</f>
        <v>11</v>
      </c>
      <c r="O8" s="14">
        <f t="shared" ref="O8:U8" si="12">O109</f>
        <v>0</v>
      </c>
      <c r="P8" s="14">
        <f t="shared" si="12"/>
        <v>0</v>
      </c>
      <c r="Q8" s="14">
        <f t="shared" si="12"/>
        <v>0</v>
      </c>
      <c r="R8" s="14">
        <f t="shared" si="12"/>
        <v>0</v>
      </c>
      <c r="S8" s="14">
        <f t="shared" si="12"/>
        <v>0</v>
      </c>
      <c r="T8" s="14">
        <f t="shared" si="12"/>
        <v>0</v>
      </c>
      <c r="U8" s="14">
        <f t="shared" si="12"/>
        <v>3</v>
      </c>
      <c r="V8" s="15">
        <f>SUM(O8:U8)</f>
        <v>3</v>
      </c>
      <c r="W8" s="14">
        <f t="shared" ref="W8:AC8" si="13">W109</f>
        <v>6</v>
      </c>
      <c r="X8" s="14">
        <f t="shared" si="13"/>
        <v>5</v>
      </c>
      <c r="Y8" s="14">
        <f t="shared" si="13"/>
        <v>1</v>
      </c>
      <c r="Z8" s="14">
        <f t="shared" si="13"/>
        <v>0</v>
      </c>
      <c r="AA8" s="14">
        <f t="shared" si="13"/>
        <v>3</v>
      </c>
      <c r="AB8" s="14">
        <f t="shared" si="13"/>
        <v>4</v>
      </c>
      <c r="AC8" s="14">
        <f t="shared" si="13"/>
        <v>1</v>
      </c>
      <c r="AD8" s="15">
        <f>SUM(W8:AC8)</f>
        <v>20</v>
      </c>
      <c r="AE8" s="14">
        <f t="shared" ref="AE8:AG8" si="14">AE109</f>
        <v>1</v>
      </c>
      <c r="AF8" s="14">
        <f t="shared" si="14"/>
        <v>0</v>
      </c>
      <c r="AG8" s="14">
        <f t="shared" si="14"/>
        <v>1</v>
      </c>
      <c r="AH8" s="14">
        <f t="shared" ref="AH8:AI8" si="15">AH109</f>
        <v>1</v>
      </c>
      <c r="AI8" s="14">
        <f t="shared" si="15"/>
        <v>0</v>
      </c>
      <c r="AJ8" s="16">
        <f>SUM(W8:AC8,V8,N8,F8,AE8:AI8)</f>
        <v>44</v>
      </c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spans="1:59" s="18" customFormat="1" ht="12" customHeight="1" x14ac:dyDescent="0.25">
      <c r="A9" s="13" t="s">
        <v>4</v>
      </c>
      <c r="B9" s="14">
        <f t="shared" ref="B9:D9" si="16">B80</f>
        <v>8</v>
      </c>
      <c r="C9" s="14">
        <f t="shared" si="16"/>
        <v>35</v>
      </c>
      <c r="D9" s="14">
        <f t="shared" si="16"/>
        <v>33</v>
      </c>
      <c r="E9" s="14">
        <f t="shared" ref="E9" si="17">E80</f>
        <v>9</v>
      </c>
      <c r="F9" s="15">
        <f>SUM(B9:E9)</f>
        <v>85</v>
      </c>
      <c r="G9" s="14">
        <f t="shared" ref="G9:M9" si="18">G80</f>
        <v>0</v>
      </c>
      <c r="H9" s="14">
        <f t="shared" si="18"/>
        <v>2</v>
      </c>
      <c r="I9" s="14">
        <f t="shared" si="18"/>
        <v>4</v>
      </c>
      <c r="J9" s="14">
        <f t="shared" si="18"/>
        <v>4</v>
      </c>
      <c r="K9" s="14">
        <f t="shared" si="18"/>
        <v>3</v>
      </c>
      <c r="L9" s="14">
        <f t="shared" si="18"/>
        <v>30</v>
      </c>
      <c r="M9" s="14">
        <f t="shared" si="18"/>
        <v>6</v>
      </c>
      <c r="N9" s="15">
        <f>SUM(G9:M9)</f>
        <v>49</v>
      </c>
      <c r="O9" s="14">
        <f t="shared" ref="O9:U9" si="19">O80</f>
        <v>6</v>
      </c>
      <c r="P9" s="14">
        <f t="shared" si="19"/>
        <v>0</v>
      </c>
      <c r="Q9" s="14">
        <f t="shared" si="19"/>
        <v>1</v>
      </c>
      <c r="R9" s="14">
        <f t="shared" si="19"/>
        <v>1</v>
      </c>
      <c r="S9" s="14">
        <f t="shared" si="19"/>
        <v>6</v>
      </c>
      <c r="T9" s="14">
        <f t="shared" si="19"/>
        <v>32</v>
      </c>
      <c r="U9" s="14">
        <f t="shared" si="19"/>
        <v>1</v>
      </c>
      <c r="V9" s="15">
        <f>SUM(O9:U9)</f>
        <v>47</v>
      </c>
      <c r="W9" s="14">
        <f t="shared" ref="W9:AC9" si="20">W80</f>
        <v>6</v>
      </c>
      <c r="X9" s="14">
        <f t="shared" si="20"/>
        <v>1</v>
      </c>
      <c r="Y9" s="14">
        <f t="shared" si="20"/>
        <v>3</v>
      </c>
      <c r="Z9" s="14">
        <f t="shared" si="20"/>
        <v>5</v>
      </c>
      <c r="AA9" s="14">
        <f t="shared" si="20"/>
        <v>4</v>
      </c>
      <c r="AB9" s="14">
        <f t="shared" si="20"/>
        <v>12</v>
      </c>
      <c r="AC9" s="14">
        <f t="shared" si="20"/>
        <v>4</v>
      </c>
      <c r="AD9" s="15">
        <f>SUM(W9:AC9)</f>
        <v>35</v>
      </c>
      <c r="AE9" s="14">
        <f t="shared" ref="AE9:AG9" si="21">AE80</f>
        <v>1</v>
      </c>
      <c r="AF9" s="14">
        <f t="shared" si="21"/>
        <v>1</v>
      </c>
      <c r="AG9" s="14">
        <f t="shared" si="21"/>
        <v>90</v>
      </c>
      <c r="AH9" s="14">
        <f t="shared" ref="AH9:AI9" si="22">AH80</f>
        <v>4</v>
      </c>
      <c r="AI9" s="14">
        <f t="shared" si="22"/>
        <v>11</v>
      </c>
      <c r="AJ9" s="16">
        <f>SUM(W9:AC9,V9,N9,F9,AE9:AI9)</f>
        <v>323</v>
      </c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s="18" customFormat="1" ht="12" customHeight="1" x14ac:dyDescent="0.25">
      <c r="A10" s="13" t="s">
        <v>5</v>
      </c>
      <c r="B10" s="14">
        <f t="shared" ref="B10:D10" si="23">B51</f>
        <v>1228</v>
      </c>
      <c r="C10" s="14">
        <f t="shared" si="23"/>
        <v>1566</v>
      </c>
      <c r="D10" s="14">
        <f t="shared" si="23"/>
        <v>535</v>
      </c>
      <c r="E10" s="14">
        <f t="shared" ref="E10" si="24">E51</f>
        <v>204</v>
      </c>
      <c r="F10" s="15">
        <f>SUM(B10:E10)</f>
        <v>3533</v>
      </c>
      <c r="G10" s="14">
        <f t="shared" ref="G10:M10" si="25">G51</f>
        <v>1229</v>
      </c>
      <c r="H10" s="14">
        <f t="shared" si="25"/>
        <v>1137</v>
      </c>
      <c r="I10" s="14">
        <f t="shared" si="25"/>
        <v>1069</v>
      </c>
      <c r="J10" s="14">
        <f t="shared" si="25"/>
        <v>1044</v>
      </c>
      <c r="K10" s="14">
        <f t="shared" si="25"/>
        <v>994</v>
      </c>
      <c r="L10" s="14">
        <f t="shared" si="25"/>
        <v>346</v>
      </c>
      <c r="M10" s="14">
        <f t="shared" si="25"/>
        <v>346</v>
      </c>
      <c r="N10" s="15">
        <f>SUM(G10:M10)</f>
        <v>6165</v>
      </c>
      <c r="O10" s="14">
        <f t="shared" ref="O10:U10" si="26">O51</f>
        <v>1028</v>
      </c>
      <c r="P10" s="14">
        <f t="shared" si="26"/>
        <v>871</v>
      </c>
      <c r="Q10" s="14">
        <f t="shared" si="26"/>
        <v>625</v>
      </c>
      <c r="R10" s="14">
        <f t="shared" si="26"/>
        <v>709</v>
      </c>
      <c r="S10" s="14">
        <f t="shared" si="26"/>
        <v>775</v>
      </c>
      <c r="T10" s="14">
        <f t="shared" si="26"/>
        <v>318</v>
      </c>
      <c r="U10" s="14">
        <f t="shared" si="26"/>
        <v>132</v>
      </c>
      <c r="V10" s="15">
        <f>SUM(O10:U10)</f>
        <v>4458</v>
      </c>
      <c r="W10" s="14">
        <f t="shared" ref="W10:AC10" si="27">W51</f>
        <v>957</v>
      </c>
      <c r="X10" s="14">
        <f t="shared" si="27"/>
        <v>859</v>
      </c>
      <c r="Y10" s="14">
        <f t="shared" si="27"/>
        <v>935</v>
      </c>
      <c r="Z10" s="14">
        <f t="shared" si="27"/>
        <v>787</v>
      </c>
      <c r="AA10" s="14">
        <f t="shared" si="27"/>
        <v>795</v>
      </c>
      <c r="AB10" s="14">
        <f t="shared" si="27"/>
        <v>342</v>
      </c>
      <c r="AC10" s="14">
        <f t="shared" si="27"/>
        <v>142</v>
      </c>
      <c r="AD10" s="15">
        <f>SUM(W10:AC10)</f>
        <v>4817</v>
      </c>
      <c r="AE10" s="14">
        <f t="shared" ref="AE10:AG10" si="28">AE51</f>
        <v>918</v>
      </c>
      <c r="AF10" s="14">
        <f t="shared" si="28"/>
        <v>820</v>
      </c>
      <c r="AG10" s="14">
        <f t="shared" si="28"/>
        <v>801</v>
      </c>
      <c r="AH10" s="14">
        <f t="shared" ref="AH10:AI10" si="29">AH51</f>
        <v>980</v>
      </c>
      <c r="AI10" s="14">
        <f t="shared" si="29"/>
        <v>1104</v>
      </c>
      <c r="AJ10" s="16">
        <f>SUM(W10:AC10,V10,N10,F10,AE10:AI10)</f>
        <v>23596</v>
      </c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59" ht="15.75" x14ac:dyDescent="0.25">
      <c r="A11" s="13" t="s">
        <v>6</v>
      </c>
      <c r="B11" s="19">
        <f t="shared" ref="B11:AJ11" si="30">B10/B7</f>
        <v>0.99352750809061485</v>
      </c>
      <c r="C11" s="19">
        <f t="shared" si="30"/>
        <v>0.97813866333541533</v>
      </c>
      <c r="D11" s="19">
        <f t="shared" si="30"/>
        <v>0.94190140845070425</v>
      </c>
      <c r="E11" s="19">
        <f t="shared" ref="E11" si="31">E10/E7</f>
        <v>0.95774647887323938</v>
      </c>
      <c r="F11" s="20">
        <f t="shared" si="30"/>
        <v>0.97650635710337208</v>
      </c>
      <c r="G11" s="19">
        <f t="shared" si="30"/>
        <v>1</v>
      </c>
      <c r="H11" s="19">
        <f t="shared" si="30"/>
        <v>0.99824407374890256</v>
      </c>
      <c r="I11" s="19">
        <f t="shared" si="30"/>
        <v>0.99627213420316874</v>
      </c>
      <c r="J11" s="19">
        <f t="shared" si="30"/>
        <v>0.99618320610687028</v>
      </c>
      <c r="K11" s="19">
        <f t="shared" si="30"/>
        <v>0.99699097291875627</v>
      </c>
      <c r="L11" s="19">
        <f t="shared" si="30"/>
        <v>0.92021276595744683</v>
      </c>
      <c r="M11" s="19">
        <f t="shared" si="30"/>
        <v>0.98295454545454541</v>
      </c>
      <c r="N11" s="20">
        <f>N10/N7</f>
        <v>0.99211457998068875</v>
      </c>
      <c r="O11" s="19">
        <f t="shared" ref="O11:U11" si="32">O10/O7</f>
        <v>0.99419729206963248</v>
      </c>
      <c r="P11" s="19">
        <f t="shared" si="32"/>
        <v>1</v>
      </c>
      <c r="Q11" s="19">
        <f t="shared" si="32"/>
        <v>0.99840255591054317</v>
      </c>
      <c r="R11" s="19">
        <f t="shared" si="32"/>
        <v>0.99859154929577465</v>
      </c>
      <c r="S11" s="19">
        <f t="shared" si="32"/>
        <v>0.99231754161331631</v>
      </c>
      <c r="T11" s="19">
        <f t="shared" si="32"/>
        <v>0.90857142857142859</v>
      </c>
      <c r="U11" s="19">
        <f t="shared" si="32"/>
        <v>0.99248120300751874</v>
      </c>
      <c r="V11" s="20">
        <f>V10/V7</f>
        <v>0.98956714761376252</v>
      </c>
      <c r="W11" s="19">
        <f t="shared" ref="W11:AC11" si="33">W10/W7</f>
        <v>0.99376947040498442</v>
      </c>
      <c r="X11" s="19">
        <f t="shared" si="33"/>
        <v>0.99883720930232556</v>
      </c>
      <c r="Y11" s="19">
        <f t="shared" si="33"/>
        <v>0.99680170575692961</v>
      </c>
      <c r="Z11" s="19">
        <f t="shared" si="33"/>
        <v>0.99368686868686873</v>
      </c>
      <c r="AA11" s="19">
        <f t="shared" si="33"/>
        <v>0.99499374217772218</v>
      </c>
      <c r="AB11" s="19">
        <f t="shared" si="33"/>
        <v>0.96610169491525422</v>
      </c>
      <c r="AC11" s="19">
        <f t="shared" si="33"/>
        <v>0.9726027397260274</v>
      </c>
      <c r="AD11" s="20">
        <f>AD10/AD7</f>
        <v>0.99278647980214341</v>
      </c>
      <c r="AE11" s="19">
        <f t="shared" ref="AE11:AG11" si="34">AE10/AE7</f>
        <v>0.99891186071817195</v>
      </c>
      <c r="AF11" s="19">
        <f t="shared" si="34"/>
        <v>0.99878197320341044</v>
      </c>
      <c r="AG11" s="19">
        <f t="shared" si="34"/>
        <v>0.89898989898989901</v>
      </c>
      <c r="AH11" s="19">
        <f t="shared" ref="AH11:AI11" si="35">AH10/AH7</f>
        <v>0.99593495934959353</v>
      </c>
      <c r="AI11" s="19">
        <f t="shared" si="35"/>
        <v>0.99013452914798206</v>
      </c>
      <c r="AJ11" s="21">
        <f t="shared" si="30"/>
        <v>0.98649609097370294</v>
      </c>
    </row>
    <row r="12" spans="1:59" s="2" customFormat="1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59" ht="12" customHeight="1" x14ac:dyDescent="0.25">
      <c r="A13" s="13" t="s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59" ht="12.75" customHeight="1" x14ac:dyDescent="0.25">
      <c r="A14" s="24" t="s">
        <v>8</v>
      </c>
      <c r="B14" s="25">
        <v>0.31666666666666665</v>
      </c>
      <c r="C14" s="25">
        <v>0.4</v>
      </c>
      <c r="D14" s="28">
        <v>0.68333333333333335</v>
      </c>
      <c r="E14" s="28">
        <v>0.58333333333333337</v>
      </c>
      <c r="F14" s="26">
        <f>AVERAGE(B14:E14)</f>
        <v>0.49583333333333335</v>
      </c>
      <c r="G14" s="25">
        <v>0.15</v>
      </c>
      <c r="H14" s="25">
        <v>0.21666666666666667</v>
      </c>
      <c r="I14" s="25">
        <v>0.23333333333333334</v>
      </c>
      <c r="J14" s="25">
        <v>0.28000000000000003</v>
      </c>
      <c r="K14" s="25">
        <v>0.28000000000000003</v>
      </c>
      <c r="L14" s="25">
        <v>0.68</v>
      </c>
      <c r="M14" s="25">
        <v>1.33</v>
      </c>
      <c r="N14" s="26">
        <f>AVERAGE(G14:M14)</f>
        <v>0.4528571428571429</v>
      </c>
      <c r="O14" s="25">
        <v>0.21666666666666667</v>
      </c>
      <c r="P14" s="25">
        <v>0.13333333333333333</v>
      </c>
      <c r="Q14" s="25">
        <v>0.43333333333333335</v>
      </c>
      <c r="R14" s="25">
        <v>0.23333333333333334</v>
      </c>
      <c r="S14" s="25">
        <v>0.36666666666666664</v>
      </c>
      <c r="T14" s="25">
        <v>1.0333333333333334</v>
      </c>
      <c r="U14" s="25">
        <v>0.31666666666666665</v>
      </c>
      <c r="V14" s="26">
        <f>AVERAGE(O14:U14)</f>
        <v>0.39047619047619048</v>
      </c>
      <c r="W14" s="25">
        <v>0.36666666666666664</v>
      </c>
      <c r="X14" s="25">
        <v>0.2</v>
      </c>
      <c r="Y14" s="25">
        <v>0.26666666666666666</v>
      </c>
      <c r="Z14" s="25">
        <v>0.4</v>
      </c>
      <c r="AA14" s="25">
        <v>0.45</v>
      </c>
      <c r="AB14" s="25">
        <v>0.45</v>
      </c>
      <c r="AC14" s="25">
        <v>0.38333333333333336</v>
      </c>
      <c r="AD14" s="26">
        <f>AVERAGE(W14:AC14)</f>
        <v>0.35952380952380952</v>
      </c>
      <c r="AE14" s="25">
        <v>0.18333333333333332</v>
      </c>
      <c r="AF14" s="25">
        <v>0.3</v>
      </c>
      <c r="AG14" s="25">
        <v>1.17</v>
      </c>
      <c r="AH14" s="25">
        <v>0.45</v>
      </c>
      <c r="AI14" s="25">
        <f>0.4+0</f>
        <v>0.4</v>
      </c>
      <c r="AJ14" s="27">
        <f>AVERAGE(Y14,B14:C14,G14:L14,O14:T14,W14,X14,Z14,AA14,AB14,AC14,AE14:AF14,AG14,AH14,AI14)</f>
        <v>0.38435897435897437</v>
      </c>
    </row>
    <row r="15" spans="1:59" ht="12.75" customHeight="1" x14ac:dyDescent="0.25">
      <c r="A15" s="24" t="s">
        <v>9</v>
      </c>
      <c r="B15" s="25">
        <v>0.53333333333333333</v>
      </c>
      <c r="C15" s="25">
        <v>0.83333333333333337</v>
      </c>
      <c r="D15" s="25">
        <v>1.0666666666666667</v>
      </c>
      <c r="E15" s="25">
        <v>1.0333333333333334</v>
      </c>
      <c r="F15" s="26">
        <f>AVERAGE(B15:E15)</f>
        <v>0.8666666666666667</v>
      </c>
      <c r="G15" s="25">
        <v>0.21666666666666667</v>
      </c>
      <c r="H15" s="25">
        <v>0.3</v>
      </c>
      <c r="I15" s="25">
        <v>0.8833333333333333</v>
      </c>
      <c r="J15" s="25">
        <v>1.28</v>
      </c>
      <c r="K15" s="25">
        <v>0.3</v>
      </c>
      <c r="L15" s="25">
        <v>0.53</v>
      </c>
      <c r="M15" s="25">
        <v>1.58</v>
      </c>
      <c r="N15" s="26">
        <f>AVERAGE(G15:M15)</f>
        <v>0.72714285714285709</v>
      </c>
      <c r="O15" s="25">
        <v>0.65</v>
      </c>
      <c r="P15" s="25">
        <v>0.53333333333333333</v>
      </c>
      <c r="Q15" s="25">
        <v>1.1499999999999999</v>
      </c>
      <c r="R15" s="25">
        <v>0.71666666666666667</v>
      </c>
      <c r="S15" s="25">
        <v>0.83333333333333337</v>
      </c>
      <c r="T15" s="25">
        <v>1.65</v>
      </c>
      <c r="U15" s="25">
        <v>0.53333333333333333</v>
      </c>
      <c r="V15" s="26">
        <f>AVERAGE(O15:U15)</f>
        <v>0.86666666666666659</v>
      </c>
      <c r="W15" s="25">
        <v>0.93333333333333335</v>
      </c>
      <c r="X15" s="25">
        <v>0.43333333333333335</v>
      </c>
      <c r="Y15" s="25">
        <v>0.53333333333333333</v>
      </c>
      <c r="Z15" s="25">
        <v>0.66666666666666663</v>
      </c>
      <c r="AA15" s="25">
        <v>1.3833333333333333</v>
      </c>
      <c r="AB15" s="25">
        <v>1.2166666666666668</v>
      </c>
      <c r="AC15" s="25">
        <v>1</v>
      </c>
      <c r="AD15" s="26">
        <f>AVERAGE(W15:AC15)</f>
        <v>0.88095238095238082</v>
      </c>
      <c r="AE15" s="25">
        <v>0.53333333333333333</v>
      </c>
      <c r="AF15" s="25">
        <v>0.53333333333333333</v>
      </c>
      <c r="AG15" s="25">
        <v>7.17</v>
      </c>
      <c r="AH15" s="25">
        <v>0.55000000000000004</v>
      </c>
      <c r="AI15" s="25">
        <f>0.45+1</f>
        <v>1.45</v>
      </c>
      <c r="AJ15" s="27">
        <f>AVERAGE(Y15,B15:C15,G15:L15,O15:T15,W15,X15,Z15,AA15,AB15,AC15,AE15:AF15,AG15,AH15,AI15)</f>
        <v>1.0312820512820515</v>
      </c>
    </row>
    <row r="16" spans="1:59" x14ac:dyDescent="0.25">
      <c r="A16" s="13" t="s">
        <v>10</v>
      </c>
      <c r="B16" s="29">
        <f t="shared" ref="B16:AJ16" si="36">B9/B7</f>
        <v>6.4724919093851136E-3</v>
      </c>
      <c r="C16" s="29">
        <f t="shared" si="36"/>
        <v>2.1861336664584636E-2</v>
      </c>
      <c r="D16" s="29">
        <f t="shared" si="36"/>
        <v>5.8098591549295774E-2</v>
      </c>
      <c r="E16" s="29">
        <f t="shared" ref="E16" si="37">E9/E7</f>
        <v>4.2253521126760563E-2</v>
      </c>
      <c r="F16" s="30">
        <f t="shared" si="36"/>
        <v>2.3493642896627972E-2</v>
      </c>
      <c r="G16" s="29">
        <f t="shared" ref="G16:M16" si="38">G9/G7</f>
        <v>0</v>
      </c>
      <c r="H16" s="29">
        <f t="shared" si="38"/>
        <v>1.7559262510974539E-3</v>
      </c>
      <c r="I16" s="29">
        <f t="shared" si="38"/>
        <v>3.727865796831314E-3</v>
      </c>
      <c r="J16" s="29">
        <f t="shared" si="38"/>
        <v>3.8167938931297708E-3</v>
      </c>
      <c r="K16" s="29">
        <f t="shared" si="38"/>
        <v>3.009027081243731E-3</v>
      </c>
      <c r="L16" s="29">
        <f t="shared" si="38"/>
        <v>7.9787234042553196E-2</v>
      </c>
      <c r="M16" s="29">
        <f t="shared" si="38"/>
        <v>1.7045454545454544E-2</v>
      </c>
      <c r="N16" s="30">
        <f t="shared" si="36"/>
        <v>7.8854200193112321E-3</v>
      </c>
      <c r="O16" s="29">
        <f t="shared" si="36"/>
        <v>5.8027079303675051E-3</v>
      </c>
      <c r="P16" s="29">
        <f t="shared" si="36"/>
        <v>0</v>
      </c>
      <c r="Q16" s="29">
        <f t="shared" si="36"/>
        <v>1.5974440894568689E-3</v>
      </c>
      <c r="R16" s="29">
        <f t="shared" si="36"/>
        <v>1.4084507042253522E-3</v>
      </c>
      <c r="S16" s="29">
        <f t="shared" si="36"/>
        <v>7.6824583866837385E-3</v>
      </c>
      <c r="T16" s="29">
        <f t="shared" si="36"/>
        <v>9.1428571428571428E-2</v>
      </c>
      <c r="U16" s="29">
        <f t="shared" si="36"/>
        <v>7.5187969924812026E-3</v>
      </c>
      <c r="V16" s="30">
        <f>V9/V7</f>
        <v>1.0432852386237514E-2</v>
      </c>
      <c r="W16" s="29">
        <f t="shared" ref="W16:AC16" si="39">W9/W7</f>
        <v>6.2305295950155761E-3</v>
      </c>
      <c r="X16" s="29">
        <f t="shared" si="39"/>
        <v>1.1627906976744186E-3</v>
      </c>
      <c r="Y16" s="29">
        <f t="shared" si="39"/>
        <v>3.1982942430703624E-3</v>
      </c>
      <c r="Z16" s="29">
        <f t="shared" si="39"/>
        <v>6.313131313131313E-3</v>
      </c>
      <c r="AA16" s="29">
        <f t="shared" si="39"/>
        <v>5.0062578222778474E-3</v>
      </c>
      <c r="AB16" s="29">
        <f t="shared" si="39"/>
        <v>3.3898305084745763E-2</v>
      </c>
      <c r="AC16" s="29">
        <f t="shared" si="39"/>
        <v>2.7397260273972601E-2</v>
      </c>
      <c r="AD16" s="30">
        <f>AD9/AD7</f>
        <v>7.2135201978565542E-3</v>
      </c>
      <c r="AE16" s="29">
        <f t="shared" ref="AE16:AG16" si="40">AE9/AE7</f>
        <v>1.088139281828074E-3</v>
      </c>
      <c r="AF16" s="29">
        <f t="shared" si="40"/>
        <v>1.2180267965895249E-3</v>
      </c>
      <c r="AG16" s="29">
        <f t="shared" si="40"/>
        <v>0.10101010101010101</v>
      </c>
      <c r="AH16" s="29">
        <f t="shared" ref="AH16:AI16" si="41">AH9/AH7</f>
        <v>4.0650406504065045E-3</v>
      </c>
      <c r="AI16" s="29">
        <f t="shared" si="41"/>
        <v>9.8654708520179366E-3</v>
      </c>
      <c r="AJ16" s="29">
        <f t="shared" si="36"/>
        <v>1.3503909026297086E-2</v>
      </c>
    </row>
    <row r="17" spans="1:59" s="2" customForma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23"/>
    </row>
    <row r="18" spans="1:59" ht="15.75" x14ac:dyDescent="0.25">
      <c r="A18" s="13" t="s">
        <v>11</v>
      </c>
      <c r="B18" s="28">
        <v>4.4833333333333334</v>
      </c>
      <c r="C18" s="28">
        <v>4.0333333333333332</v>
      </c>
      <c r="D18" s="28">
        <v>4.7333333333333334</v>
      </c>
      <c r="E18" s="28">
        <v>4.2</v>
      </c>
      <c r="F18" s="26">
        <f>AVERAGE(B18:E18)</f>
        <v>4.3624999999999998</v>
      </c>
      <c r="G18" s="28">
        <v>4.45</v>
      </c>
      <c r="H18" s="28">
        <v>4.5</v>
      </c>
      <c r="I18" s="28">
        <v>4.4833333333333334</v>
      </c>
      <c r="J18" s="28">
        <v>4.38</v>
      </c>
      <c r="K18" s="28">
        <v>4.5</v>
      </c>
      <c r="L18" s="28">
        <v>0.68</v>
      </c>
      <c r="M18" s="28">
        <v>4.33</v>
      </c>
      <c r="N18" s="26">
        <f>AVERAGE(G18:M18)</f>
        <v>3.9033333333333329</v>
      </c>
      <c r="O18" s="28">
        <v>4.5999999999999996</v>
      </c>
      <c r="P18" s="28">
        <v>4.5999999999999996</v>
      </c>
      <c r="Q18" s="28">
        <v>4.6500000000000004</v>
      </c>
      <c r="R18" s="28">
        <v>4.5999999999999996</v>
      </c>
      <c r="S18" s="28">
        <v>4.666666666666667</v>
      </c>
      <c r="T18" s="28">
        <v>4.4000000000000004</v>
      </c>
      <c r="U18" s="28">
        <v>4.6500000000000004</v>
      </c>
      <c r="V18" s="26">
        <f>AVERAGE(O18:U18)</f>
        <v>4.5952380952380949</v>
      </c>
      <c r="W18" s="28">
        <v>4.45</v>
      </c>
      <c r="X18" s="28">
        <v>4.9666666666666668</v>
      </c>
      <c r="Y18" s="28">
        <v>4.8833333333333329</v>
      </c>
      <c r="Z18" s="28">
        <v>4.75</v>
      </c>
      <c r="AA18" s="25">
        <v>4.333333333333333</v>
      </c>
      <c r="AB18" s="28">
        <v>4.4833333333333334</v>
      </c>
      <c r="AC18" s="28">
        <v>4.2</v>
      </c>
      <c r="AD18" s="26">
        <f>AVERAGE(W18:AC18)</f>
        <v>4.5809523809523816</v>
      </c>
      <c r="AE18" s="28">
        <v>4.5666666666666664</v>
      </c>
      <c r="AF18" s="28">
        <v>4.2833333333333332</v>
      </c>
      <c r="AG18" s="28">
        <v>4.63</v>
      </c>
      <c r="AH18" s="28">
        <v>4.5</v>
      </c>
      <c r="AI18" s="28">
        <f>0.6+4</f>
        <v>4.5999999999999996</v>
      </c>
      <c r="AJ18" s="27">
        <f>AVERAGE(Y18,B18:C18,G18:L18,O18:T18,W18,X18,Z18,AA18,AB18,AC18,AE18:AF18,AG18,AH18,AI18)</f>
        <v>4.3720512820512818</v>
      </c>
    </row>
    <row r="19" spans="1:59" ht="13.5" customHeight="1" x14ac:dyDescent="0.25">
      <c r="A19" s="13" t="s">
        <v>12</v>
      </c>
      <c r="B19" s="28">
        <v>6.4</v>
      </c>
      <c r="C19" s="28">
        <v>5.7833333333333332</v>
      </c>
      <c r="D19" s="28">
        <v>6.3166666666666664</v>
      </c>
      <c r="E19" s="28">
        <v>5.8166666666666664</v>
      </c>
      <c r="F19" s="26">
        <f>AVERAGE(B19:E19)</f>
        <v>6.0791666666666666</v>
      </c>
      <c r="G19" s="28">
        <v>6.333333333333333</v>
      </c>
      <c r="H19" s="28">
        <v>6.333333333333333</v>
      </c>
      <c r="I19" s="28">
        <v>6.45</v>
      </c>
      <c r="J19" s="28">
        <v>6.32</v>
      </c>
      <c r="K19" s="28">
        <v>6.5</v>
      </c>
      <c r="L19" s="28">
        <v>6.17</v>
      </c>
      <c r="M19" s="28">
        <v>6.08</v>
      </c>
      <c r="N19" s="26">
        <f>AVERAGE(G19:M19)</f>
        <v>6.3123809523809529</v>
      </c>
      <c r="O19" s="28">
        <v>6.5333333333333332</v>
      </c>
      <c r="P19" s="28">
        <v>6.53</v>
      </c>
      <c r="Q19" s="28">
        <v>6.6166666666666671</v>
      </c>
      <c r="R19" s="28">
        <v>2.0666666666666669</v>
      </c>
      <c r="S19" s="28">
        <v>6.6</v>
      </c>
      <c r="T19" s="28">
        <v>6.1</v>
      </c>
      <c r="U19" s="28">
        <v>6.2833333333333332</v>
      </c>
      <c r="V19" s="26">
        <f>AVERAGE(O19:U19)</f>
        <v>5.8185714285714285</v>
      </c>
      <c r="W19" s="28">
        <v>6.4</v>
      </c>
      <c r="X19" s="28">
        <v>6.9833333333333334</v>
      </c>
      <c r="Y19" s="28">
        <v>6.9333333333333336</v>
      </c>
      <c r="Z19" s="28">
        <v>6.7666666666666666</v>
      </c>
      <c r="AA19" s="28">
        <v>6.2666666666666666</v>
      </c>
      <c r="AB19" s="28">
        <v>6.5</v>
      </c>
      <c r="AC19" s="28">
        <v>6.15</v>
      </c>
      <c r="AD19" s="26">
        <f>AVERAGE(W19:AC19)</f>
        <v>6.5714285714285712</v>
      </c>
      <c r="AE19" s="28">
        <v>6.583333333333333</v>
      </c>
      <c r="AF19" s="28">
        <v>6.2833333333333332</v>
      </c>
      <c r="AG19" s="28">
        <v>6.28</v>
      </c>
      <c r="AH19" s="28">
        <v>6.58</v>
      </c>
      <c r="AI19" s="28">
        <f>0.733333333333333+6</f>
        <v>6.7333333333333325</v>
      </c>
      <c r="AJ19" s="27">
        <f>AVERAGE(Y19,B19:C19,G19:L19,O19:T19,W19,X19,Z19,AA19,AB19,AC19,AE19:AF19,AG19,AH19,AI19)</f>
        <v>6.2767948717948716</v>
      </c>
    </row>
    <row r="20" spans="1:59" s="2" customForma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59" s="2" customForma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59" x14ac:dyDescent="0.25">
      <c r="A22" s="13" t="s">
        <v>13</v>
      </c>
      <c r="B22" s="32">
        <f t="shared" ref="B22:V22" si="42">SUM(B23:B50)</f>
        <v>1236</v>
      </c>
      <c r="C22" s="32">
        <f t="shared" si="42"/>
        <v>1601</v>
      </c>
      <c r="D22" s="32">
        <f t="shared" si="42"/>
        <v>568</v>
      </c>
      <c r="E22" s="32">
        <f t="shared" ref="E22" si="43">SUM(E23:E50)</f>
        <v>213</v>
      </c>
      <c r="F22" s="32">
        <f t="shared" si="42"/>
        <v>3618</v>
      </c>
      <c r="G22" s="32">
        <f t="shared" ref="G22:M22" si="44">SUM(G23:G50)</f>
        <v>1229</v>
      </c>
      <c r="H22" s="32">
        <f t="shared" si="44"/>
        <v>1139</v>
      </c>
      <c r="I22" s="32">
        <f t="shared" si="44"/>
        <v>1073</v>
      </c>
      <c r="J22" s="32">
        <f t="shared" si="44"/>
        <v>1048</v>
      </c>
      <c r="K22" s="32">
        <f t="shared" si="44"/>
        <v>997</v>
      </c>
      <c r="L22" s="32">
        <f t="shared" si="44"/>
        <v>376</v>
      </c>
      <c r="M22" s="32">
        <f t="shared" si="44"/>
        <v>352</v>
      </c>
      <c r="N22" s="32">
        <f>SUM(N23:N50)</f>
        <v>6214</v>
      </c>
      <c r="O22" s="32">
        <f t="shared" ref="O22:U22" si="45">SUM(O23:O50)</f>
        <v>1034</v>
      </c>
      <c r="P22" s="32">
        <f t="shared" si="45"/>
        <v>871</v>
      </c>
      <c r="Q22" s="32">
        <f t="shared" si="45"/>
        <v>626</v>
      </c>
      <c r="R22" s="32">
        <f t="shared" si="45"/>
        <v>710</v>
      </c>
      <c r="S22" s="32">
        <f t="shared" si="45"/>
        <v>781</v>
      </c>
      <c r="T22" s="32">
        <f t="shared" si="45"/>
        <v>350</v>
      </c>
      <c r="U22" s="32">
        <f t="shared" si="45"/>
        <v>133</v>
      </c>
      <c r="V22" s="32">
        <f t="shared" si="42"/>
        <v>4505</v>
      </c>
      <c r="W22" s="32">
        <f t="shared" ref="W22:AC22" si="46">SUM(W23:W50)</f>
        <v>963</v>
      </c>
      <c r="X22" s="32">
        <f t="shared" si="46"/>
        <v>860</v>
      </c>
      <c r="Y22" s="32">
        <f t="shared" si="46"/>
        <v>938</v>
      </c>
      <c r="Z22" s="32">
        <f t="shared" si="46"/>
        <v>792</v>
      </c>
      <c r="AA22" s="32">
        <f t="shared" si="46"/>
        <v>799</v>
      </c>
      <c r="AB22" s="32">
        <f t="shared" si="46"/>
        <v>354</v>
      </c>
      <c r="AC22" s="32">
        <f t="shared" si="46"/>
        <v>146</v>
      </c>
      <c r="AD22" s="32">
        <f>SUM(AD23:AD50)</f>
        <v>4852</v>
      </c>
      <c r="AE22" s="32">
        <f t="shared" ref="AE22:AG22" si="47">SUM(AE23:AE50)</f>
        <v>919</v>
      </c>
      <c r="AF22" s="32">
        <f t="shared" si="47"/>
        <v>821</v>
      </c>
      <c r="AG22" s="32">
        <f t="shared" si="47"/>
        <v>891</v>
      </c>
      <c r="AH22" s="32">
        <f t="shared" ref="AH22:AI22" si="48">SUM(AH23:AH50)</f>
        <v>984</v>
      </c>
      <c r="AI22" s="32">
        <f t="shared" si="48"/>
        <v>1115</v>
      </c>
      <c r="AJ22" s="32">
        <f t="shared" ref="AJ22" si="49">SUM(W22:AC22,V22,N22,F22,AE22:AI22)</f>
        <v>23919</v>
      </c>
    </row>
    <row r="23" spans="1:59" s="36" customFormat="1" ht="15.75" x14ac:dyDescent="0.25">
      <c r="A23" s="33" t="s">
        <v>14</v>
      </c>
      <c r="B23" s="34">
        <v>6</v>
      </c>
      <c r="C23" s="34">
        <v>15</v>
      </c>
      <c r="D23" s="34">
        <v>5</v>
      </c>
      <c r="E23" s="34">
        <v>1</v>
      </c>
      <c r="F23" s="15">
        <f>SUM(B23:E23)</f>
        <v>27</v>
      </c>
      <c r="G23" s="34">
        <v>3</v>
      </c>
      <c r="H23" s="34">
        <v>33</v>
      </c>
      <c r="I23" s="34">
        <v>3</v>
      </c>
      <c r="J23" s="34">
        <v>7</v>
      </c>
      <c r="K23" s="34">
        <v>3</v>
      </c>
      <c r="L23" s="34">
        <v>16</v>
      </c>
      <c r="M23" s="34">
        <v>1</v>
      </c>
      <c r="N23" s="15">
        <f>SUM(G23:M23)</f>
        <v>66</v>
      </c>
      <c r="O23" s="34">
        <v>1</v>
      </c>
      <c r="P23" s="34">
        <v>10</v>
      </c>
      <c r="Q23" s="34">
        <v>15</v>
      </c>
      <c r="R23" s="34">
        <v>0</v>
      </c>
      <c r="S23" s="34">
        <v>0</v>
      </c>
      <c r="T23" s="34">
        <v>0</v>
      </c>
      <c r="U23" s="34">
        <v>0</v>
      </c>
      <c r="V23" s="15">
        <f>SUM(O23:U23)</f>
        <v>26</v>
      </c>
      <c r="W23" s="34">
        <v>0</v>
      </c>
      <c r="X23" s="34">
        <v>0</v>
      </c>
      <c r="Y23" s="34">
        <v>0</v>
      </c>
      <c r="Z23" s="34">
        <v>35</v>
      </c>
      <c r="AA23" s="34">
        <v>32</v>
      </c>
      <c r="AB23" s="34">
        <v>16</v>
      </c>
      <c r="AC23" s="34">
        <v>0</v>
      </c>
      <c r="AD23" s="15">
        <f>SUM(W23:AC23)</f>
        <v>83</v>
      </c>
      <c r="AE23" s="34">
        <v>24</v>
      </c>
      <c r="AF23" s="34">
        <v>14</v>
      </c>
      <c r="AG23" s="34">
        <v>28</v>
      </c>
      <c r="AH23" s="34">
        <v>27</v>
      </c>
      <c r="AI23" s="34">
        <v>40</v>
      </c>
      <c r="AJ23" s="16">
        <f>SUM(W23:AC23,V23,N23,F23,AE23:AI23)</f>
        <v>335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</row>
    <row r="24" spans="1:59" s="36" customFormat="1" ht="15.75" x14ac:dyDescent="0.25">
      <c r="A24" s="33" t="s">
        <v>15</v>
      </c>
      <c r="B24" s="34">
        <v>21</v>
      </c>
      <c r="C24" s="34">
        <v>16</v>
      </c>
      <c r="D24" s="34">
        <v>12</v>
      </c>
      <c r="E24" s="34">
        <v>3</v>
      </c>
      <c r="F24" s="15">
        <f t="shared" ref="F24:F50" si="50">SUM(B24:E24)</f>
        <v>52</v>
      </c>
      <c r="G24" s="34">
        <v>11</v>
      </c>
      <c r="H24" s="34">
        <v>46</v>
      </c>
      <c r="I24" s="34">
        <v>10</v>
      </c>
      <c r="J24" s="34">
        <v>20</v>
      </c>
      <c r="K24" s="34">
        <v>16</v>
      </c>
      <c r="L24" s="34">
        <v>3</v>
      </c>
      <c r="M24" s="34">
        <v>3</v>
      </c>
      <c r="N24" s="15">
        <f t="shared" ref="N24:N50" si="51">SUM(G24:M24)</f>
        <v>109</v>
      </c>
      <c r="O24" s="34">
        <v>13</v>
      </c>
      <c r="P24" s="34">
        <v>14</v>
      </c>
      <c r="Q24" s="34">
        <v>37</v>
      </c>
      <c r="R24" s="34">
        <v>25</v>
      </c>
      <c r="S24" s="34">
        <v>19</v>
      </c>
      <c r="T24" s="34">
        <v>14</v>
      </c>
      <c r="U24" s="34">
        <v>3</v>
      </c>
      <c r="V24" s="15">
        <f t="shared" ref="V24:V50" si="52">SUM(O24:U24)</f>
        <v>125</v>
      </c>
      <c r="W24" s="34">
        <v>38</v>
      </c>
      <c r="X24" s="34">
        <v>32</v>
      </c>
      <c r="Y24" s="34">
        <v>29</v>
      </c>
      <c r="Z24" s="34">
        <v>43</v>
      </c>
      <c r="AA24" s="34">
        <v>37</v>
      </c>
      <c r="AB24" s="34">
        <v>28</v>
      </c>
      <c r="AC24" s="34">
        <v>2</v>
      </c>
      <c r="AD24" s="15">
        <f t="shared" ref="AD24:AD50" si="53">SUM(W24:AC24)</f>
        <v>209</v>
      </c>
      <c r="AE24" s="34">
        <v>33</v>
      </c>
      <c r="AF24" s="34">
        <v>30</v>
      </c>
      <c r="AG24" s="34">
        <v>53</v>
      </c>
      <c r="AH24" s="34">
        <v>45</v>
      </c>
      <c r="AI24" s="34">
        <v>54</v>
      </c>
      <c r="AJ24" s="16">
        <f t="shared" ref="AJ24:AJ51" si="54">SUM(W24:AC24,V24,N24,F24,AE24:AI24)</f>
        <v>710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</row>
    <row r="25" spans="1:59" s="36" customFormat="1" ht="15.75" x14ac:dyDescent="0.25">
      <c r="A25" s="33" t="s">
        <v>16</v>
      </c>
      <c r="B25" s="34">
        <v>41</v>
      </c>
      <c r="C25" s="34">
        <v>40</v>
      </c>
      <c r="D25" s="34">
        <v>18</v>
      </c>
      <c r="E25" s="34">
        <v>2</v>
      </c>
      <c r="F25" s="15">
        <f t="shared" si="50"/>
        <v>101</v>
      </c>
      <c r="G25" s="34">
        <v>24</v>
      </c>
      <c r="H25" s="34">
        <v>55</v>
      </c>
      <c r="I25" s="34">
        <v>27</v>
      </c>
      <c r="J25" s="34">
        <v>37</v>
      </c>
      <c r="K25" s="34">
        <v>30</v>
      </c>
      <c r="L25" s="34">
        <v>10</v>
      </c>
      <c r="M25" s="34">
        <v>10</v>
      </c>
      <c r="N25" s="15">
        <f t="shared" si="51"/>
        <v>193</v>
      </c>
      <c r="O25" s="34">
        <v>33</v>
      </c>
      <c r="P25" s="34">
        <v>31</v>
      </c>
      <c r="Q25" s="34">
        <v>64</v>
      </c>
      <c r="R25" s="34">
        <v>38</v>
      </c>
      <c r="S25" s="34">
        <v>47</v>
      </c>
      <c r="T25" s="34">
        <v>27</v>
      </c>
      <c r="U25" s="34">
        <v>3</v>
      </c>
      <c r="V25" s="15">
        <f t="shared" si="52"/>
        <v>243</v>
      </c>
      <c r="W25" s="34">
        <v>44</v>
      </c>
      <c r="X25" s="34">
        <v>37</v>
      </c>
      <c r="Y25" s="34">
        <v>50</v>
      </c>
      <c r="Z25" s="34">
        <v>60</v>
      </c>
      <c r="AA25" s="34">
        <v>52</v>
      </c>
      <c r="AB25" s="34">
        <v>15</v>
      </c>
      <c r="AC25" s="34">
        <v>6</v>
      </c>
      <c r="AD25" s="15">
        <f t="shared" si="53"/>
        <v>264</v>
      </c>
      <c r="AE25" s="34">
        <v>47</v>
      </c>
      <c r="AF25" s="34">
        <v>38</v>
      </c>
      <c r="AG25" s="34">
        <v>48</v>
      </c>
      <c r="AH25" s="34">
        <v>63</v>
      </c>
      <c r="AI25" s="34">
        <v>84</v>
      </c>
      <c r="AJ25" s="16">
        <f t="shared" si="54"/>
        <v>1081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</row>
    <row r="26" spans="1:59" s="36" customFormat="1" ht="15.75" x14ac:dyDescent="0.25">
      <c r="A26" s="33" t="s">
        <v>17</v>
      </c>
      <c r="B26" s="34">
        <v>42</v>
      </c>
      <c r="C26" s="34">
        <v>64</v>
      </c>
      <c r="D26" s="34">
        <v>14</v>
      </c>
      <c r="E26" s="34">
        <v>5</v>
      </c>
      <c r="F26" s="15">
        <f t="shared" si="50"/>
        <v>125</v>
      </c>
      <c r="G26" s="34">
        <v>50</v>
      </c>
      <c r="H26" s="34">
        <v>55</v>
      </c>
      <c r="I26" s="34">
        <v>51</v>
      </c>
      <c r="J26" s="34">
        <v>39</v>
      </c>
      <c r="K26" s="34">
        <v>42</v>
      </c>
      <c r="L26" s="34">
        <v>11</v>
      </c>
      <c r="M26" s="34">
        <v>11</v>
      </c>
      <c r="N26" s="15">
        <f t="shared" si="51"/>
        <v>259</v>
      </c>
      <c r="O26" s="34">
        <v>51</v>
      </c>
      <c r="P26" s="34">
        <v>35</v>
      </c>
      <c r="Q26" s="34">
        <v>60</v>
      </c>
      <c r="R26" s="34">
        <v>33</v>
      </c>
      <c r="S26" s="34">
        <v>56</v>
      </c>
      <c r="T26" s="34">
        <v>24</v>
      </c>
      <c r="U26" s="34">
        <v>7</v>
      </c>
      <c r="V26" s="15">
        <f t="shared" si="52"/>
        <v>266</v>
      </c>
      <c r="W26" s="34">
        <v>57</v>
      </c>
      <c r="X26" s="34">
        <v>45</v>
      </c>
      <c r="Y26" s="34">
        <v>52</v>
      </c>
      <c r="Z26" s="34">
        <v>53</v>
      </c>
      <c r="AA26" s="34">
        <v>54</v>
      </c>
      <c r="AB26" s="34">
        <v>22</v>
      </c>
      <c r="AC26" s="34">
        <v>8</v>
      </c>
      <c r="AD26" s="15">
        <f t="shared" si="53"/>
        <v>291</v>
      </c>
      <c r="AE26" s="34">
        <v>54</v>
      </c>
      <c r="AF26" s="34">
        <v>38</v>
      </c>
      <c r="AG26" s="34">
        <v>58</v>
      </c>
      <c r="AH26" s="34">
        <v>58</v>
      </c>
      <c r="AI26" s="34">
        <v>76</v>
      </c>
      <c r="AJ26" s="16">
        <f t="shared" si="54"/>
        <v>1225</v>
      </c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</row>
    <row r="27" spans="1:59" s="36" customFormat="1" ht="15.75" x14ac:dyDescent="0.25">
      <c r="A27" s="33" t="s">
        <v>18</v>
      </c>
      <c r="B27" s="34">
        <v>72</v>
      </c>
      <c r="C27" s="34">
        <v>78</v>
      </c>
      <c r="D27" s="34">
        <v>31</v>
      </c>
      <c r="E27" s="34">
        <v>11</v>
      </c>
      <c r="F27" s="15">
        <f t="shared" si="50"/>
        <v>192</v>
      </c>
      <c r="G27" s="34">
        <v>77</v>
      </c>
      <c r="H27" s="34">
        <v>80</v>
      </c>
      <c r="I27" s="34">
        <v>52</v>
      </c>
      <c r="J27" s="34">
        <v>50</v>
      </c>
      <c r="K27" s="34">
        <v>56</v>
      </c>
      <c r="L27" s="34">
        <v>19</v>
      </c>
      <c r="M27" s="34">
        <v>21</v>
      </c>
      <c r="N27" s="15">
        <f t="shared" si="51"/>
        <v>355</v>
      </c>
      <c r="O27" s="34">
        <v>74</v>
      </c>
      <c r="P27" s="34">
        <v>37</v>
      </c>
      <c r="Q27" s="34">
        <v>56</v>
      </c>
      <c r="R27" s="34">
        <v>69</v>
      </c>
      <c r="S27" s="34">
        <v>57</v>
      </c>
      <c r="T27" s="34">
        <v>27</v>
      </c>
      <c r="U27" s="34">
        <v>6</v>
      </c>
      <c r="V27" s="15">
        <f t="shared" si="52"/>
        <v>326</v>
      </c>
      <c r="W27" s="34">
        <v>58</v>
      </c>
      <c r="X27" s="34">
        <v>62</v>
      </c>
      <c r="Y27" s="34">
        <v>66</v>
      </c>
      <c r="Z27" s="34">
        <v>48</v>
      </c>
      <c r="AA27" s="34">
        <v>65</v>
      </c>
      <c r="AB27" s="34">
        <v>24</v>
      </c>
      <c r="AC27" s="34">
        <v>6</v>
      </c>
      <c r="AD27" s="15">
        <f t="shared" si="53"/>
        <v>329</v>
      </c>
      <c r="AE27" s="34">
        <v>72</v>
      </c>
      <c r="AF27" s="34">
        <v>55</v>
      </c>
      <c r="AG27" s="34">
        <v>64</v>
      </c>
      <c r="AH27" s="34">
        <v>65</v>
      </c>
      <c r="AI27" s="34">
        <v>75</v>
      </c>
      <c r="AJ27" s="16">
        <f t="shared" si="54"/>
        <v>1533</v>
      </c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</row>
    <row r="28" spans="1:59" s="36" customFormat="1" ht="15.75" x14ac:dyDescent="0.25">
      <c r="A28" s="33" t="s">
        <v>19</v>
      </c>
      <c r="B28" s="34">
        <v>56</v>
      </c>
      <c r="C28" s="34">
        <v>67</v>
      </c>
      <c r="D28" s="34">
        <v>34</v>
      </c>
      <c r="E28" s="34">
        <v>9</v>
      </c>
      <c r="F28" s="15">
        <f t="shared" si="50"/>
        <v>166</v>
      </c>
      <c r="G28" s="34">
        <v>67</v>
      </c>
      <c r="H28" s="34">
        <v>72</v>
      </c>
      <c r="I28" s="34">
        <v>62</v>
      </c>
      <c r="J28" s="34">
        <v>59</v>
      </c>
      <c r="K28" s="34">
        <v>42</v>
      </c>
      <c r="L28" s="34">
        <v>19</v>
      </c>
      <c r="M28" s="34">
        <v>19</v>
      </c>
      <c r="N28" s="15">
        <f t="shared" si="51"/>
        <v>340</v>
      </c>
      <c r="O28" s="34">
        <v>64</v>
      </c>
      <c r="P28" s="34">
        <v>55</v>
      </c>
      <c r="Q28" s="34">
        <v>58</v>
      </c>
      <c r="R28" s="34">
        <v>53</v>
      </c>
      <c r="S28" s="34">
        <v>68</v>
      </c>
      <c r="T28" s="34">
        <v>31</v>
      </c>
      <c r="U28" s="34">
        <v>10</v>
      </c>
      <c r="V28" s="15">
        <f t="shared" si="52"/>
        <v>339</v>
      </c>
      <c r="W28" s="34">
        <v>55</v>
      </c>
      <c r="X28" s="34">
        <v>60</v>
      </c>
      <c r="Y28" s="34">
        <v>84</v>
      </c>
      <c r="Z28" s="34">
        <v>49</v>
      </c>
      <c r="AA28" s="34">
        <v>47</v>
      </c>
      <c r="AB28" s="34">
        <v>34</v>
      </c>
      <c r="AC28" s="34">
        <v>10</v>
      </c>
      <c r="AD28" s="15">
        <f t="shared" si="53"/>
        <v>339</v>
      </c>
      <c r="AE28" s="34">
        <v>63</v>
      </c>
      <c r="AF28" s="34">
        <v>75</v>
      </c>
      <c r="AG28" s="34">
        <v>60</v>
      </c>
      <c r="AH28" s="34">
        <v>96</v>
      </c>
      <c r="AI28" s="34">
        <v>86</v>
      </c>
      <c r="AJ28" s="16">
        <f t="shared" si="54"/>
        <v>1564</v>
      </c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s="36" customFormat="1" ht="15.75" x14ac:dyDescent="0.25">
      <c r="A29" s="33" t="s">
        <v>20</v>
      </c>
      <c r="B29" s="34">
        <v>88</v>
      </c>
      <c r="C29" s="34">
        <v>83</v>
      </c>
      <c r="D29" s="34">
        <v>43</v>
      </c>
      <c r="E29" s="34">
        <v>10</v>
      </c>
      <c r="F29" s="15">
        <f t="shared" si="50"/>
        <v>224</v>
      </c>
      <c r="G29" s="34">
        <v>87</v>
      </c>
      <c r="H29" s="34">
        <v>76</v>
      </c>
      <c r="I29" s="34">
        <v>63</v>
      </c>
      <c r="J29" s="34">
        <v>58</v>
      </c>
      <c r="K29" s="34">
        <v>65</v>
      </c>
      <c r="L29" s="34">
        <v>32</v>
      </c>
      <c r="M29" s="34">
        <v>27</v>
      </c>
      <c r="N29" s="15">
        <f t="shared" si="51"/>
        <v>408</v>
      </c>
      <c r="O29" s="34">
        <v>74</v>
      </c>
      <c r="P29" s="34">
        <v>64</v>
      </c>
      <c r="Q29" s="34">
        <v>45</v>
      </c>
      <c r="R29" s="34">
        <v>68</v>
      </c>
      <c r="S29" s="34">
        <v>67</v>
      </c>
      <c r="T29" s="34">
        <v>27</v>
      </c>
      <c r="U29" s="34">
        <v>7</v>
      </c>
      <c r="V29" s="15">
        <f t="shared" si="52"/>
        <v>352</v>
      </c>
      <c r="W29" s="34">
        <v>79</v>
      </c>
      <c r="X29" s="34">
        <v>63</v>
      </c>
      <c r="Y29" s="34">
        <v>82</v>
      </c>
      <c r="Z29" s="34">
        <v>72</v>
      </c>
      <c r="AA29" s="34">
        <v>75</v>
      </c>
      <c r="AB29" s="34">
        <v>25</v>
      </c>
      <c r="AC29" s="34">
        <v>15</v>
      </c>
      <c r="AD29" s="15">
        <f t="shared" si="53"/>
        <v>411</v>
      </c>
      <c r="AE29" s="34">
        <v>89</v>
      </c>
      <c r="AF29" s="34">
        <v>51</v>
      </c>
      <c r="AG29" s="34">
        <v>54</v>
      </c>
      <c r="AH29" s="34">
        <v>85</v>
      </c>
      <c r="AI29" s="34">
        <v>86</v>
      </c>
      <c r="AJ29" s="16">
        <f t="shared" si="54"/>
        <v>1760</v>
      </c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</row>
    <row r="30" spans="1:59" s="36" customFormat="1" ht="15.75" x14ac:dyDescent="0.25">
      <c r="A30" s="33" t="s">
        <v>21</v>
      </c>
      <c r="B30" s="34">
        <v>74</v>
      </c>
      <c r="C30" s="34">
        <v>75</v>
      </c>
      <c r="D30" s="34">
        <v>45</v>
      </c>
      <c r="E30" s="34">
        <v>11</v>
      </c>
      <c r="F30" s="15">
        <f t="shared" si="50"/>
        <v>205</v>
      </c>
      <c r="G30" s="34">
        <v>89</v>
      </c>
      <c r="H30" s="34">
        <v>78</v>
      </c>
      <c r="I30" s="34">
        <v>68</v>
      </c>
      <c r="J30" s="34">
        <v>67</v>
      </c>
      <c r="K30" s="34">
        <v>84</v>
      </c>
      <c r="L30" s="34">
        <v>42</v>
      </c>
      <c r="M30" s="34">
        <v>41</v>
      </c>
      <c r="N30" s="15">
        <f t="shared" si="51"/>
        <v>469</v>
      </c>
      <c r="O30" s="34">
        <v>66</v>
      </c>
      <c r="P30" s="34">
        <v>66</v>
      </c>
      <c r="Q30" s="34">
        <v>49</v>
      </c>
      <c r="R30" s="34">
        <v>59</v>
      </c>
      <c r="S30" s="34">
        <v>43</v>
      </c>
      <c r="T30" s="34">
        <v>26</v>
      </c>
      <c r="U30" s="34">
        <v>15</v>
      </c>
      <c r="V30" s="15">
        <f t="shared" si="52"/>
        <v>324</v>
      </c>
      <c r="W30" s="34">
        <v>93</v>
      </c>
      <c r="X30" s="34">
        <v>56</v>
      </c>
      <c r="Y30" s="34">
        <v>68</v>
      </c>
      <c r="Z30" s="34">
        <v>64</v>
      </c>
      <c r="AA30" s="34">
        <v>38</v>
      </c>
      <c r="AB30" s="34">
        <v>26</v>
      </c>
      <c r="AC30" s="34">
        <v>15</v>
      </c>
      <c r="AD30" s="15">
        <f t="shared" si="53"/>
        <v>360</v>
      </c>
      <c r="AE30" s="34">
        <v>73</v>
      </c>
      <c r="AF30" s="34">
        <v>76</v>
      </c>
      <c r="AG30" s="34">
        <v>87</v>
      </c>
      <c r="AH30" s="34">
        <v>75</v>
      </c>
      <c r="AI30" s="34">
        <v>68</v>
      </c>
      <c r="AJ30" s="16">
        <f t="shared" si="54"/>
        <v>1737</v>
      </c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</row>
    <row r="31" spans="1:59" s="36" customFormat="1" ht="15.75" x14ac:dyDescent="0.25">
      <c r="A31" s="33" t="s">
        <v>22</v>
      </c>
      <c r="B31" s="34">
        <v>90</v>
      </c>
      <c r="C31" s="34">
        <v>114</v>
      </c>
      <c r="D31" s="34">
        <v>39</v>
      </c>
      <c r="E31" s="34">
        <v>17</v>
      </c>
      <c r="F31" s="15">
        <f t="shared" si="50"/>
        <v>260</v>
      </c>
      <c r="G31" s="34">
        <v>87</v>
      </c>
      <c r="H31" s="34">
        <v>77</v>
      </c>
      <c r="I31" s="34">
        <v>60</v>
      </c>
      <c r="J31" s="34">
        <v>62</v>
      </c>
      <c r="K31" s="34">
        <v>64</v>
      </c>
      <c r="L31" s="34">
        <v>24</v>
      </c>
      <c r="M31" s="34">
        <v>20</v>
      </c>
      <c r="N31" s="15">
        <f t="shared" si="51"/>
        <v>394</v>
      </c>
      <c r="O31" s="34">
        <v>49</v>
      </c>
      <c r="P31" s="34">
        <v>67</v>
      </c>
      <c r="Q31" s="34">
        <v>44</v>
      </c>
      <c r="R31" s="34">
        <v>55</v>
      </c>
      <c r="S31" s="34">
        <v>43</v>
      </c>
      <c r="T31" s="34">
        <v>21</v>
      </c>
      <c r="U31" s="34">
        <v>9</v>
      </c>
      <c r="V31" s="15">
        <f t="shared" si="52"/>
        <v>288</v>
      </c>
      <c r="W31" s="34">
        <v>72</v>
      </c>
      <c r="X31" s="34">
        <v>67</v>
      </c>
      <c r="Y31" s="34">
        <v>87</v>
      </c>
      <c r="Z31" s="34">
        <v>54</v>
      </c>
      <c r="AA31" s="34">
        <v>59</v>
      </c>
      <c r="AB31" s="34">
        <v>32</v>
      </c>
      <c r="AC31" s="34">
        <v>16</v>
      </c>
      <c r="AD31" s="15">
        <f t="shared" si="53"/>
        <v>387</v>
      </c>
      <c r="AE31" s="34">
        <v>78</v>
      </c>
      <c r="AF31" s="34">
        <v>73</v>
      </c>
      <c r="AG31" s="34">
        <v>81</v>
      </c>
      <c r="AH31" s="34">
        <v>75</v>
      </c>
      <c r="AI31" s="34">
        <v>63</v>
      </c>
      <c r="AJ31" s="16">
        <f t="shared" si="54"/>
        <v>1699</v>
      </c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</row>
    <row r="32" spans="1:59" s="36" customFormat="1" ht="15.75" x14ac:dyDescent="0.25">
      <c r="A32" s="33" t="s">
        <v>23</v>
      </c>
      <c r="B32" s="34">
        <v>90</v>
      </c>
      <c r="C32" s="34">
        <v>101</v>
      </c>
      <c r="D32" s="34">
        <v>39</v>
      </c>
      <c r="E32" s="34">
        <v>13</v>
      </c>
      <c r="F32" s="15">
        <f t="shared" si="50"/>
        <v>243</v>
      </c>
      <c r="G32" s="34">
        <v>89</v>
      </c>
      <c r="H32" s="34">
        <v>65</v>
      </c>
      <c r="I32" s="34">
        <v>58</v>
      </c>
      <c r="J32" s="34">
        <v>63</v>
      </c>
      <c r="K32" s="34">
        <v>52</v>
      </c>
      <c r="L32" s="34">
        <v>18</v>
      </c>
      <c r="M32" s="34">
        <v>18</v>
      </c>
      <c r="N32" s="15">
        <f t="shared" si="51"/>
        <v>363</v>
      </c>
      <c r="O32" s="34">
        <v>64</v>
      </c>
      <c r="P32" s="34">
        <v>61</v>
      </c>
      <c r="Q32" s="34">
        <v>56</v>
      </c>
      <c r="R32" s="34">
        <v>50</v>
      </c>
      <c r="S32" s="34">
        <v>53</v>
      </c>
      <c r="T32" s="34">
        <v>28</v>
      </c>
      <c r="U32" s="34">
        <v>15</v>
      </c>
      <c r="V32" s="15">
        <f t="shared" si="52"/>
        <v>327</v>
      </c>
      <c r="W32" s="34">
        <v>72</v>
      </c>
      <c r="X32" s="34">
        <v>88</v>
      </c>
      <c r="Y32" s="34">
        <v>71</v>
      </c>
      <c r="Z32" s="34">
        <v>73</v>
      </c>
      <c r="AA32" s="34">
        <v>54</v>
      </c>
      <c r="AB32" s="34">
        <v>18</v>
      </c>
      <c r="AC32" s="34">
        <v>14</v>
      </c>
      <c r="AD32" s="15">
        <f t="shared" si="53"/>
        <v>390</v>
      </c>
      <c r="AE32" s="34">
        <v>96</v>
      </c>
      <c r="AF32" s="34">
        <v>77</v>
      </c>
      <c r="AG32" s="34">
        <v>87</v>
      </c>
      <c r="AH32" s="34">
        <v>69</v>
      </c>
      <c r="AI32" s="34">
        <v>90</v>
      </c>
      <c r="AJ32" s="16">
        <f t="shared" si="54"/>
        <v>1742</v>
      </c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</row>
    <row r="33" spans="1:59" s="36" customFormat="1" ht="15.75" x14ac:dyDescent="0.25">
      <c r="A33" s="33" t="s">
        <v>24</v>
      </c>
      <c r="B33" s="34">
        <v>70</v>
      </c>
      <c r="C33" s="34">
        <v>127</v>
      </c>
      <c r="D33" s="34">
        <v>29</v>
      </c>
      <c r="E33" s="34">
        <v>13</v>
      </c>
      <c r="F33" s="15">
        <f t="shared" si="50"/>
        <v>239</v>
      </c>
      <c r="G33" s="34">
        <v>98</v>
      </c>
      <c r="H33" s="34">
        <v>90</v>
      </c>
      <c r="I33" s="34">
        <v>52</v>
      </c>
      <c r="J33" s="34">
        <v>76</v>
      </c>
      <c r="K33" s="34">
        <v>50</v>
      </c>
      <c r="L33" s="34">
        <v>15</v>
      </c>
      <c r="M33" s="34">
        <v>15</v>
      </c>
      <c r="N33" s="15">
        <f t="shared" si="51"/>
        <v>396</v>
      </c>
      <c r="O33" s="34">
        <v>55</v>
      </c>
      <c r="P33" s="34">
        <v>54</v>
      </c>
      <c r="Q33" s="34">
        <v>44</v>
      </c>
      <c r="R33" s="34">
        <v>81</v>
      </c>
      <c r="S33" s="34">
        <v>68</v>
      </c>
      <c r="T33" s="34">
        <v>29</v>
      </c>
      <c r="U33" s="34">
        <v>8</v>
      </c>
      <c r="V33" s="15">
        <f t="shared" si="52"/>
        <v>339</v>
      </c>
      <c r="W33" s="34">
        <v>97</v>
      </c>
      <c r="X33" s="34">
        <v>65</v>
      </c>
      <c r="Y33" s="34">
        <v>82</v>
      </c>
      <c r="Z33" s="34">
        <v>52</v>
      </c>
      <c r="AA33" s="34">
        <v>74</v>
      </c>
      <c r="AB33" s="34">
        <v>33</v>
      </c>
      <c r="AC33" s="34">
        <v>8</v>
      </c>
      <c r="AD33" s="15">
        <f t="shared" si="53"/>
        <v>411</v>
      </c>
      <c r="AE33" s="34">
        <v>68</v>
      </c>
      <c r="AF33" s="34">
        <v>83</v>
      </c>
      <c r="AG33" s="34">
        <v>66</v>
      </c>
      <c r="AH33" s="34">
        <v>66</v>
      </c>
      <c r="AI33" s="34">
        <v>86</v>
      </c>
      <c r="AJ33" s="16">
        <f t="shared" si="54"/>
        <v>1754</v>
      </c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</row>
    <row r="34" spans="1:59" s="36" customFormat="1" ht="15.75" x14ac:dyDescent="0.25">
      <c r="A34" s="33" t="s">
        <v>25</v>
      </c>
      <c r="B34" s="34">
        <v>75</v>
      </c>
      <c r="C34" s="34">
        <v>78</v>
      </c>
      <c r="D34" s="34">
        <v>34</v>
      </c>
      <c r="E34" s="34">
        <v>18</v>
      </c>
      <c r="F34" s="15">
        <f t="shared" si="50"/>
        <v>205</v>
      </c>
      <c r="G34" s="34">
        <v>71</v>
      </c>
      <c r="H34" s="34">
        <v>61</v>
      </c>
      <c r="I34" s="34">
        <v>65</v>
      </c>
      <c r="J34" s="34">
        <v>52</v>
      </c>
      <c r="K34" s="34">
        <v>46</v>
      </c>
      <c r="L34" s="34">
        <v>23</v>
      </c>
      <c r="M34" s="34">
        <v>23</v>
      </c>
      <c r="N34" s="15">
        <f t="shared" si="51"/>
        <v>341</v>
      </c>
      <c r="O34" s="34">
        <v>69</v>
      </c>
      <c r="P34" s="34">
        <v>50</v>
      </c>
      <c r="Q34" s="34">
        <v>41</v>
      </c>
      <c r="R34" s="34">
        <v>57</v>
      </c>
      <c r="S34" s="34">
        <v>67</v>
      </c>
      <c r="T34" s="34">
        <v>19</v>
      </c>
      <c r="U34" s="34">
        <v>5</v>
      </c>
      <c r="V34" s="15">
        <f t="shared" si="52"/>
        <v>308</v>
      </c>
      <c r="W34" s="34">
        <v>73</v>
      </c>
      <c r="X34" s="34">
        <v>65</v>
      </c>
      <c r="Y34" s="34">
        <v>63</v>
      </c>
      <c r="Z34" s="34">
        <v>61</v>
      </c>
      <c r="AA34" s="34">
        <v>50</v>
      </c>
      <c r="AB34" s="34">
        <v>30</v>
      </c>
      <c r="AC34" s="34">
        <v>9</v>
      </c>
      <c r="AD34" s="15">
        <f t="shared" si="53"/>
        <v>351</v>
      </c>
      <c r="AE34" s="34">
        <v>62</v>
      </c>
      <c r="AF34" s="34">
        <v>60</v>
      </c>
      <c r="AG34" s="34">
        <v>77</v>
      </c>
      <c r="AH34" s="34">
        <v>70</v>
      </c>
      <c r="AI34" s="34">
        <v>93</v>
      </c>
      <c r="AJ34" s="16">
        <f t="shared" si="54"/>
        <v>1567</v>
      </c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</row>
    <row r="35" spans="1:59" s="36" customFormat="1" ht="15.75" x14ac:dyDescent="0.25">
      <c r="A35" s="33" t="s">
        <v>26</v>
      </c>
      <c r="B35" s="34">
        <v>61</v>
      </c>
      <c r="C35" s="34">
        <v>72</v>
      </c>
      <c r="D35" s="34">
        <v>29</v>
      </c>
      <c r="E35" s="34">
        <v>9</v>
      </c>
      <c r="F35" s="15">
        <f t="shared" si="50"/>
        <v>171</v>
      </c>
      <c r="G35" s="34">
        <v>62</v>
      </c>
      <c r="H35" s="34">
        <v>63</v>
      </c>
      <c r="I35" s="34">
        <v>53</v>
      </c>
      <c r="J35" s="34">
        <v>61</v>
      </c>
      <c r="K35" s="34">
        <v>44</v>
      </c>
      <c r="L35" s="34">
        <v>11</v>
      </c>
      <c r="M35" s="34">
        <v>11</v>
      </c>
      <c r="N35" s="15">
        <f t="shared" si="51"/>
        <v>305</v>
      </c>
      <c r="O35" s="34">
        <v>61</v>
      </c>
      <c r="P35" s="34">
        <v>40</v>
      </c>
      <c r="Q35" s="34">
        <v>34</v>
      </c>
      <c r="R35" s="34">
        <v>49</v>
      </c>
      <c r="S35" s="34">
        <v>47</v>
      </c>
      <c r="T35" s="34">
        <v>17</v>
      </c>
      <c r="U35" s="34">
        <v>5</v>
      </c>
      <c r="V35" s="15">
        <f t="shared" si="52"/>
        <v>253</v>
      </c>
      <c r="W35" s="34">
        <v>58</v>
      </c>
      <c r="X35" s="34">
        <v>56</v>
      </c>
      <c r="Y35" s="34">
        <v>56</v>
      </c>
      <c r="Z35" s="34">
        <v>48</v>
      </c>
      <c r="AA35" s="34">
        <v>43</v>
      </c>
      <c r="AB35" s="34">
        <v>12</v>
      </c>
      <c r="AC35" s="34">
        <v>7</v>
      </c>
      <c r="AD35" s="15">
        <f t="shared" si="53"/>
        <v>280</v>
      </c>
      <c r="AE35" s="34">
        <v>70</v>
      </c>
      <c r="AF35" s="34">
        <v>35</v>
      </c>
      <c r="AG35" s="34">
        <v>32</v>
      </c>
      <c r="AH35" s="34">
        <v>50</v>
      </c>
      <c r="AI35" s="34">
        <v>71</v>
      </c>
      <c r="AJ35" s="16">
        <f t="shared" si="54"/>
        <v>1267</v>
      </c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</row>
    <row r="36" spans="1:59" s="36" customFormat="1" ht="15.75" x14ac:dyDescent="0.25">
      <c r="A36" s="33" t="s">
        <v>27</v>
      </c>
      <c r="B36" s="34">
        <v>52</v>
      </c>
      <c r="C36" s="34">
        <v>72</v>
      </c>
      <c r="D36" s="34">
        <v>21</v>
      </c>
      <c r="E36" s="34">
        <v>17</v>
      </c>
      <c r="F36" s="15">
        <f t="shared" si="50"/>
        <v>162</v>
      </c>
      <c r="G36" s="34">
        <v>68</v>
      </c>
      <c r="H36" s="34">
        <v>59</v>
      </c>
      <c r="I36" s="34">
        <v>70</v>
      </c>
      <c r="J36" s="34">
        <v>51</v>
      </c>
      <c r="K36" s="34">
        <v>64</v>
      </c>
      <c r="L36" s="34">
        <v>15</v>
      </c>
      <c r="M36" s="34">
        <v>15</v>
      </c>
      <c r="N36" s="15">
        <f t="shared" si="51"/>
        <v>342</v>
      </c>
      <c r="O36" s="34">
        <v>63</v>
      </c>
      <c r="P36" s="34">
        <v>45</v>
      </c>
      <c r="Q36" s="34">
        <v>17</v>
      </c>
      <c r="R36" s="34">
        <v>37</v>
      </c>
      <c r="S36" s="34">
        <v>49</v>
      </c>
      <c r="T36" s="34">
        <v>11</v>
      </c>
      <c r="U36" s="34">
        <v>10</v>
      </c>
      <c r="V36" s="15">
        <f t="shared" si="52"/>
        <v>232</v>
      </c>
      <c r="W36" s="34">
        <v>51</v>
      </c>
      <c r="X36" s="34">
        <v>55</v>
      </c>
      <c r="Y36" s="34">
        <v>51</v>
      </c>
      <c r="Z36" s="34">
        <v>28</v>
      </c>
      <c r="AA36" s="34">
        <v>40</v>
      </c>
      <c r="AB36" s="34">
        <v>13</v>
      </c>
      <c r="AC36" s="34">
        <v>11</v>
      </c>
      <c r="AD36" s="15">
        <f t="shared" si="53"/>
        <v>249</v>
      </c>
      <c r="AE36" s="34">
        <v>38</v>
      </c>
      <c r="AF36" s="34">
        <v>44</v>
      </c>
      <c r="AG36" s="34">
        <v>39</v>
      </c>
      <c r="AH36" s="34">
        <v>53</v>
      </c>
      <c r="AI36" s="34">
        <v>52</v>
      </c>
      <c r="AJ36" s="16">
        <f t="shared" si="54"/>
        <v>1211</v>
      </c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</row>
    <row r="37" spans="1:59" s="36" customFormat="1" ht="15.75" x14ac:dyDescent="0.25">
      <c r="A37" s="33" t="s">
        <v>28</v>
      </c>
      <c r="B37" s="34">
        <v>61</v>
      </c>
      <c r="C37" s="34">
        <v>100</v>
      </c>
      <c r="D37" s="34">
        <v>23</v>
      </c>
      <c r="E37" s="34">
        <v>7</v>
      </c>
      <c r="F37" s="15">
        <f t="shared" si="50"/>
        <v>191</v>
      </c>
      <c r="G37" s="34">
        <v>69</v>
      </c>
      <c r="H37" s="34">
        <v>45</v>
      </c>
      <c r="I37" s="34">
        <v>61</v>
      </c>
      <c r="J37" s="34">
        <v>63</v>
      </c>
      <c r="K37" s="34">
        <v>55</v>
      </c>
      <c r="L37" s="34">
        <v>11</v>
      </c>
      <c r="M37" s="34">
        <v>11</v>
      </c>
      <c r="N37" s="15">
        <f t="shared" si="51"/>
        <v>315</v>
      </c>
      <c r="O37" s="34">
        <v>68</v>
      </c>
      <c r="P37" s="34">
        <v>50</v>
      </c>
      <c r="Q37" s="34">
        <v>6</v>
      </c>
      <c r="R37" s="34">
        <v>28</v>
      </c>
      <c r="S37" s="34">
        <v>38</v>
      </c>
      <c r="T37" s="34">
        <v>14</v>
      </c>
      <c r="U37" s="34">
        <v>11</v>
      </c>
      <c r="V37" s="15">
        <f t="shared" si="52"/>
        <v>215</v>
      </c>
      <c r="W37" s="34">
        <v>48</v>
      </c>
      <c r="X37" s="34">
        <v>48</v>
      </c>
      <c r="Y37" s="34">
        <v>40</v>
      </c>
      <c r="Z37" s="34">
        <v>28</v>
      </c>
      <c r="AA37" s="34">
        <v>44</v>
      </c>
      <c r="AB37" s="34">
        <v>15</v>
      </c>
      <c r="AC37" s="34">
        <v>11</v>
      </c>
      <c r="AD37" s="15">
        <f t="shared" si="53"/>
        <v>234</v>
      </c>
      <c r="AE37" s="34">
        <v>24</v>
      </c>
      <c r="AF37" s="34">
        <v>35</v>
      </c>
      <c r="AG37" s="34">
        <v>31</v>
      </c>
      <c r="AH37" s="34">
        <v>36</v>
      </c>
      <c r="AI37" s="34">
        <v>57</v>
      </c>
      <c r="AJ37" s="16">
        <f t="shared" si="54"/>
        <v>1138</v>
      </c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s="36" customFormat="1" ht="15.75" x14ac:dyDescent="0.25">
      <c r="A38" s="33" t="s">
        <v>29</v>
      </c>
      <c r="B38" s="34">
        <v>60</v>
      </c>
      <c r="C38" s="34">
        <v>83</v>
      </c>
      <c r="D38" s="34">
        <v>17</v>
      </c>
      <c r="E38" s="34">
        <v>11</v>
      </c>
      <c r="F38" s="15">
        <f t="shared" si="50"/>
        <v>171</v>
      </c>
      <c r="G38" s="34">
        <v>50</v>
      </c>
      <c r="H38" s="34">
        <v>32</v>
      </c>
      <c r="I38" s="34">
        <v>71</v>
      </c>
      <c r="J38" s="34">
        <v>61</v>
      </c>
      <c r="K38" s="34">
        <v>45</v>
      </c>
      <c r="L38" s="34">
        <v>13</v>
      </c>
      <c r="M38" s="34">
        <v>13</v>
      </c>
      <c r="N38" s="15">
        <f t="shared" si="51"/>
        <v>285</v>
      </c>
      <c r="O38" s="34">
        <v>60</v>
      </c>
      <c r="P38" s="34">
        <v>40</v>
      </c>
      <c r="Q38" s="34">
        <v>0</v>
      </c>
      <c r="R38" s="34">
        <v>3</v>
      </c>
      <c r="S38" s="34">
        <v>31</v>
      </c>
      <c r="T38" s="34">
        <v>9</v>
      </c>
      <c r="U38" s="34">
        <v>11</v>
      </c>
      <c r="V38" s="15">
        <f t="shared" si="52"/>
        <v>154</v>
      </c>
      <c r="W38" s="34">
        <v>30</v>
      </c>
      <c r="X38" s="34">
        <v>33</v>
      </c>
      <c r="Y38" s="34">
        <v>20</v>
      </c>
      <c r="Z38" s="34">
        <v>20</v>
      </c>
      <c r="AA38" s="34">
        <v>34</v>
      </c>
      <c r="AB38" s="34">
        <v>9</v>
      </c>
      <c r="AC38" s="34">
        <v>8</v>
      </c>
      <c r="AD38" s="15">
        <f t="shared" si="53"/>
        <v>154</v>
      </c>
      <c r="AE38" s="34">
        <v>22</v>
      </c>
      <c r="AF38" s="34">
        <v>32</v>
      </c>
      <c r="AG38" s="34">
        <v>22</v>
      </c>
      <c r="AH38" s="34">
        <v>44</v>
      </c>
      <c r="AI38" s="34">
        <v>29</v>
      </c>
      <c r="AJ38" s="16">
        <f t="shared" si="54"/>
        <v>913</v>
      </c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</row>
    <row r="39" spans="1:59" s="36" customFormat="1" ht="15.75" x14ac:dyDescent="0.25">
      <c r="A39" s="33" t="s">
        <v>30</v>
      </c>
      <c r="B39" s="34">
        <v>37</v>
      </c>
      <c r="C39" s="34">
        <v>88</v>
      </c>
      <c r="D39" s="34">
        <v>20</v>
      </c>
      <c r="E39" s="34">
        <v>12</v>
      </c>
      <c r="F39" s="15">
        <f t="shared" si="50"/>
        <v>157</v>
      </c>
      <c r="G39" s="34">
        <v>57</v>
      </c>
      <c r="H39" s="34">
        <v>25</v>
      </c>
      <c r="I39" s="34">
        <v>54</v>
      </c>
      <c r="J39" s="34">
        <v>45</v>
      </c>
      <c r="K39" s="34">
        <v>54</v>
      </c>
      <c r="L39" s="34">
        <v>14</v>
      </c>
      <c r="M39" s="34">
        <v>14</v>
      </c>
      <c r="N39" s="15">
        <f t="shared" si="51"/>
        <v>263</v>
      </c>
      <c r="O39" s="34">
        <v>43</v>
      </c>
      <c r="P39" s="34">
        <v>33</v>
      </c>
      <c r="Q39" s="34">
        <v>0</v>
      </c>
      <c r="R39" s="34">
        <v>3</v>
      </c>
      <c r="S39" s="34">
        <v>23</v>
      </c>
      <c r="T39" s="34">
        <v>22</v>
      </c>
      <c r="U39" s="34">
        <v>6</v>
      </c>
      <c r="V39" s="15">
        <f t="shared" si="52"/>
        <v>130</v>
      </c>
      <c r="W39" s="34">
        <v>32</v>
      </c>
      <c r="X39" s="34">
        <v>25</v>
      </c>
      <c r="Y39" s="34">
        <v>29</v>
      </c>
      <c r="Z39" s="34">
        <v>4</v>
      </c>
      <c r="AA39" s="34">
        <v>1</v>
      </c>
      <c r="AB39" s="34">
        <v>2</v>
      </c>
      <c r="AC39" s="34">
        <v>0</v>
      </c>
      <c r="AD39" s="15">
        <f t="shared" si="53"/>
        <v>93</v>
      </c>
      <c r="AE39" s="34">
        <v>6</v>
      </c>
      <c r="AF39" s="34">
        <v>5</v>
      </c>
      <c r="AG39" s="34">
        <v>4</v>
      </c>
      <c r="AH39" s="34">
        <v>7</v>
      </c>
      <c r="AI39" s="34">
        <v>5</v>
      </c>
      <c r="AJ39" s="16">
        <f t="shared" si="54"/>
        <v>670</v>
      </c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</row>
    <row r="40" spans="1:59" s="36" customFormat="1" ht="15.75" x14ac:dyDescent="0.25">
      <c r="A40" s="33" t="s">
        <v>31</v>
      </c>
      <c r="B40" s="34">
        <v>52</v>
      </c>
      <c r="C40" s="34">
        <v>99</v>
      </c>
      <c r="D40" s="34">
        <v>16</v>
      </c>
      <c r="E40" s="34">
        <v>5</v>
      </c>
      <c r="F40" s="15">
        <f t="shared" si="50"/>
        <v>172</v>
      </c>
      <c r="G40" s="34">
        <v>46</v>
      </c>
      <c r="H40" s="34">
        <v>38</v>
      </c>
      <c r="I40" s="34">
        <v>34</v>
      </c>
      <c r="J40" s="34">
        <v>51</v>
      </c>
      <c r="K40" s="34">
        <v>36</v>
      </c>
      <c r="L40" s="34">
        <v>9</v>
      </c>
      <c r="M40" s="34">
        <v>9</v>
      </c>
      <c r="N40" s="15">
        <f t="shared" si="51"/>
        <v>223</v>
      </c>
      <c r="O40" s="34">
        <v>30</v>
      </c>
      <c r="P40" s="34">
        <v>25</v>
      </c>
      <c r="Q40" s="34">
        <v>0</v>
      </c>
      <c r="R40" s="34">
        <v>2</v>
      </c>
      <c r="S40" s="34">
        <v>5</v>
      </c>
      <c r="T40" s="34">
        <v>4</v>
      </c>
      <c r="U40" s="34">
        <v>2</v>
      </c>
      <c r="V40" s="15">
        <f t="shared" si="52"/>
        <v>68</v>
      </c>
      <c r="W40" s="34">
        <v>6</v>
      </c>
      <c r="X40" s="34">
        <v>3</v>
      </c>
      <c r="Y40" s="34">
        <v>8</v>
      </c>
      <c r="Z40" s="34">
        <v>0</v>
      </c>
      <c r="AA40" s="34">
        <v>0</v>
      </c>
      <c r="AB40" s="34">
        <v>0</v>
      </c>
      <c r="AC40" s="34">
        <v>0</v>
      </c>
      <c r="AD40" s="15">
        <f t="shared" si="53"/>
        <v>17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16">
        <f t="shared" si="54"/>
        <v>480</v>
      </c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</row>
    <row r="41" spans="1:59" s="36" customFormat="1" ht="15.75" x14ac:dyDescent="0.25">
      <c r="A41" s="33" t="s">
        <v>32</v>
      </c>
      <c r="B41" s="34">
        <v>45</v>
      </c>
      <c r="C41" s="34">
        <v>58</v>
      </c>
      <c r="D41" s="34">
        <v>20</v>
      </c>
      <c r="E41" s="34">
        <v>9</v>
      </c>
      <c r="F41" s="15">
        <f t="shared" si="50"/>
        <v>132</v>
      </c>
      <c r="G41" s="34">
        <v>26</v>
      </c>
      <c r="H41" s="34">
        <v>21</v>
      </c>
      <c r="I41" s="34">
        <v>38</v>
      </c>
      <c r="J41" s="34">
        <v>32</v>
      </c>
      <c r="K41" s="34">
        <v>29</v>
      </c>
      <c r="L41" s="34">
        <v>12</v>
      </c>
      <c r="M41" s="34">
        <v>12</v>
      </c>
      <c r="N41" s="15">
        <f t="shared" si="51"/>
        <v>170</v>
      </c>
      <c r="O41" s="34">
        <v>23</v>
      </c>
      <c r="P41" s="34">
        <v>28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15">
        <f t="shared" si="52"/>
        <v>51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15">
        <f t="shared" si="53"/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16">
        <f t="shared" si="54"/>
        <v>353</v>
      </c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</row>
    <row r="42" spans="1:59" s="36" customFormat="1" ht="15.75" x14ac:dyDescent="0.25">
      <c r="A42" s="33" t="s">
        <v>33</v>
      </c>
      <c r="B42" s="34">
        <v>37</v>
      </c>
      <c r="C42" s="34">
        <v>42</v>
      </c>
      <c r="D42" s="34">
        <v>18</v>
      </c>
      <c r="E42" s="34">
        <v>6</v>
      </c>
      <c r="F42" s="15">
        <f t="shared" si="50"/>
        <v>103</v>
      </c>
      <c r="G42" s="34">
        <v>15</v>
      </c>
      <c r="H42" s="34">
        <v>22</v>
      </c>
      <c r="I42" s="34">
        <v>40</v>
      </c>
      <c r="J42" s="34">
        <v>25</v>
      </c>
      <c r="K42" s="34">
        <v>23</v>
      </c>
      <c r="L42" s="34">
        <v>14</v>
      </c>
      <c r="M42" s="34">
        <v>15</v>
      </c>
      <c r="N42" s="15">
        <f t="shared" si="51"/>
        <v>154</v>
      </c>
      <c r="O42" s="34">
        <v>28</v>
      </c>
      <c r="P42" s="34">
        <v>26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15">
        <f t="shared" si="52"/>
        <v>54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15">
        <f t="shared" si="53"/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16">
        <f t="shared" si="54"/>
        <v>311</v>
      </c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</row>
    <row r="43" spans="1:59" s="36" customFormat="1" ht="15.75" x14ac:dyDescent="0.25">
      <c r="A43" s="33" t="s">
        <v>34</v>
      </c>
      <c r="B43" s="34">
        <v>24</v>
      </c>
      <c r="C43" s="34">
        <v>37</v>
      </c>
      <c r="D43" s="34">
        <v>20</v>
      </c>
      <c r="E43" s="34">
        <v>7</v>
      </c>
      <c r="F43" s="15">
        <f t="shared" si="50"/>
        <v>88</v>
      </c>
      <c r="G43" s="34">
        <v>25</v>
      </c>
      <c r="H43" s="34">
        <v>25</v>
      </c>
      <c r="I43" s="34">
        <v>24</v>
      </c>
      <c r="J43" s="34">
        <v>12</v>
      </c>
      <c r="K43" s="34">
        <v>30</v>
      </c>
      <c r="L43" s="34">
        <v>12</v>
      </c>
      <c r="M43" s="34">
        <v>13</v>
      </c>
      <c r="N43" s="15">
        <f t="shared" si="51"/>
        <v>141</v>
      </c>
      <c r="O43" s="34">
        <v>19</v>
      </c>
      <c r="P43" s="34">
        <v>25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15">
        <f t="shared" si="52"/>
        <v>44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15">
        <f t="shared" si="53"/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16">
        <f t="shared" si="54"/>
        <v>273</v>
      </c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</row>
    <row r="44" spans="1:59" s="36" customFormat="1" ht="15.75" x14ac:dyDescent="0.25">
      <c r="A44" s="33" t="s">
        <v>35</v>
      </c>
      <c r="B44" s="34">
        <v>25</v>
      </c>
      <c r="C44" s="34">
        <v>36</v>
      </c>
      <c r="D44" s="34">
        <v>16</v>
      </c>
      <c r="E44" s="34">
        <v>5</v>
      </c>
      <c r="F44" s="15">
        <f t="shared" si="50"/>
        <v>82</v>
      </c>
      <c r="G44" s="34">
        <v>26</v>
      </c>
      <c r="H44" s="34">
        <v>17</v>
      </c>
      <c r="I44" s="34">
        <v>23</v>
      </c>
      <c r="J44" s="34">
        <v>22</v>
      </c>
      <c r="K44" s="34">
        <v>24</v>
      </c>
      <c r="L44" s="34">
        <v>13</v>
      </c>
      <c r="M44" s="34">
        <v>13</v>
      </c>
      <c r="N44" s="15">
        <f t="shared" si="51"/>
        <v>138</v>
      </c>
      <c r="O44" s="34">
        <v>23</v>
      </c>
      <c r="P44" s="34">
        <v>12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15">
        <f t="shared" si="52"/>
        <v>35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15">
        <f t="shared" si="53"/>
        <v>0</v>
      </c>
      <c r="AE44" s="34">
        <v>0</v>
      </c>
      <c r="AF44" s="34">
        <v>0</v>
      </c>
      <c r="AG44" s="34">
        <v>0</v>
      </c>
      <c r="AH44" s="34">
        <v>0</v>
      </c>
      <c r="AI44" s="34">
        <v>0</v>
      </c>
      <c r="AJ44" s="16">
        <f t="shared" si="54"/>
        <v>255</v>
      </c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</row>
    <row r="45" spans="1:59" s="36" customFormat="1" ht="15.75" x14ac:dyDescent="0.25">
      <c r="A45" s="33" t="s">
        <v>36</v>
      </c>
      <c r="B45" s="34">
        <v>23</v>
      </c>
      <c r="C45" s="34">
        <v>20</v>
      </c>
      <c r="D45" s="34">
        <v>11</v>
      </c>
      <c r="E45" s="34">
        <v>5</v>
      </c>
      <c r="F45" s="15">
        <f t="shared" si="50"/>
        <v>59</v>
      </c>
      <c r="G45" s="34">
        <v>19</v>
      </c>
      <c r="H45" s="34">
        <v>4</v>
      </c>
      <c r="I45" s="34">
        <v>19</v>
      </c>
      <c r="J45" s="34">
        <v>13</v>
      </c>
      <c r="K45" s="34">
        <v>24</v>
      </c>
      <c r="L45" s="34">
        <v>9</v>
      </c>
      <c r="M45" s="34">
        <v>8</v>
      </c>
      <c r="N45" s="15">
        <f t="shared" si="51"/>
        <v>96</v>
      </c>
      <c r="O45" s="34">
        <v>3</v>
      </c>
      <c r="P45" s="34">
        <v>3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15">
        <f t="shared" si="52"/>
        <v>6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15">
        <f t="shared" si="53"/>
        <v>0</v>
      </c>
      <c r="AE45" s="34">
        <v>0</v>
      </c>
      <c r="AF45" s="34">
        <v>0</v>
      </c>
      <c r="AG45" s="34">
        <v>0</v>
      </c>
      <c r="AH45" s="34">
        <v>0</v>
      </c>
      <c r="AI45" s="34">
        <v>0</v>
      </c>
      <c r="AJ45" s="16">
        <f t="shared" si="54"/>
        <v>161</v>
      </c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</row>
    <row r="46" spans="1:59" s="36" customFormat="1" ht="15.75" x14ac:dyDescent="0.25">
      <c r="A46" s="33" t="s">
        <v>37</v>
      </c>
      <c r="B46" s="34">
        <v>29</v>
      </c>
      <c r="C46" s="34">
        <v>31</v>
      </c>
      <c r="D46" s="34">
        <v>13</v>
      </c>
      <c r="E46" s="34">
        <v>6</v>
      </c>
      <c r="F46" s="15">
        <f t="shared" si="50"/>
        <v>79</v>
      </c>
      <c r="G46" s="34">
        <v>12</v>
      </c>
      <c r="H46" s="34">
        <v>0</v>
      </c>
      <c r="I46" s="34">
        <v>13</v>
      </c>
      <c r="J46" s="34">
        <v>17</v>
      </c>
      <c r="K46" s="34">
        <v>17</v>
      </c>
      <c r="L46" s="34">
        <v>7</v>
      </c>
      <c r="M46" s="34">
        <v>6</v>
      </c>
      <c r="N46" s="15">
        <f t="shared" si="51"/>
        <v>72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15">
        <f t="shared" si="52"/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15">
        <f t="shared" si="53"/>
        <v>0</v>
      </c>
      <c r="AE46" s="34">
        <v>0</v>
      </c>
      <c r="AF46" s="34">
        <v>0</v>
      </c>
      <c r="AG46" s="34">
        <v>0</v>
      </c>
      <c r="AH46" s="34">
        <v>0</v>
      </c>
      <c r="AI46" s="34">
        <v>0</v>
      </c>
      <c r="AJ46" s="16">
        <f t="shared" si="54"/>
        <v>151</v>
      </c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</row>
    <row r="47" spans="1:59" s="36" customFormat="1" ht="15.75" x14ac:dyDescent="0.25">
      <c r="A47" s="33" t="s">
        <v>38</v>
      </c>
      <c r="B47" s="34">
        <v>5</v>
      </c>
      <c r="C47" s="34">
        <v>5</v>
      </c>
      <c r="D47" s="34">
        <v>1</v>
      </c>
      <c r="E47" s="34">
        <v>1</v>
      </c>
      <c r="F47" s="15">
        <f t="shared" si="50"/>
        <v>12</v>
      </c>
      <c r="G47" s="34">
        <v>1</v>
      </c>
      <c r="H47" s="34">
        <v>0</v>
      </c>
      <c r="I47" s="34">
        <v>2</v>
      </c>
      <c r="J47" s="34">
        <v>5</v>
      </c>
      <c r="K47" s="34">
        <v>2</v>
      </c>
      <c r="L47" s="34">
        <v>4</v>
      </c>
      <c r="M47" s="34">
        <v>3</v>
      </c>
      <c r="N47" s="15">
        <f t="shared" si="51"/>
        <v>17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15">
        <f t="shared" si="52"/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15">
        <f t="shared" si="53"/>
        <v>0</v>
      </c>
      <c r="AE47" s="34">
        <v>0</v>
      </c>
      <c r="AF47" s="34">
        <v>0</v>
      </c>
      <c r="AG47" s="34">
        <v>0</v>
      </c>
      <c r="AH47" s="34">
        <v>0</v>
      </c>
      <c r="AI47" s="34">
        <v>0</v>
      </c>
      <c r="AJ47" s="16">
        <f t="shared" si="54"/>
        <v>29</v>
      </c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</row>
    <row r="48" spans="1:59" s="36" customFormat="1" ht="15.75" x14ac:dyDescent="0.25">
      <c r="A48" s="33" t="s">
        <v>39</v>
      </c>
      <c r="B48" s="34">
        <v>0</v>
      </c>
      <c r="C48" s="34">
        <v>0</v>
      </c>
      <c r="D48" s="34">
        <v>0</v>
      </c>
      <c r="E48" s="34">
        <v>0</v>
      </c>
      <c r="F48" s="15">
        <f t="shared" si="50"/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15">
        <f t="shared" si="51"/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15">
        <f t="shared" si="52"/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15">
        <f t="shared" si="53"/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16">
        <f t="shared" si="54"/>
        <v>0</v>
      </c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</row>
    <row r="49" spans="1:59" s="36" customFormat="1" ht="15.75" x14ac:dyDescent="0.25">
      <c r="A49" s="33" t="s">
        <v>40</v>
      </c>
      <c r="B49" s="34">
        <v>0</v>
      </c>
      <c r="C49" s="34">
        <v>0</v>
      </c>
      <c r="D49" s="34">
        <v>0</v>
      </c>
      <c r="E49" s="34">
        <v>0</v>
      </c>
      <c r="F49" s="15">
        <f t="shared" si="50"/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15">
        <f t="shared" si="51"/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15">
        <f t="shared" si="52"/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15">
        <f t="shared" si="53"/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16">
        <f t="shared" si="54"/>
        <v>0</v>
      </c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</row>
    <row r="50" spans="1:59" s="36" customFormat="1" ht="15.75" x14ac:dyDescent="0.25">
      <c r="A50" s="33" t="s">
        <v>41</v>
      </c>
      <c r="B50" s="34">
        <v>0</v>
      </c>
      <c r="C50" s="34">
        <v>0</v>
      </c>
      <c r="D50" s="34">
        <v>0</v>
      </c>
      <c r="E50" s="34">
        <v>0</v>
      </c>
      <c r="F50" s="15">
        <f t="shared" si="50"/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15">
        <f t="shared" si="51"/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15">
        <f t="shared" si="52"/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15">
        <f t="shared" si="53"/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16">
        <f t="shared" si="54"/>
        <v>0</v>
      </c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</row>
    <row r="51" spans="1:59" x14ac:dyDescent="0.25">
      <c r="A51" s="13" t="s">
        <v>42</v>
      </c>
      <c r="B51" s="32">
        <f t="shared" ref="B51:Q51" si="55">SUM(B52:B79)</f>
        <v>1228</v>
      </c>
      <c r="C51" s="32">
        <f t="shared" si="55"/>
        <v>1566</v>
      </c>
      <c r="D51" s="32">
        <f t="shared" si="55"/>
        <v>535</v>
      </c>
      <c r="E51" s="32">
        <f t="shared" ref="E51" si="56">SUM(E52:E79)</f>
        <v>204</v>
      </c>
      <c r="F51" s="32">
        <f t="shared" si="55"/>
        <v>3533</v>
      </c>
      <c r="G51" s="32">
        <f t="shared" ref="G51:I51" si="57">SUM(G52:G79)</f>
        <v>1229</v>
      </c>
      <c r="H51" s="32">
        <f t="shared" si="57"/>
        <v>1137</v>
      </c>
      <c r="I51" s="32">
        <f t="shared" si="57"/>
        <v>1069</v>
      </c>
      <c r="J51" s="32">
        <f>SUM(J52:J79)</f>
        <v>1044</v>
      </c>
      <c r="K51" s="32">
        <f t="shared" ref="K51:M51" si="58">SUM(K52:K79)</f>
        <v>994</v>
      </c>
      <c r="L51" s="32">
        <f t="shared" si="58"/>
        <v>346</v>
      </c>
      <c r="M51" s="32">
        <f t="shared" si="58"/>
        <v>346</v>
      </c>
      <c r="N51" s="32">
        <f t="shared" si="55"/>
        <v>6165</v>
      </c>
      <c r="O51" s="32">
        <f t="shared" si="55"/>
        <v>1028</v>
      </c>
      <c r="P51" s="32">
        <f t="shared" si="55"/>
        <v>871</v>
      </c>
      <c r="Q51" s="32">
        <f t="shared" si="55"/>
        <v>625</v>
      </c>
      <c r="R51" s="32">
        <f>SUM(R52:R79)</f>
        <v>709</v>
      </c>
      <c r="S51" s="32">
        <f t="shared" ref="S51:U51" si="59">SUM(S52:S79)</f>
        <v>775</v>
      </c>
      <c r="T51" s="32">
        <f t="shared" si="59"/>
        <v>318</v>
      </c>
      <c r="U51" s="32">
        <f t="shared" si="59"/>
        <v>132</v>
      </c>
      <c r="V51" s="32">
        <f>SUM(V52:V79)</f>
        <v>4458</v>
      </c>
      <c r="W51" s="32">
        <f t="shared" ref="W51:Y51" si="60">SUM(W52:W79)</f>
        <v>957</v>
      </c>
      <c r="X51" s="32">
        <f t="shared" si="60"/>
        <v>859</v>
      </c>
      <c r="Y51" s="32">
        <f t="shared" si="60"/>
        <v>935</v>
      </c>
      <c r="Z51" s="32">
        <f>SUM(Z52:Z79)</f>
        <v>787</v>
      </c>
      <c r="AA51" s="32">
        <f t="shared" ref="AA51:AC51" si="61">SUM(AA52:AA79)</f>
        <v>795</v>
      </c>
      <c r="AB51" s="32">
        <f t="shared" si="61"/>
        <v>342</v>
      </c>
      <c r="AC51" s="32">
        <f t="shared" si="61"/>
        <v>142</v>
      </c>
      <c r="AD51" s="32">
        <f>SUM(AD52:AD79)</f>
        <v>4817</v>
      </c>
      <c r="AE51" s="32">
        <f t="shared" ref="AE51:AG51" si="62">SUM(AE52:AE79)</f>
        <v>918</v>
      </c>
      <c r="AF51" s="32">
        <f t="shared" si="62"/>
        <v>820</v>
      </c>
      <c r="AG51" s="32">
        <f t="shared" si="62"/>
        <v>801</v>
      </c>
      <c r="AH51" s="32">
        <f t="shared" ref="AH51:AI51" si="63">SUM(AH52:AH79)</f>
        <v>980</v>
      </c>
      <c r="AI51" s="32">
        <f t="shared" si="63"/>
        <v>1104</v>
      </c>
      <c r="AJ51" s="32">
        <f t="shared" si="54"/>
        <v>23596</v>
      </c>
    </row>
    <row r="52" spans="1:59" s="36" customFormat="1" ht="15.75" x14ac:dyDescent="0.25">
      <c r="A52" s="33" t="s">
        <v>14</v>
      </c>
      <c r="B52" s="34">
        <v>6</v>
      </c>
      <c r="C52" s="34">
        <v>15</v>
      </c>
      <c r="D52" s="34">
        <v>4</v>
      </c>
      <c r="E52" s="34">
        <v>1</v>
      </c>
      <c r="F52" s="15">
        <f t="shared" ref="F52:F79" si="64">SUM(B52:E52)</f>
        <v>26</v>
      </c>
      <c r="G52" s="34">
        <v>3</v>
      </c>
      <c r="H52" s="34">
        <v>33</v>
      </c>
      <c r="I52" s="34">
        <v>3</v>
      </c>
      <c r="J52" s="34">
        <v>6</v>
      </c>
      <c r="K52" s="34">
        <v>3</v>
      </c>
      <c r="L52" s="34">
        <v>1</v>
      </c>
      <c r="M52" s="34">
        <v>1</v>
      </c>
      <c r="N52" s="15">
        <f t="shared" ref="N52:N79" si="65">SUM(G52:M52)</f>
        <v>50</v>
      </c>
      <c r="O52" s="34">
        <v>1</v>
      </c>
      <c r="P52" s="34">
        <v>10</v>
      </c>
      <c r="Q52" s="34">
        <v>15</v>
      </c>
      <c r="R52" s="34">
        <v>0</v>
      </c>
      <c r="S52" s="34">
        <v>0</v>
      </c>
      <c r="T52" s="34">
        <v>0</v>
      </c>
      <c r="U52" s="34">
        <v>0</v>
      </c>
      <c r="V52" s="15">
        <f t="shared" ref="V52:V79" si="66">SUM(O52:U52)</f>
        <v>26</v>
      </c>
      <c r="W52" s="34">
        <v>0</v>
      </c>
      <c r="X52" s="34">
        <v>0</v>
      </c>
      <c r="Y52" s="34">
        <v>0</v>
      </c>
      <c r="Z52" s="34">
        <v>34</v>
      </c>
      <c r="AA52" s="34">
        <v>31</v>
      </c>
      <c r="AB52" s="34">
        <v>13</v>
      </c>
      <c r="AC52" s="34">
        <v>0</v>
      </c>
      <c r="AD52" s="15">
        <f t="shared" ref="AD52:AD79" si="67">SUM(W52:AC52)</f>
        <v>78</v>
      </c>
      <c r="AE52" s="34">
        <v>24</v>
      </c>
      <c r="AF52" s="34">
        <v>14</v>
      </c>
      <c r="AG52" s="34">
        <v>27</v>
      </c>
      <c r="AH52" s="34">
        <v>27</v>
      </c>
      <c r="AI52" s="34">
        <v>39</v>
      </c>
      <c r="AJ52" s="16">
        <f t="shared" ref="AJ52:AJ80" si="68">SUM(W52:AC52,V52,N52,F52,AE52:AI52)</f>
        <v>311</v>
      </c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</row>
    <row r="53" spans="1:59" s="36" customFormat="1" ht="15.75" x14ac:dyDescent="0.25">
      <c r="A53" s="33" t="s">
        <v>15</v>
      </c>
      <c r="B53" s="34">
        <v>21</v>
      </c>
      <c r="C53" s="34">
        <v>15</v>
      </c>
      <c r="D53" s="34">
        <v>10</v>
      </c>
      <c r="E53" s="34">
        <v>3</v>
      </c>
      <c r="F53" s="15">
        <f t="shared" si="64"/>
        <v>49</v>
      </c>
      <c r="G53" s="34">
        <v>11</v>
      </c>
      <c r="H53" s="34">
        <v>46</v>
      </c>
      <c r="I53" s="34">
        <v>10</v>
      </c>
      <c r="J53" s="34">
        <v>20</v>
      </c>
      <c r="K53" s="34">
        <v>15</v>
      </c>
      <c r="L53" s="34">
        <v>3</v>
      </c>
      <c r="M53" s="34">
        <v>3</v>
      </c>
      <c r="N53" s="15">
        <f t="shared" si="65"/>
        <v>108</v>
      </c>
      <c r="O53" s="34">
        <v>13</v>
      </c>
      <c r="P53" s="34">
        <v>14</v>
      </c>
      <c r="Q53" s="34">
        <v>37</v>
      </c>
      <c r="R53" s="34">
        <v>25</v>
      </c>
      <c r="S53" s="34">
        <v>19</v>
      </c>
      <c r="T53" s="34">
        <v>11</v>
      </c>
      <c r="U53" s="34">
        <v>3</v>
      </c>
      <c r="V53" s="15">
        <f t="shared" si="66"/>
        <v>122</v>
      </c>
      <c r="W53" s="34">
        <v>36</v>
      </c>
      <c r="X53" s="34">
        <v>31</v>
      </c>
      <c r="Y53" s="34">
        <v>28</v>
      </c>
      <c r="Z53" s="34">
        <v>43</v>
      </c>
      <c r="AA53" s="34">
        <v>37</v>
      </c>
      <c r="AB53" s="34">
        <v>23</v>
      </c>
      <c r="AC53" s="34">
        <v>2</v>
      </c>
      <c r="AD53" s="15">
        <f t="shared" si="67"/>
        <v>200</v>
      </c>
      <c r="AE53" s="34">
        <v>33</v>
      </c>
      <c r="AF53" s="34">
        <v>30</v>
      </c>
      <c r="AG53" s="34">
        <v>53</v>
      </c>
      <c r="AH53" s="34">
        <v>43</v>
      </c>
      <c r="AI53" s="34">
        <v>51</v>
      </c>
      <c r="AJ53" s="16">
        <f t="shared" si="68"/>
        <v>689</v>
      </c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</row>
    <row r="54" spans="1:59" s="36" customFormat="1" ht="15.75" x14ac:dyDescent="0.25">
      <c r="A54" s="33" t="s">
        <v>16</v>
      </c>
      <c r="B54" s="34">
        <v>40</v>
      </c>
      <c r="C54" s="34">
        <v>35</v>
      </c>
      <c r="D54" s="34">
        <v>15</v>
      </c>
      <c r="E54" s="34">
        <v>2</v>
      </c>
      <c r="F54" s="15">
        <f t="shared" si="64"/>
        <v>92</v>
      </c>
      <c r="G54" s="34">
        <v>24</v>
      </c>
      <c r="H54" s="34">
        <v>55</v>
      </c>
      <c r="I54" s="34">
        <v>27</v>
      </c>
      <c r="J54" s="34">
        <v>36</v>
      </c>
      <c r="K54" s="34">
        <v>30</v>
      </c>
      <c r="L54" s="34">
        <v>10</v>
      </c>
      <c r="M54" s="34">
        <v>10</v>
      </c>
      <c r="N54" s="15">
        <f t="shared" si="65"/>
        <v>192</v>
      </c>
      <c r="O54" s="34">
        <v>33</v>
      </c>
      <c r="P54" s="34">
        <v>31</v>
      </c>
      <c r="Q54" s="34">
        <v>64</v>
      </c>
      <c r="R54" s="34">
        <v>37</v>
      </c>
      <c r="S54" s="34">
        <v>42</v>
      </c>
      <c r="T54" s="34">
        <v>13</v>
      </c>
      <c r="U54" s="34">
        <v>3</v>
      </c>
      <c r="V54" s="15">
        <f t="shared" si="66"/>
        <v>223</v>
      </c>
      <c r="W54" s="34">
        <v>41</v>
      </c>
      <c r="X54" s="34">
        <v>37</v>
      </c>
      <c r="Y54" s="34">
        <v>49</v>
      </c>
      <c r="Z54" s="34">
        <v>59</v>
      </c>
      <c r="AA54" s="34">
        <v>52</v>
      </c>
      <c r="AB54" s="34">
        <v>14</v>
      </c>
      <c r="AC54" s="34">
        <v>6</v>
      </c>
      <c r="AD54" s="15">
        <f t="shared" si="67"/>
        <v>258</v>
      </c>
      <c r="AE54" s="34">
        <v>47</v>
      </c>
      <c r="AF54" s="34">
        <v>38</v>
      </c>
      <c r="AG54" s="34">
        <v>48</v>
      </c>
      <c r="AH54" s="34">
        <v>62</v>
      </c>
      <c r="AI54" s="34">
        <v>83</v>
      </c>
      <c r="AJ54" s="16">
        <f t="shared" si="68"/>
        <v>1043</v>
      </c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</row>
    <row r="55" spans="1:59" s="36" customFormat="1" ht="15.75" x14ac:dyDescent="0.25">
      <c r="A55" s="33" t="s">
        <v>17</v>
      </c>
      <c r="B55" s="34">
        <v>42</v>
      </c>
      <c r="C55" s="34">
        <v>54</v>
      </c>
      <c r="D55" s="34">
        <v>12</v>
      </c>
      <c r="E55" s="34">
        <v>5</v>
      </c>
      <c r="F55" s="15">
        <f t="shared" si="64"/>
        <v>113</v>
      </c>
      <c r="G55" s="34">
        <v>50</v>
      </c>
      <c r="H55" s="34">
        <v>55</v>
      </c>
      <c r="I55" s="34">
        <v>51</v>
      </c>
      <c r="J55" s="34">
        <v>39</v>
      </c>
      <c r="K55" s="34">
        <v>42</v>
      </c>
      <c r="L55" s="34">
        <v>11</v>
      </c>
      <c r="M55" s="34">
        <v>11</v>
      </c>
      <c r="N55" s="15">
        <f t="shared" si="65"/>
        <v>259</v>
      </c>
      <c r="O55" s="34">
        <v>49</v>
      </c>
      <c r="P55" s="34">
        <v>35</v>
      </c>
      <c r="Q55" s="34">
        <v>59</v>
      </c>
      <c r="R55" s="34">
        <v>33</v>
      </c>
      <c r="S55" s="34">
        <v>55</v>
      </c>
      <c r="T55" s="34">
        <v>21</v>
      </c>
      <c r="U55" s="34">
        <v>7</v>
      </c>
      <c r="V55" s="15">
        <f t="shared" si="66"/>
        <v>259</v>
      </c>
      <c r="W55" s="34">
        <v>57</v>
      </c>
      <c r="X55" s="34">
        <v>45</v>
      </c>
      <c r="Y55" s="34">
        <v>52</v>
      </c>
      <c r="Z55" s="34">
        <v>53</v>
      </c>
      <c r="AA55" s="34">
        <v>54</v>
      </c>
      <c r="AB55" s="34">
        <v>21</v>
      </c>
      <c r="AC55" s="34">
        <v>8</v>
      </c>
      <c r="AD55" s="15">
        <f t="shared" si="67"/>
        <v>290</v>
      </c>
      <c r="AE55" s="34">
        <v>54</v>
      </c>
      <c r="AF55" s="34">
        <v>37</v>
      </c>
      <c r="AG55" s="34">
        <v>57</v>
      </c>
      <c r="AH55" s="34">
        <v>57</v>
      </c>
      <c r="AI55" s="34">
        <v>76</v>
      </c>
      <c r="AJ55" s="16">
        <f t="shared" si="68"/>
        <v>1202</v>
      </c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</row>
    <row r="56" spans="1:59" s="36" customFormat="1" ht="15.75" x14ac:dyDescent="0.25">
      <c r="A56" s="33" t="s">
        <v>18</v>
      </c>
      <c r="B56" s="34">
        <v>72</v>
      </c>
      <c r="C56" s="34">
        <v>78</v>
      </c>
      <c r="D56" s="34">
        <v>24</v>
      </c>
      <c r="E56" s="34">
        <v>11</v>
      </c>
      <c r="F56" s="15">
        <f t="shared" si="64"/>
        <v>185</v>
      </c>
      <c r="G56" s="34">
        <v>77</v>
      </c>
      <c r="H56" s="34">
        <v>80</v>
      </c>
      <c r="I56" s="34">
        <v>52</v>
      </c>
      <c r="J56" s="34">
        <v>50</v>
      </c>
      <c r="K56" s="34">
        <v>56</v>
      </c>
      <c r="L56" s="34">
        <v>18</v>
      </c>
      <c r="M56" s="34">
        <v>18</v>
      </c>
      <c r="N56" s="15">
        <f t="shared" si="65"/>
        <v>351</v>
      </c>
      <c r="O56" s="34">
        <v>74</v>
      </c>
      <c r="P56" s="34">
        <v>37</v>
      </c>
      <c r="Q56" s="34">
        <v>56</v>
      </c>
      <c r="R56" s="34">
        <v>69</v>
      </c>
      <c r="S56" s="34">
        <v>57</v>
      </c>
      <c r="T56" s="34">
        <v>21</v>
      </c>
      <c r="U56" s="34">
        <v>6</v>
      </c>
      <c r="V56" s="15">
        <f t="shared" si="66"/>
        <v>320</v>
      </c>
      <c r="W56" s="34">
        <v>58</v>
      </c>
      <c r="X56" s="34">
        <v>62</v>
      </c>
      <c r="Y56" s="34">
        <v>66</v>
      </c>
      <c r="Z56" s="34">
        <v>48</v>
      </c>
      <c r="AA56" s="34">
        <v>65</v>
      </c>
      <c r="AB56" s="34">
        <v>24</v>
      </c>
      <c r="AC56" s="34">
        <v>6</v>
      </c>
      <c r="AD56" s="15">
        <f t="shared" si="67"/>
        <v>329</v>
      </c>
      <c r="AE56" s="34">
        <v>72</v>
      </c>
      <c r="AF56" s="34">
        <v>55</v>
      </c>
      <c r="AG56" s="34">
        <v>64</v>
      </c>
      <c r="AH56" s="34">
        <v>65</v>
      </c>
      <c r="AI56" s="34">
        <v>75</v>
      </c>
      <c r="AJ56" s="16">
        <f t="shared" si="68"/>
        <v>1516</v>
      </c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</row>
    <row r="57" spans="1:59" s="36" customFormat="1" ht="15.75" x14ac:dyDescent="0.25">
      <c r="A57" s="33" t="s">
        <v>19</v>
      </c>
      <c r="B57" s="34">
        <v>56</v>
      </c>
      <c r="C57" s="34">
        <v>67</v>
      </c>
      <c r="D57" s="34">
        <v>33</v>
      </c>
      <c r="E57" s="34">
        <v>8</v>
      </c>
      <c r="F57" s="15">
        <f t="shared" si="64"/>
        <v>164</v>
      </c>
      <c r="G57" s="34">
        <v>67</v>
      </c>
      <c r="H57" s="34">
        <v>72</v>
      </c>
      <c r="I57" s="34">
        <v>62</v>
      </c>
      <c r="J57" s="34">
        <v>59</v>
      </c>
      <c r="K57" s="34">
        <v>42</v>
      </c>
      <c r="L57" s="34">
        <v>19</v>
      </c>
      <c r="M57" s="34">
        <v>19</v>
      </c>
      <c r="N57" s="15">
        <f t="shared" si="65"/>
        <v>340</v>
      </c>
      <c r="O57" s="34">
        <v>62</v>
      </c>
      <c r="P57" s="34">
        <v>55</v>
      </c>
      <c r="Q57" s="34">
        <v>58</v>
      </c>
      <c r="R57" s="34">
        <v>53</v>
      </c>
      <c r="S57" s="34">
        <v>68</v>
      </c>
      <c r="T57" s="34">
        <v>31</v>
      </c>
      <c r="U57" s="34">
        <v>10</v>
      </c>
      <c r="V57" s="15">
        <f t="shared" si="66"/>
        <v>337</v>
      </c>
      <c r="W57" s="34">
        <v>55</v>
      </c>
      <c r="X57" s="34">
        <v>60</v>
      </c>
      <c r="Y57" s="34">
        <v>84</v>
      </c>
      <c r="Z57" s="34">
        <v>49</v>
      </c>
      <c r="AA57" s="34">
        <v>47</v>
      </c>
      <c r="AB57" s="34">
        <v>34</v>
      </c>
      <c r="AC57" s="34">
        <v>10</v>
      </c>
      <c r="AD57" s="15">
        <f t="shared" si="67"/>
        <v>339</v>
      </c>
      <c r="AE57" s="34">
        <v>63</v>
      </c>
      <c r="AF57" s="34">
        <v>75</v>
      </c>
      <c r="AG57" s="34">
        <v>60</v>
      </c>
      <c r="AH57" s="34">
        <v>96</v>
      </c>
      <c r="AI57" s="34">
        <v>86</v>
      </c>
      <c r="AJ57" s="16">
        <f t="shared" si="68"/>
        <v>1560</v>
      </c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</row>
    <row r="58" spans="1:59" s="36" customFormat="1" ht="15.75" x14ac:dyDescent="0.25">
      <c r="A58" s="33" t="s">
        <v>20</v>
      </c>
      <c r="B58" s="34">
        <v>85</v>
      </c>
      <c r="C58" s="34">
        <v>83</v>
      </c>
      <c r="D58" s="34">
        <v>39</v>
      </c>
      <c r="E58" s="34">
        <v>9</v>
      </c>
      <c r="F58" s="15">
        <f t="shared" si="64"/>
        <v>216</v>
      </c>
      <c r="G58" s="34">
        <v>87</v>
      </c>
      <c r="H58" s="34">
        <v>76</v>
      </c>
      <c r="I58" s="34">
        <v>63</v>
      </c>
      <c r="J58" s="34">
        <v>58</v>
      </c>
      <c r="K58" s="34">
        <v>64</v>
      </c>
      <c r="L58" s="34">
        <v>27</v>
      </c>
      <c r="M58" s="34">
        <v>27</v>
      </c>
      <c r="N58" s="15">
        <f t="shared" si="65"/>
        <v>402</v>
      </c>
      <c r="O58" s="34">
        <v>74</v>
      </c>
      <c r="P58" s="34">
        <v>64</v>
      </c>
      <c r="Q58" s="34">
        <v>45</v>
      </c>
      <c r="R58" s="34">
        <v>68</v>
      </c>
      <c r="S58" s="34">
        <v>67</v>
      </c>
      <c r="T58" s="34">
        <v>27</v>
      </c>
      <c r="U58" s="34">
        <v>7</v>
      </c>
      <c r="V58" s="15">
        <f t="shared" si="66"/>
        <v>352</v>
      </c>
      <c r="W58" s="34">
        <v>79</v>
      </c>
      <c r="X58" s="34">
        <v>63</v>
      </c>
      <c r="Y58" s="34">
        <v>82</v>
      </c>
      <c r="Z58" s="34">
        <v>72</v>
      </c>
      <c r="AA58" s="34">
        <v>75</v>
      </c>
      <c r="AB58" s="34">
        <v>24</v>
      </c>
      <c r="AC58" s="34">
        <v>15</v>
      </c>
      <c r="AD58" s="15">
        <f t="shared" si="67"/>
        <v>410</v>
      </c>
      <c r="AE58" s="34">
        <v>89</v>
      </c>
      <c r="AF58" s="34">
        <v>51</v>
      </c>
      <c r="AG58" s="34">
        <v>53</v>
      </c>
      <c r="AH58" s="34">
        <v>85</v>
      </c>
      <c r="AI58" s="34">
        <v>86</v>
      </c>
      <c r="AJ58" s="16">
        <f t="shared" si="68"/>
        <v>1744</v>
      </c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</row>
    <row r="59" spans="1:59" s="36" customFormat="1" ht="15.75" x14ac:dyDescent="0.25">
      <c r="A59" s="33" t="s">
        <v>21</v>
      </c>
      <c r="B59" s="34">
        <v>74</v>
      </c>
      <c r="C59" s="34">
        <v>75</v>
      </c>
      <c r="D59" s="34">
        <v>45</v>
      </c>
      <c r="E59" s="34">
        <v>11</v>
      </c>
      <c r="F59" s="15">
        <f t="shared" si="64"/>
        <v>205</v>
      </c>
      <c r="G59" s="34">
        <v>89</v>
      </c>
      <c r="H59" s="34">
        <v>78</v>
      </c>
      <c r="I59" s="34">
        <v>68</v>
      </c>
      <c r="J59" s="34">
        <v>67</v>
      </c>
      <c r="K59" s="34">
        <v>84</v>
      </c>
      <c r="L59" s="34">
        <v>41</v>
      </c>
      <c r="M59" s="34">
        <v>41</v>
      </c>
      <c r="N59" s="15">
        <f t="shared" si="65"/>
        <v>468</v>
      </c>
      <c r="O59" s="34">
        <v>65</v>
      </c>
      <c r="P59" s="34">
        <v>66</v>
      </c>
      <c r="Q59" s="34">
        <v>49</v>
      </c>
      <c r="R59" s="34">
        <v>59</v>
      </c>
      <c r="S59" s="34">
        <v>43</v>
      </c>
      <c r="T59" s="34">
        <v>26</v>
      </c>
      <c r="U59" s="34">
        <v>15</v>
      </c>
      <c r="V59" s="15">
        <f t="shared" si="66"/>
        <v>323</v>
      </c>
      <c r="W59" s="34">
        <v>93</v>
      </c>
      <c r="X59" s="34">
        <v>56</v>
      </c>
      <c r="Y59" s="34">
        <v>68</v>
      </c>
      <c r="Z59" s="34">
        <v>64</v>
      </c>
      <c r="AA59" s="34">
        <v>38</v>
      </c>
      <c r="AB59" s="34">
        <v>26</v>
      </c>
      <c r="AC59" s="34">
        <v>15</v>
      </c>
      <c r="AD59" s="15">
        <f t="shared" si="67"/>
        <v>360</v>
      </c>
      <c r="AE59" s="34">
        <v>73</v>
      </c>
      <c r="AF59" s="34">
        <v>76</v>
      </c>
      <c r="AG59" s="34">
        <v>55</v>
      </c>
      <c r="AH59" s="34">
        <v>75</v>
      </c>
      <c r="AI59" s="34">
        <v>68</v>
      </c>
      <c r="AJ59" s="16">
        <f t="shared" si="68"/>
        <v>1703</v>
      </c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</row>
    <row r="60" spans="1:59" s="36" customFormat="1" ht="15.75" x14ac:dyDescent="0.25">
      <c r="A60" s="33" t="s">
        <v>22</v>
      </c>
      <c r="B60" s="34">
        <v>90</v>
      </c>
      <c r="C60" s="34">
        <v>112</v>
      </c>
      <c r="D60" s="34">
        <v>37</v>
      </c>
      <c r="E60" s="34">
        <v>17</v>
      </c>
      <c r="F60" s="15">
        <f t="shared" si="64"/>
        <v>256</v>
      </c>
      <c r="G60" s="34">
        <v>87</v>
      </c>
      <c r="H60" s="34">
        <v>77</v>
      </c>
      <c r="I60" s="34">
        <v>60</v>
      </c>
      <c r="J60" s="34">
        <v>62</v>
      </c>
      <c r="K60" s="34">
        <v>64</v>
      </c>
      <c r="L60" s="34">
        <v>20</v>
      </c>
      <c r="M60" s="34">
        <v>20</v>
      </c>
      <c r="N60" s="15">
        <f t="shared" si="65"/>
        <v>390</v>
      </c>
      <c r="O60" s="34">
        <v>49</v>
      </c>
      <c r="P60" s="34">
        <v>67</v>
      </c>
      <c r="Q60" s="34">
        <v>44</v>
      </c>
      <c r="R60" s="34">
        <v>55</v>
      </c>
      <c r="S60" s="34">
        <v>43</v>
      </c>
      <c r="T60" s="34">
        <v>21</v>
      </c>
      <c r="U60" s="34">
        <v>9</v>
      </c>
      <c r="V60" s="15">
        <f t="shared" si="66"/>
        <v>288</v>
      </c>
      <c r="W60" s="34">
        <v>72</v>
      </c>
      <c r="X60" s="34">
        <v>67</v>
      </c>
      <c r="Y60" s="34">
        <v>87</v>
      </c>
      <c r="Z60" s="34">
        <v>54</v>
      </c>
      <c r="AA60" s="34">
        <v>59</v>
      </c>
      <c r="AB60" s="34">
        <v>31</v>
      </c>
      <c r="AC60" s="34">
        <v>16</v>
      </c>
      <c r="AD60" s="15">
        <f t="shared" si="67"/>
        <v>386</v>
      </c>
      <c r="AE60" s="34">
        <v>78</v>
      </c>
      <c r="AF60" s="34">
        <v>73</v>
      </c>
      <c r="AG60" s="34">
        <v>29</v>
      </c>
      <c r="AH60" s="34">
        <v>75</v>
      </c>
      <c r="AI60" s="34">
        <v>63</v>
      </c>
      <c r="AJ60" s="16">
        <f t="shared" si="68"/>
        <v>1638</v>
      </c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</row>
    <row r="61" spans="1:59" s="36" customFormat="1" ht="15.75" x14ac:dyDescent="0.25">
      <c r="A61" s="33" t="s">
        <v>23</v>
      </c>
      <c r="B61" s="34">
        <v>90</v>
      </c>
      <c r="C61" s="34">
        <v>101</v>
      </c>
      <c r="D61" s="34">
        <v>35</v>
      </c>
      <c r="E61" s="34">
        <v>13</v>
      </c>
      <c r="F61" s="15">
        <f t="shared" si="64"/>
        <v>239</v>
      </c>
      <c r="G61" s="34">
        <v>89</v>
      </c>
      <c r="H61" s="34">
        <v>65</v>
      </c>
      <c r="I61" s="34">
        <v>58</v>
      </c>
      <c r="J61" s="34">
        <v>63</v>
      </c>
      <c r="K61" s="34">
        <v>52</v>
      </c>
      <c r="L61" s="34">
        <v>18</v>
      </c>
      <c r="M61" s="34">
        <v>18</v>
      </c>
      <c r="N61" s="15">
        <f t="shared" si="65"/>
        <v>363</v>
      </c>
      <c r="O61" s="34">
        <v>64</v>
      </c>
      <c r="P61" s="34">
        <v>61</v>
      </c>
      <c r="Q61" s="34">
        <v>56</v>
      </c>
      <c r="R61" s="34">
        <v>50</v>
      </c>
      <c r="S61" s="34">
        <v>53</v>
      </c>
      <c r="T61" s="34">
        <v>27</v>
      </c>
      <c r="U61" s="34">
        <v>15</v>
      </c>
      <c r="V61" s="15">
        <f t="shared" si="66"/>
        <v>326</v>
      </c>
      <c r="W61" s="34">
        <v>72</v>
      </c>
      <c r="X61" s="34">
        <v>88</v>
      </c>
      <c r="Y61" s="34">
        <v>71</v>
      </c>
      <c r="Z61" s="34">
        <v>73</v>
      </c>
      <c r="AA61" s="34">
        <v>54</v>
      </c>
      <c r="AB61" s="34">
        <v>18</v>
      </c>
      <c r="AC61" s="34">
        <v>14</v>
      </c>
      <c r="AD61" s="15">
        <f t="shared" si="67"/>
        <v>390</v>
      </c>
      <c r="AE61" s="34">
        <v>96</v>
      </c>
      <c r="AF61" s="34">
        <v>77</v>
      </c>
      <c r="AG61" s="34">
        <v>86</v>
      </c>
      <c r="AH61" s="34">
        <v>69</v>
      </c>
      <c r="AI61" s="34">
        <v>90</v>
      </c>
      <c r="AJ61" s="16">
        <f t="shared" si="68"/>
        <v>1736</v>
      </c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</row>
    <row r="62" spans="1:59" s="36" customFormat="1" ht="15.75" x14ac:dyDescent="0.25">
      <c r="A62" s="33" t="s">
        <v>24</v>
      </c>
      <c r="B62" s="34">
        <v>70</v>
      </c>
      <c r="C62" s="34">
        <v>127</v>
      </c>
      <c r="D62" s="34">
        <v>29</v>
      </c>
      <c r="E62" s="34">
        <v>13</v>
      </c>
      <c r="F62" s="15">
        <f t="shared" si="64"/>
        <v>239</v>
      </c>
      <c r="G62" s="34">
        <v>98</v>
      </c>
      <c r="H62" s="34">
        <v>90</v>
      </c>
      <c r="I62" s="34">
        <v>52</v>
      </c>
      <c r="J62" s="34">
        <v>76</v>
      </c>
      <c r="K62" s="34">
        <v>50</v>
      </c>
      <c r="L62" s="34">
        <v>15</v>
      </c>
      <c r="M62" s="34">
        <v>15</v>
      </c>
      <c r="N62" s="15">
        <f t="shared" si="65"/>
        <v>396</v>
      </c>
      <c r="O62" s="34">
        <v>55</v>
      </c>
      <c r="P62" s="34">
        <v>54</v>
      </c>
      <c r="Q62" s="34">
        <v>44</v>
      </c>
      <c r="R62" s="34">
        <v>81</v>
      </c>
      <c r="S62" s="34">
        <v>68</v>
      </c>
      <c r="T62" s="34">
        <v>28</v>
      </c>
      <c r="U62" s="34">
        <v>8</v>
      </c>
      <c r="V62" s="15">
        <f t="shared" si="66"/>
        <v>338</v>
      </c>
      <c r="W62" s="34">
        <v>97</v>
      </c>
      <c r="X62" s="34">
        <v>65</v>
      </c>
      <c r="Y62" s="34">
        <v>82</v>
      </c>
      <c r="Z62" s="34">
        <v>52</v>
      </c>
      <c r="AA62" s="34">
        <v>74</v>
      </c>
      <c r="AB62" s="34">
        <v>33</v>
      </c>
      <c r="AC62" s="34">
        <v>8</v>
      </c>
      <c r="AD62" s="15">
        <f t="shared" si="67"/>
        <v>411</v>
      </c>
      <c r="AE62" s="34">
        <v>68</v>
      </c>
      <c r="AF62" s="34">
        <v>83</v>
      </c>
      <c r="AG62" s="34">
        <v>66</v>
      </c>
      <c r="AH62" s="34">
        <v>66</v>
      </c>
      <c r="AI62" s="34">
        <v>86</v>
      </c>
      <c r="AJ62" s="16">
        <f t="shared" si="68"/>
        <v>1753</v>
      </c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</row>
    <row r="63" spans="1:59" s="36" customFormat="1" ht="15.75" x14ac:dyDescent="0.25">
      <c r="A63" s="33" t="s">
        <v>25</v>
      </c>
      <c r="B63" s="34">
        <v>75</v>
      </c>
      <c r="C63" s="34">
        <v>78</v>
      </c>
      <c r="D63" s="34">
        <v>34</v>
      </c>
      <c r="E63" s="34">
        <v>17</v>
      </c>
      <c r="F63" s="15">
        <f t="shared" si="64"/>
        <v>204</v>
      </c>
      <c r="G63" s="34">
        <v>71</v>
      </c>
      <c r="H63" s="34">
        <v>61</v>
      </c>
      <c r="I63" s="34">
        <v>65</v>
      </c>
      <c r="J63" s="34">
        <v>52</v>
      </c>
      <c r="K63" s="34">
        <v>46</v>
      </c>
      <c r="L63" s="34">
        <v>23</v>
      </c>
      <c r="M63" s="34">
        <v>23</v>
      </c>
      <c r="N63" s="15">
        <f t="shared" si="65"/>
        <v>341</v>
      </c>
      <c r="O63" s="34">
        <v>69</v>
      </c>
      <c r="P63" s="34">
        <v>50</v>
      </c>
      <c r="Q63" s="34">
        <v>41</v>
      </c>
      <c r="R63" s="34">
        <v>57</v>
      </c>
      <c r="S63" s="34">
        <v>67</v>
      </c>
      <c r="T63" s="34">
        <v>19</v>
      </c>
      <c r="U63" s="34">
        <v>5</v>
      </c>
      <c r="V63" s="15">
        <f t="shared" si="66"/>
        <v>308</v>
      </c>
      <c r="W63" s="34">
        <v>73</v>
      </c>
      <c r="X63" s="34">
        <v>65</v>
      </c>
      <c r="Y63" s="34">
        <v>63</v>
      </c>
      <c r="Z63" s="34">
        <v>61</v>
      </c>
      <c r="AA63" s="34">
        <v>50</v>
      </c>
      <c r="AB63" s="34">
        <v>30</v>
      </c>
      <c r="AC63" s="34">
        <v>9</v>
      </c>
      <c r="AD63" s="15">
        <f t="shared" si="67"/>
        <v>351</v>
      </c>
      <c r="AE63" s="34">
        <v>62</v>
      </c>
      <c r="AF63" s="34">
        <v>60</v>
      </c>
      <c r="AG63" s="34">
        <v>77</v>
      </c>
      <c r="AH63" s="34">
        <v>70</v>
      </c>
      <c r="AI63" s="34">
        <v>93</v>
      </c>
      <c r="AJ63" s="16">
        <f t="shared" si="68"/>
        <v>1566</v>
      </c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</row>
    <row r="64" spans="1:59" s="36" customFormat="1" ht="15.75" x14ac:dyDescent="0.25">
      <c r="A64" s="33" t="s">
        <v>26</v>
      </c>
      <c r="B64" s="34">
        <v>61</v>
      </c>
      <c r="C64" s="34">
        <v>72</v>
      </c>
      <c r="D64" s="34">
        <v>29</v>
      </c>
      <c r="E64" s="34">
        <v>9</v>
      </c>
      <c r="F64" s="15">
        <f t="shared" si="64"/>
        <v>171</v>
      </c>
      <c r="G64" s="34">
        <v>62</v>
      </c>
      <c r="H64" s="34">
        <v>63</v>
      </c>
      <c r="I64" s="34">
        <v>53</v>
      </c>
      <c r="J64" s="34">
        <v>61</v>
      </c>
      <c r="K64" s="34">
        <v>44</v>
      </c>
      <c r="L64" s="34">
        <v>11</v>
      </c>
      <c r="M64" s="34">
        <v>11</v>
      </c>
      <c r="N64" s="15">
        <f t="shared" si="65"/>
        <v>305</v>
      </c>
      <c r="O64" s="34">
        <v>61</v>
      </c>
      <c r="P64" s="34">
        <v>40</v>
      </c>
      <c r="Q64" s="34">
        <v>34</v>
      </c>
      <c r="R64" s="34">
        <v>49</v>
      </c>
      <c r="S64" s="34">
        <v>47</v>
      </c>
      <c r="T64" s="34">
        <v>17</v>
      </c>
      <c r="U64" s="34">
        <v>5</v>
      </c>
      <c r="V64" s="15">
        <f t="shared" si="66"/>
        <v>253</v>
      </c>
      <c r="W64" s="34">
        <v>58</v>
      </c>
      <c r="X64" s="34">
        <v>56</v>
      </c>
      <c r="Y64" s="34">
        <v>56</v>
      </c>
      <c r="Z64" s="34">
        <v>48</v>
      </c>
      <c r="AA64" s="34">
        <v>43</v>
      </c>
      <c r="AB64" s="34">
        <v>12</v>
      </c>
      <c r="AC64" s="34">
        <v>3</v>
      </c>
      <c r="AD64" s="15">
        <f t="shared" si="67"/>
        <v>276</v>
      </c>
      <c r="AE64" s="34">
        <v>70</v>
      </c>
      <c r="AF64" s="34">
        <v>35</v>
      </c>
      <c r="AG64" s="34">
        <v>32</v>
      </c>
      <c r="AH64" s="34">
        <v>50</v>
      </c>
      <c r="AI64" s="34">
        <v>69</v>
      </c>
      <c r="AJ64" s="16">
        <f t="shared" si="68"/>
        <v>1261</v>
      </c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</row>
    <row r="65" spans="1:59" s="36" customFormat="1" ht="15.75" x14ac:dyDescent="0.25">
      <c r="A65" s="33" t="s">
        <v>27</v>
      </c>
      <c r="B65" s="34">
        <v>52</v>
      </c>
      <c r="C65" s="34">
        <v>72</v>
      </c>
      <c r="D65" s="34">
        <v>21</v>
      </c>
      <c r="E65" s="34">
        <v>15</v>
      </c>
      <c r="F65" s="15">
        <f t="shared" si="64"/>
        <v>160</v>
      </c>
      <c r="G65" s="34">
        <v>68</v>
      </c>
      <c r="H65" s="34">
        <v>59</v>
      </c>
      <c r="I65" s="34">
        <v>70</v>
      </c>
      <c r="J65" s="34">
        <v>51</v>
      </c>
      <c r="K65" s="34">
        <v>64</v>
      </c>
      <c r="L65" s="34">
        <v>15</v>
      </c>
      <c r="M65" s="34">
        <v>15</v>
      </c>
      <c r="N65" s="15">
        <f t="shared" si="65"/>
        <v>342</v>
      </c>
      <c r="O65" s="34">
        <v>63</v>
      </c>
      <c r="P65" s="34">
        <v>45</v>
      </c>
      <c r="Q65" s="34">
        <v>17</v>
      </c>
      <c r="R65" s="34">
        <v>37</v>
      </c>
      <c r="S65" s="34">
        <v>49</v>
      </c>
      <c r="T65" s="34">
        <v>11</v>
      </c>
      <c r="U65" s="34">
        <v>10</v>
      </c>
      <c r="V65" s="15">
        <f t="shared" si="66"/>
        <v>232</v>
      </c>
      <c r="W65" s="34">
        <v>51</v>
      </c>
      <c r="X65" s="34">
        <v>55</v>
      </c>
      <c r="Y65" s="34">
        <v>51</v>
      </c>
      <c r="Z65" s="34">
        <v>28</v>
      </c>
      <c r="AA65" s="34">
        <v>40</v>
      </c>
      <c r="AB65" s="34">
        <v>13</v>
      </c>
      <c r="AC65" s="34">
        <v>11</v>
      </c>
      <c r="AD65" s="15">
        <f t="shared" si="67"/>
        <v>249</v>
      </c>
      <c r="AE65" s="34">
        <v>38</v>
      </c>
      <c r="AF65" s="34">
        <v>44</v>
      </c>
      <c r="AG65" s="34">
        <v>39</v>
      </c>
      <c r="AH65" s="34">
        <v>53</v>
      </c>
      <c r="AI65" s="34">
        <v>52</v>
      </c>
      <c r="AJ65" s="16">
        <f t="shared" si="68"/>
        <v>1209</v>
      </c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</row>
    <row r="66" spans="1:59" s="36" customFormat="1" ht="15.75" x14ac:dyDescent="0.25">
      <c r="A66" s="33" t="s">
        <v>28</v>
      </c>
      <c r="B66" s="34">
        <v>61</v>
      </c>
      <c r="C66" s="34">
        <v>100</v>
      </c>
      <c r="D66" s="34">
        <v>23</v>
      </c>
      <c r="E66" s="34">
        <v>7</v>
      </c>
      <c r="F66" s="15">
        <f t="shared" si="64"/>
        <v>191</v>
      </c>
      <c r="G66" s="34">
        <v>69</v>
      </c>
      <c r="H66" s="34">
        <v>45</v>
      </c>
      <c r="I66" s="34">
        <v>61</v>
      </c>
      <c r="J66" s="34">
        <v>61</v>
      </c>
      <c r="K66" s="34">
        <v>55</v>
      </c>
      <c r="L66" s="34">
        <v>11</v>
      </c>
      <c r="M66" s="34">
        <v>11</v>
      </c>
      <c r="N66" s="15">
        <f t="shared" si="65"/>
        <v>313</v>
      </c>
      <c r="O66" s="34">
        <v>68</v>
      </c>
      <c r="P66" s="34">
        <v>50</v>
      </c>
      <c r="Q66" s="34">
        <v>6</v>
      </c>
      <c r="R66" s="34">
        <v>28</v>
      </c>
      <c r="S66" s="34">
        <v>38</v>
      </c>
      <c r="T66" s="34">
        <v>14</v>
      </c>
      <c r="U66" s="34">
        <v>10</v>
      </c>
      <c r="V66" s="15">
        <f t="shared" si="66"/>
        <v>214</v>
      </c>
      <c r="W66" s="34">
        <v>48</v>
      </c>
      <c r="X66" s="34">
        <v>48</v>
      </c>
      <c r="Y66" s="34">
        <v>40</v>
      </c>
      <c r="Z66" s="34">
        <v>27</v>
      </c>
      <c r="AA66" s="34">
        <v>42</v>
      </c>
      <c r="AB66" s="34">
        <v>15</v>
      </c>
      <c r="AC66" s="34">
        <v>11</v>
      </c>
      <c r="AD66" s="15">
        <f t="shared" si="67"/>
        <v>231</v>
      </c>
      <c r="AE66" s="34">
        <v>23</v>
      </c>
      <c r="AF66" s="34">
        <v>35</v>
      </c>
      <c r="AG66" s="34">
        <v>29</v>
      </c>
      <c r="AH66" s="34">
        <v>36</v>
      </c>
      <c r="AI66" s="34">
        <v>53</v>
      </c>
      <c r="AJ66" s="16">
        <f t="shared" si="68"/>
        <v>1125</v>
      </c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</row>
    <row r="67" spans="1:59" s="36" customFormat="1" ht="15.75" x14ac:dyDescent="0.25">
      <c r="A67" s="33" t="s">
        <v>29</v>
      </c>
      <c r="B67" s="34">
        <v>60</v>
      </c>
      <c r="C67" s="34">
        <v>83</v>
      </c>
      <c r="D67" s="34">
        <v>17</v>
      </c>
      <c r="E67" s="34">
        <v>11</v>
      </c>
      <c r="F67" s="15">
        <f t="shared" si="64"/>
        <v>171</v>
      </c>
      <c r="G67" s="34">
        <v>50</v>
      </c>
      <c r="H67" s="34">
        <v>32</v>
      </c>
      <c r="I67" s="34">
        <v>71</v>
      </c>
      <c r="J67" s="34">
        <v>61</v>
      </c>
      <c r="K67" s="34">
        <v>45</v>
      </c>
      <c r="L67" s="34">
        <v>13</v>
      </c>
      <c r="M67" s="34">
        <v>13</v>
      </c>
      <c r="N67" s="15">
        <f t="shared" si="65"/>
        <v>285</v>
      </c>
      <c r="O67" s="34">
        <v>60</v>
      </c>
      <c r="P67" s="34">
        <v>40</v>
      </c>
      <c r="Q67" s="34">
        <v>0</v>
      </c>
      <c r="R67" s="34">
        <v>3</v>
      </c>
      <c r="S67" s="34">
        <v>31</v>
      </c>
      <c r="T67" s="34">
        <v>8</v>
      </c>
      <c r="U67" s="34">
        <v>11</v>
      </c>
      <c r="V67" s="15">
        <f t="shared" si="66"/>
        <v>153</v>
      </c>
      <c r="W67" s="34">
        <v>30</v>
      </c>
      <c r="X67" s="34">
        <v>33</v>
      </c>
      <c r="Y67" s="34">
        <v>20</v>
      </c>
      <c r="Z67" s="34">
        <v>18</v>
      </c>
      <c r="AA67" s="34">
        <v>33</v>
      </c>
      <c r="AB67" s="34">
        <v>9</v>
      </c>
      <c r="AC67" s="34">
        <v>8</v>
      </c>
      <c r="AD67" s="15">
        <f t="shared" si="67"/>
        <v>151</v>
      </c>
      <c r="AE67" s="34">
        <v>22</v>
      </c>
      <c r="AF67" s="34">
        <v>32</v>
      </c>
      <c r="AG67" s="34">
        <v>22</v>
      </c>
      <c r="AH67" s="34">
        <v>44</v>
      </c>
      <c r="AI67" s="34">
        <v>29</v>
      </c>
      <c r="AJ67" s="16">
        <f t="shared" si="68"/>
        <v>909</v>
      </c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</row>
    <row r="68" spans="1:59" s="36" customFormat="1" ht="15.75" x14ac:dyDescent="0.25">
      <c r="A68" s="33" t="s">
        <v>30</v>
      </c>
      <c r="B68" s="34">
        <v>37</v>
      </c>
      <c r="C68" s="34">
        <v>87</v>
      </c>
      <c r="D68" s="34">
        <v>20</v>
      </c>
      <c r="E68" s="34">
        <v>12</v>
      </c>
      <c r="F68" s="15">
        <f t="shared" si="64"/>
        <v>156</v>
      </c>
      <c r="G68" s="34">
        <v>57</v>
      </c>
      <c r="H68" s="34">
        <v>25</v>
      </c>
      <c r="I68" s="34">
        <v>52</v>
      </c>
      <c r="J68" s="34">
        <v>45</v>
      </c>
      <c r="K68" s="34">
        <v>54</v>
      </c>
      <c r="L68" s="34">
        <v>14</v>
      </c>
      <c r="M68" s="34">
        <v>14</v>
      </c>
      <c r="N68" s="15">
        <f t="shared" si="65"/>
        <v>261</v>
      </c>
      <c r="O68" s="34">
        <v>42</v>
      </c>
      <c r="P68" s="34">
        <v>33</v>
      </c>
      <c r="Q68" s="34">
        <v>0</v>
      </c>
      <c r="R68" s="34">
        <v>3</v>
      </c>
      <c r="S68" s="34">
        <v>23</v>
      </c>
      <c r="T68" s="34">
        <v>19</v>
      </c>
      <c r="U68" s="34">
        <v>6</v>
      </c>
      <c r="V68" s="15">
        <f t="shared" si="66"/>
        <v>126</v>
      </c>
      <c r="W68" s="34">
        <v>32</v>
      </c>
      <c r="X68" s="34">
        <v>25</v>
      </c>
      <c r="Y68" s="34">
        <v>28</v>
      </c>
      <c r="Z68" s="34">
        <v>4</v>
      </c>
      <c r="AA68" s="34">
        <v>1</v>
      </c>
      <c r="AB68" s="34">
        <v>2</v>
      </c>
      <c r="AC68" s="34">
        <v>0</v>
      </c>
      <c r="AD68" s="15">
        <f t="shared" si="67"/>
        <v>92</v>
      </c>
      <c r="AE68" s="34">
        <v>6</v>
      </c>
      <c r="AF68" s="34">
        <v>5</v>
      </c>
      <c r="AG68" s="34">
        <v>4</v>
      </c>
      <c r="AH68" s="34">
        <v>7</v>
      </c>
      <c r="AI68" s="34">
        <v>5</v>
      </c>
      <c r="AJ68" s="16">
        <f t="shared" si="68"/>
        <v>662</v>
      </c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</row>
    <row r="69" spans="1:59" s="36" customFormat="1" ht="15.75" x14ac:dyDescent="0.25">
      <c r="A69" s="33" t="s">
        <v>31</v>
      </c>
      <c r="B69" s="34">
        <v>51</v>
      </c>
      <c r="C69" s="34">
        <v>99</v>
      </c>
      <c r="D69" s="34">
        <v>16</v>
      </c>
      <c r="E69" s="34">
        <v>3</v>
      </c>
      <c r="F69" s="15">
        <f t="shared" si="64"/>
        <v>169</v>
      </c>
      <c r="G69" s="34">
        <v>46</v>
      </c>
      <c r="H69" s="34">
        <v>38</v>
      </c>
      <c r="I69" s="34">
        <v>34</v>
      </c>
      <c r="J69" s="34">
        <v>51</v>
      </c>
      <c r="K69" s="34">
        <v>36</v>
      </c>
      <c r="L69" s="34">
        <v>9</v>
      </c>
      <c r="M69" s="34">
        <v>9</v>
      </c>
      <c r="N69" s="15">
        <f t="shared" si="65"/>
        <v>223</v>
      </c>
      <c r="O69" s="34">
        <v>30</v>
      </c>
      <c r="P69" s="34">
        <v>25</v>
      </c>
      <c r="Q69" s="34">
        <v>0</v>
      </c>
      <c r="R69" s="34">
        <v>2</v>
      </c>
      <c r="S69" s="34">
        <v>5</v>
      </c>
      <c r="T69" s="34">
        <v>4</v>
      </c>
      <c r="U69" s="34">
        <v>2</v>
      </c>
      <c r="V69" s="15">
        <f t="shared" si="66"/>
        <v>68</v>
      </c>
      <c r="W69" s="34">
        <v>5</v>
      </c>
      <c r="X69" s="34">
        <v>3</v>
      </c>
      <c r="Y69" s="34">
        <v>8</v>
      </c>
      <c r="Z69" s="34">
        <v>0</v>
      </c>
      <c r="AA69" s="34">
        <v>0</v>
      </c>
      <c r="AB69" s="34">
        <v>0</v>
      </c>
      <c r="AC69" s="34">
        <v>0</v>
      </c>
      <c r="AD69" s="15">
        <f t="shared" si="67"/>
        <v>16</v>
      </c>
      <c r="AE69" s="34">
        <v>0</v>
      </c>
      <c r="AF69" s="34">
        <v>0</v>
      </c>
      <c r="AG69" s="34">
        <v>0</v>
      </c>
      <c r="AH69" s="34">
        <v>0</v>
      </c>
      <c r="AI69" s="34">
        <v>0</v>
      </c>
      <c r="AJ69" s="16">
        <f t="shared" si="68"/>
        <v>476</v>
      </c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</row>
    <row r="70" spans="1:59" s="36" customFormat="1" ht="15.75" x14ac:dyDescent="0.25">
      <c r="A70" s="33" t="s">
        <v>32</v>
      </c>
      <c r="B70" s="34">
        <v>44</v>
      </c>
      <c r="C70" s="34">
        <v>58</v>
      </c>
      <c r="D70" s="34">
        <v>20</v>
      </c>
      <c r="E70" s="34">
        <v>8</v>
      </c>
      <c r="F70" s="15">
        <f t="shared" si="64"/>
        <v>130</v>
      </c>
      <c r="G70" s="34">
        <v>26</v>
      </c>
      <c r="H70" s="34">
        <v>21</v>
      </c>
      <c r="I70" s="34">
        <v>38</v>
      </c>
      <c r="J70" s="34">
        <v>32</v>
      </c>
      <c r="K70" s="34">
        <v>29</v>
      </c>
      <c r="L70" s="34">
        <v>12</v>
      </c>
      <c r="M70" s="34">
        <v>12</v>
      </c>
      <c r="N70" s="15">
        <f t="shared" si="65"/>
        <v>170</v>
      </c>
      <c r="O70" s="34">
        <v>23</v>
      </c>
      <c r="P70" s="34">
        <v>28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15">
        <f t="shared" si="66"/>
        <v>51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15">
        <f t="shared" si="67"/>
        <v>0</v>
      </c>
      <c r="AE70" s="34">
        <v>0</v>
      </c>
      <c r="AF70" s="34">
        <v>0</v>
      </c>
      <c r="AG70" s="34">
        <v>0</v>
      </c>
      <c r="AH70" s="34">
        <v>0</v>
      </c>
      <c r="AI70" s="34">
        <v>0</v>
      </c>
      <c r="AJ70" s="16">
        <f t="shared" si="68"/>
        <v>351</v>
      </c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</row>
    <row r="71" spans="1:59" s="36" customFormat="1" ht="15.75" x14ac:dyDescent="0.25">
      <c r="A71" s="33" t="s">
        <v>33</v>
      </c>
      <c r="B71" s="34">
        <v>37</v>
      </c>
      <c r="C71" s="34">
        <v>42</v>
      </c>
      <c r="D71" s="34">
        <v>18</v>
      </c>
      <c r="E71" s="34">
        <v>6</v>
      </c>
      <c r="F71" s="15">
        <f t="shared" si="64"/>
        <v>103</v>
      </c>
      <c r="G71" s="34">
        <v>15</v>
      </c>
      <c r="H71" s="34">
        <v>22</v>
      </c>
      <c r="I71" s="34">
        <v>40</v>
      </c>
      <c r="J71" s="34">
        <v>25</v>
      </c>
      <c r="K71" s="34">
        <v>23</v>
      </c>
      <c r="L71" s="34">
        <v>14</v>
      </c>
      <c r="M71" s="34">
        <v>14</v>
      </c>
      <c r="N71" s="15">
        <f t="shared" si="65"/>
        <v>153</v>
      </c>
      <c r="O71" s="34">
        <v>28</v>
      </c>
      <c r="P71" s="34">
        <v>26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15">
        <f t="shared" si="66"/>
        <v>54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15">
        <f t="shared" si="67"/>
        <v>0</v>
      </c>
      <c r="AE71" s="34">
        <v>0</v>
      </c>
      <c r="AF71" s="34">
        <v>0</v>
      </c>
      <c r="AG71" s="34">
        <v>0</v>
      </c>
      <c r="AH71" s="34">
        <v>0</v>
      </c>
      <c r="AI71" s="34">
        <v>0</v>
      </c>
      <c r="AJ71" s="16">
        <f t="shared" si="68"/>
        <v>310</v>
      </c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</row>
    <row r="72" spans="1:59" s="36" customFormat="1" ht="15.75" x14ac:dyDescent="0.25">
      <c r="A72" s="33" t="s">
        <v>34</v>
      </c>
      <c r="B72" s="38">
        <v>24</v>
      </c>
      <c r="C72" s="38">
        <v>35</v>
      </c>
      <c r="D72" s="38">
        <v>19</v>
      </c>
      <c r="E72" s="34">
        <v>7</v>
      </c>
      <c r="F72" s="15">
        <f t="shared" si="64"/>
        <v>85</v>
      </c>
      <c r="G72" s="34">
        <v>25</v>
      </c>
      <c r="H72" s="38">
        <v>25</v>
      </c>
      <c r="I72" s="38">
        <v>24</v>
      </c>
      <c r="J72" s="38">
        <v>12</v>
      </c>
      <c r="K72" s="38">
        <v>30</v>
      </c>
      <c r="L72" s="38">
        <v>12</v>
      </c>
      <c r="M72" s="38">
        <v>12</v>
      </c>
      <c r="N72" s="15">
        <f t="shared" si="65"/>
        <v>140</v>
      </c>
      <c r="O72" s="34">
        <v>19</v>
      </c>
      <c r="P72" s="38">
        <v>25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15">
        <f t="shared" si="66"/>
        <v>44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15">
        <f t="shared" si="67"/>
        <v>0</v>
      </c>
      <c r="AE72" s="34">
        <v>0</v>
      </c>
      <c r="AF72" s="34">
        <v>0</v>
      </c>
      <c r="AG72" s="34">
        <v>0</v>
      </c>
      <c r="AH72" s="34">
        <v>0</v>
      </c>
      <c r="AI72" s="34">
        <v>0</v>
      </c>
      <c r="AJ72" s="16">
        <f t="shared" si="68"/>
        <v>269</v>
      </c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</row>
    <row r="73" spans="1:59" s="36" customFormat="1" ht="15.75" x14ac:dyDescent="0.25">
      <c r="A73" s="33" t="s">
        <v>35</v>
      </c>
      <c r="B73" s="38">
        <v>25</v>
      </c>
      <c r="C73" s="38">
        <v>34</v>
      </c>
      <c r="D73" s="38">
        <v>14</v>
      </c>
      <c r="E73" s="34">
        <v>5</v>
      </c>
      <c r="F73" s="15">
        <f t="shared" si="64"/>
        <v>78</v>
      </c>
      <c r="G73" s="34">
        <v>26</v>
      </c>
      <c r="H73" s="38">
        <v>15</v>
      </c>
      <c r="I73" s="38">
        <v>23</v>
      </c>
      <c r="J73" s="38">
        <v>22</v>
      </c>
      <c r="K73" s="38">
        <v>24</v>
      </c>
      <c r="L73" s="38">
        <v>12</v>
      </c>
      <c r="M73" s="38">
        <v>12</v>
      </c>
      <c r="N73" s="15">
        <f t="shared" si="65"/>
        <v>134</v>
      </c>
      <c r="O73" s="34">
        <v>23</v>
      </c>
      <c r="P73" s="38">
        <v>12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15">
        <f t="shared" si="66"/>
        <v>35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15">
        <f t="shared" si="67"/>
        <v>0</v>
      </c>
      <c r="AE73" s="34">
        <v>0</v>
      </c>
      <c r="AF73" s="34">
        <v>0</v>
      </c>
      <c r="AG73" s="34">
        <v>0</v>
      </c>
      <c r="AH73" s="34">
        <v>0</v>
      </c>
      <c r="AI73" s="34">
        <v>0</v>
      </c>
      <c r="AJ73" s="16">
        <f t="shared" si="68"/>
        <v>247</v>
      </c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</row>
    <row r="74" spans="1:59" s="36" customFormat="1" ht="15.75" x14ac:dyDescent="0.25">
      <c r="A74" s="33" t="s">
        <v>36</v>
      </c>
      <c r="B74" s="38">
        <v>22</v>
      </c>
      <c r="C74" s="38">
        <v>19</v>
      </c>
      <c r="D74" s="38">
        <v>9</v>
      </c>
      <c r="E74" s="34">
        <v>5</v>
      </c>
      <c r="F74" s="15">
        <f t="shared" si="64"/>
        <v>55</v>
      </c>
      <c r="G74" s="34">
        <v>19</v>
      </c>
      <c r="H74" s="38">
        <v>4</v>
      </c>
      <c r="I74" s="38">
        <v>18</v>
      </c>
      <c r="J74" s="38">
        <v>13</v>
      </c>
      <c r="K74" s="38">
        <v>24</v>
      </c>
      <c r="L74" s="38">
        <v>8</v>
      </c>
      <c r="M74" s="38">
        <v>8</v>
      </c>
      <c r="N74" s="15">
        <f t="shared" si="65"/>
        <v>94</v>
      </c>
      <c r="O74" s="34">
        <v>3</v>
      </c>
      <c r="P74" s="38">
        <v>3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15">
        <f t="shared" si="66"/>
        <v>6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15">
        <f t="shared" si="67"/>
        <v>0</v>
      </c>
      <c r="AE74" s="34">
        <v>0</v>
      </c>
      <c r="AF74" s="34">
        <v>0</v>
      </c>
      <c r="AG74" s="34">
        <v>0</v>
      </c>
      <c r="AH74" s="34">
        <v>0</v>
      </c>
      <c r="AI74" s="34">
        <v>0</v>
      </c>
      <c r="AJ74" s="16">
        <f t="shared" si="68"/>
        <v>155</v>
      </c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</row>
    <row r="75" spans="1:59" s="36" customFormat="1" ht="15.75" x14ac:dyDescent="0.25">
      <c r="A75" s="33" t="s">
        <v>37</v>
      </c>
      <c r="B75" s="38">
        <v>29</v>
      </c>
      <c r="C75" s="38">
        <v>20</v>
      </c>
      <c r="D75" s="38">
        <v>11</v>
      </c>
      <c r="E75" s="34">
        <v>5</v>
      </c>
      <c r="F75" s="15">
        <f t="shared" si="64"/>
        <v>65</v>
      </c>
      <c r="G75" s="34">
        <v>12</v>
      </c>
      <c r="H75" s="38">
        <v>0</v>
      </c>
      <c r="I75" s="38">
        <v>12</v>
      </c>
      <c r="J75" s="38">
        <v>17</v>
      </c>
      <c r="K75" s="38">
        <v>16</v>
      </c>
      <c r="L75" s="38">
        <v>6</v>
      </c>
      <c r="M75" s="38">
        <v>6</v>
      </c>
      <c r="N75" s="15">
        <f t="shared" si="65"/>
        <v>69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15">
        <f t="shared" si="66"/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15">
        <f t="shared" si="67"/>
        <v>0</v>
      </c>
      <c r="AE75" s="34">
        <v>0</v>
      </c>
      <c r="AF75" s="34">
        <v>0</v>
      </c>
      <c r="AG75" s="34">
        <v>0</v>
      </c>
      <c r="AH75" s="34">
        <v>0</v>
      </c>
      <c r="AI75" s="34">
        <v>0</v>
      </c>
      <c r="AJ75" s="16">
        <f t="shared" si="68"/>
        <v>134</v>
      </c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</row>
    <row r="76" spans="1:59" s="36" customFormat="1" ht="15.75" x14ac:dyDescent="0.25">
      <c r="A76" s="33" t="s">
        <v>38</v>
      </c>
      <c r="B76" s="38">
        <v>4</v>
      </c>
      <c r="C76" s="38">
        <v>5</v>
      </c>
      <c r="D76" s="38">
        <v>1</v>
      </c>
      <c r="E76" s="34">
        <v>1</v>
      </c>
      <c r="F76" s="15">
        <f t="shared" si="64"/>
        <v>11</v>
      </c>
      <c r="G76" s="38">
        <v>1</v>
      </c>
      <c r="H76" s="38">
        <v>0</v>
      </c>
      <c r="I76" s="38">
        <v>2</v>
      </c>
      <c r="J76" s="38">
        <v>5</v>
      </c>
      <c r="K76" s="38">
        <v>2</v>
      </c>
      <c r="L76" s="38">
        <v>3</v>
      </c>
      <c r="M76" s="38">
        <v>3</v>
      </c>
      <c r="N76" s="15">
        <f t="shared" si="65"/>
        <v>16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15">
        <f t="shared" si="66"/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15">
        <f t="shared" si="67"/>
        <v>0</v>
      </c>
      <c r="AE76" s="34">
        <v>0</v>
      </c>
      <c r="AF76" s="34">
        <v>0</v>
      </c>
      <c r="AG76" s="34">
        <v>0</v>
      </c>
      <c r="AH76" s="34">
        <v>0</v>
      </c>
      <c r="AI76" s="34">
        <v>0</v>
      </c>
      <c r="AJ76" s="16">
        <f t="shared" si="68"/>
        <v>27</v>
      </c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</row>
    <row r="77" spans="1:59" s="36" customFormat="1" ht="15.75" x14ac:dyDescent="0.25">
      <c r="A77" s="33" t="s">
        <v>39</v>
      </c>
      <c r="B77" s="34">
        <v>0</v>
      </c>
      <c r="C77" s="34">
        <v>0</v>
      </c>
      <c r="D77" s="34">
        <v>0</v>
      </c>
      <c r="E77" s="34">
        <v>0</v>
      </c>
      <c r="F77" s="15">
        <f t="shared" si="64"/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15">
        <f t="shared" si="65"/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15">
        <f t="shared" si="66"/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15">
        <f t="shared" si="67"/>
        <v>0</v>
      </c>
      <c r="AE77" s="34">
        <v>0</v>
      </c>
      <c r="AF77" s="34">
        <v>0</v>
      </c>
      <c r="AG77" s="34">
        <v>0</v>
      </c>
      <c r="AH77" s="34">
        <v>0</v>
      </c>
      <c r="AI77" s="34">
        <v>0</v>
      </c>
      <c r="AJ77" s="16">
        <f t="shared" si="68"/>
        <v>0</v>
      </c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</row>
    <row r="78" spans="1:59" s="36" customFormat="1" ht="15.75" x14ac:dyDescent="0.25">
      <c r="A78" s="33" t="s">
        <v>40</v>
      </c>
      <c r="B78" s="34">
        <v>0</v>
      </c>
      <c r="C78" s="34">
        <v>0</v>
      </c>
      <c r="D78" s="34">
        <v>0</v>
      </c>
      <c r="E78" s="34">
        <v>0</v>
      </c>
      <c r="F78" s="15">
        <f t="shared" si="64"/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15">
        <f t="shared" si="65"/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15">
        <f t="shared" si="66"/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15">
        <f t="shared" si="67"/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16">
        <f t="shared" si="68"/>
        <v>0</v>
      </c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</row>
    <row r="79" spans="1:59" s="36" customFormat="1" ht="15.75" x14ac:dyDescent="0.25">
      <c r="A79" s="33" t="s">
        <v>41</v>
      </c>
      <c r="B79" s="34">
        <v>0</v>
      </c>
      <c r="C79" s="34">
        <v>0</v>
      </c>
      <c r="D79" s="34">
        <v>0</v>
      </c>
      <c r="E79" s="34">
        <v>0</v>
      </c>
      <c r="F79" s="15">
        <f t="shared" si="64"/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15">
        <f t="shared" si="65"/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15">
        <f t="shared" si="66"/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15">
        <f t="shared" si="67"/>
        <v>0</v>
      </c>
      <c r="AE79" s="34">
        <v>0</v>
      </c>
      <c r="AF79" s="34">
        <v>0</v>
      </c>
      <c r="AG79" s="34">
        <v>0</v>
      </c>
      <c r="AH79" s="34">
        <v>0</v>
      </c>
      <c r="AI79" s="34">
        <v>0</v>
      </c>
      <c r="AJ79" s="16">
        <f t="shared" si="68"/>
        <v>0</v>
      </c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</row>
    <row r="80" spans="1:59" x14ac:dyDescent="0.25">
      <c r="A80" s="13" t="s">
        <v>43</v>
      </c>
      <c r="B80" s="32">
        <f t="shared" ref="B80:U80" si="69">SUM(B81:B108)</f>
        <v>8</v>
      </c>
      <c r="C80" s="32">
        <f t="shared" si="69"/>
        <v>35</v>
      </c>
      <c r="D80" s="32">
        <f t="shared" si="69"/>
        <v>33</v>
      </c>
      <c r="E80" s="32">
        <f t="shared" ref="E80" si="70">SUM(E81:E108)</f>
        <v>9</v>
      </c>
      <c r="F80" s="32">
        <f t="shared" si="69"/>
        <v>85</v>
      </c>
      <c r="G80" s="32">
        <f t="shared" ref="G80:M80" si="71">SUM(G81:G108)</f>
        <v>0</v>
      </c>
      <c r="H80" s="32">
        <f t="shared" si="71"/>
        <v>2</v>
      </c>
      <c r="I80" s="32">
        <f t="shared" si="71"/>
        <v>4</v>
      </c>
      <c r="J80" s="32">
        <f t="shared" si="71"/>
        <v>4</v>
      </c>
      <c r="K80" s="32">
        <f t="shared" si="71"/>
        <v>3</v>
      </c>
      <c r="L80" s="32">
        <f t="shared" si="71"/>
        <v>30</v>
      </c>
      <c r="M80" s="32">
        <f t="shared" si="71"/>
        <v>6</v>
      </c>
      <c r="N80" s="32">
        <f t="shared" si="69"/>
        <v>49</v>
      </c>
      <c r="O80" s="32">
        <f t="shared" si="69"/>
        <v>6</v>
      </c>
      <c r="P80" s="32">
        <f t="shared" si="69"/>
        <v>0</v>
      </c>
      <c r="Q80" s="32">
        <f t="shared" si="69"/>
        <v>1</v>
      </c>
      <c r="R80" s="32">
        <f t="shared" si="69"/>
        <v>1</v>
      </c>
      <c r="S80" s="32">
        <f t="shared" si="69"/>
        <v>6</v>
      </c>
      <c r="T80" s="32">
        <f t="shared" si="69"/>
        <v>32</v>
      </c>
      <c r="U80" s="32">
        <f t="shared" si="69"/>
        <v>1</v>
      </c>
      <c r="V80" s="32">
        <f>SUM(V81:V108)</f>
        <v>47</v>
      </c>
      <c r="W80" s="32">
        <f t="shared" ref="W80:AC80" si="72">SUM(W81:W108)</f>
        <v>6</v>
      </c>
      <c r="X80" s="32">
        <f t="shared" si="72"/>
        <v>1</v>
      </c>
      <c r="Y80" s="32">
        <f t="shared" si="72"/>
        <v>3</v>
      </c>
      <c r="Z80" s="32">
        <f t="shared" si="72"/>
        <v>5</v>
      </c>
      <c r="AA80" s="32">
        <f t="shared" si="72"/>
        <v>4</v>
      </c>
      <c r="AB80" s="32">
        <f t="shared" si="72"/>
        <v>12</v>
      </c>
      <c r="AC80" s="32">
        <f t="shared" si="72"/>
        <v>4</v>
      </c>
      <c r="AD80" s="32">
        <f>SUM(AD81:AD108)</f>
        <v>35</v>
      </c>
      <c r="AE80" s="32">
        <f t="shared" ref="AE80:AG80" si="73">SUM(AE81:AE108)</f>
        <v>1</v>
      </c>
      <c r="AF80" s="32">
        <f t="shared" si="73"/>
        <v>1</v>
      </c>
      <c r="AG80" s="32">
        <f t="shared" si="73"/>
        <v>90</v>
      </c>
      <c r="AH80" s="32">
        <f t="shared" ref="AH80:AI80" si="74">SUM(AH81:AH108)</f>
        <v>4</v>
      </c>
      <c r="AI80" s="32">
        <f t="shared" si="74"/>
        <v>11</v>
      </c>
      <c r="AJ80" s="32">
        <f t="shared" si="68"/>
        <v>323</v>
      </c>
    </row>
    <row r="81" spans="1:59" s="36" customFormat="1" ht="15.75" x14ac:dyDescent="0.25">
      <c r="A81" s="33" t="s">
        <v>14</v>
      </c>
      <c r="B81" s="38">
        <v>0</v>
      </c>
      <c r="C81" s="38">
        <v>0</v>
      </c>
      <c r="D81" s="38">
        <v>1</v>
      </c>
      <c r="E81" s="34">
        <v>0</v>
      </c>
      <c r="F81" s="15">
        <f t="shared" ref="F81:F108" si="75">SUM(B81:E81)</f>
        <v>1</v>
      </c>
      <c r="G81" s="34">
        <v>0</v>
      </c>
      <c r="H81" s="38">
        <v>0</v>
      </c>
      <c r="I81" s="38">
        <v>0</v>
      </c>
      <c r="J81" s="38">
        <v>1</v>
      </c>
      <c r="K81" s="38">
        <v>0</v>
      </c>
      <c r="L81" s="38">
        <v>15</v>
      </c>
      <c r="M81" s="34">
        <v>0</v>
      </c>
      <c r="N81" s="15">
        <f t="shared" ref="N81:N108" si="76">SUM(G81:M81)</f>
        <v>16</v>
      </c>
      <c r="O81" s="34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15">
        <f t="shared" ref="V81:V108" si="77">SUM(O81:U81)</f>
        <v>0</v>
      </c>
      <c r="W81" s="34">
        <v>0</v>
      </c>
      <c r="X81" s="38">
        <v>0</v>
      </c>
      <c r="Y81" s="38">
        <v>0</v>
      </c>
      <c r="Z81" s="38">
        <v>1</v>
      </c>
      <c r="AA81" s="38">
        <v>1</v>
      </c>
      <c r="AB81" s="38">
        <v>3</v>
      </c>
      <c r="AC81" s="38">
        <v>0</v>
      </c>
      <c r="AD81" s="15">
        <f t="shared" ref="AD81:AD108" si="78">SUM(W81:AC81)</f>
        <v>5</v>
      </c>
      <c r="AE81" s="34">
        <v>0</v>
      </c>
      <c r="AF81" s="38">
        <v>0</v>
      </c>
      <c r="AG81" s="38">
        <v>1</v>
      </c>
      <c r="AH81" s="38">
        <v>0</v>
      </c>
      <c r="AI81" s="38">
        <v>1</v>
      </c>
      <c r="AJ81" s="16">
        <f t="shared" ref="AJ81:AJ108" si="79">SUM(W81:AC81,V81,N81,F81,AE81:AI81)</f>
        <v>24</v>
      </c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</row>
    <row r="82" spans="1:59" s="36" customFormat="1" ht="15.75" x14ac:dyDescent="0.25">
      <c r="A82" s="33" t="s">
        <v>15</v>
      </c>
      <c r="B82" s="34">
        <v>0</v>
      </c>
      <c r="C82" s="34">
        <v>1</v>
      </c>
      <c r="D82" s="34">
        <v>2</v>
      </c>
      <c r="E82" s="34">
        <v>0</v>
      </c>
      <c r="F82" s="15">
        <f t="shared" si="75"/>
        <v>3</v>
      </c>
      <c r="G82" s="34">
        <v>0</v>
      </c>
      <c r="H82" s="34">
        <v>0</v>
      </c>
      <c r="I82" s="34">
        <v>0</v>
      </c>
      <c r="J82" s="34">
        <v>0</v>
      </c>
      <c r="K82" s="34">
        <v>1</v>
      </c>
      <c r="L82" s="34">
        <v>0</v>
      </c>
      <c r="M82" s="34">
        <v>0</v>
      </c>
      <c r="N82" s="15">
        <f t="shared" si="76"/>
        <v>1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3</v>
      </c>
      <c r="U82" s="38">
        <v>0</v>
      </c>
      <c r="V82" s="15">
        <f t="shared" si="77"/>
        <v>3</v>
      </c>
      <c r="W82" s="34">
        <v>2</v>
      </c>
      <c r="X82" s="34">
        <v>1</v>
      </c>
      <c r="Y82" s="34">
        <v>1</v>
      </c>
      <c r="Z82" s="34">
        <v>0</v>
      </c>
      <c r="AA82" s="34">
        <v>0</v>
      </c>
      <c r="AB82" s="34">
        <v>5</v>
      </c>
      <c r="AC82" s="34">
        <v>0</v>
      </c>
      <c r="AD82" s="15">
        <f t="shared" si="78"/>
        <v>9</v>
      </c>
      <c r="AE82" s="34">
        <v>0</v>
      </c>
      <c r="AF82" s="34">
        <v>0</v>
      </c>
      <c r="AG82" s="34">
        <v>0</v>
      </c>
      <c r="AH82" s="34">
        <v>2</v>
      </c>
      <c r="AI82" s="34">
        <v>3</v>
      </c>
      <c r="AJ82" s="16">
        <f t="shared" si="79"/>
        <v>21</v>
      </c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</row>
    <row r="83" spans="1:59" s="36" customFormat="1" ht="15.75" x14ac:dyDescent="0.25">
      <c r="A83" s="33" t="s">
        <v>16</v>
      </c>
      <c r="B83" s="34">
        <v>1</v>
      </c>
      <c r="C83" s="34">
        <v>5</v>
      </c>
      <c r="D83" s="34">
        <v>3</v>
      </c>
      <c r="E83" s="34">
        <v>0</v>
      </c>
      <c r="F83" s="15">
        <f t="shared" si="75"/>
        <v>9</v>
      </c>
      <c r="G83" s="34">
        <v>0</v>
      </c>
      <c r="H83" s="34">
        <v>0</v>
      </c>
      <c r="I83" s="34">
        <v>0</v>
      </c>
      <c r="J83" s="34">
        <v>1</v>
      </c>
      <c r="K83" s="34">
        <v>0</v>
      </c>
      <c r="L83" s="34">
        <v>0</v>
      </c>
      <c r="M83" s="34">
        <v>0</v>
      </c>
      <c r="N83" s="15">
        <f t="shared" si="76"/>
        <v>1</v>
      </c>
      <c r="O83" s="34">
        <v>0</v>
      </c>
      <c r="P83" s="34">
        <v>0</v>
      </c>
      <c r="Q83" s="34">
        <v>0</v>
      </c>
      <c r="R83" s="34">
        <v>1</v>
      </c>
      <c r="S83" s="34">
        <v>5</v>
      </c>
      <c r="T83" s="34">
        <v>14</v>
      </c>
      <c r="U83" s="38">
        <v>0</v>
      </c>
      <c r="V83" s="15">
        <f t="shared" si="77"/>
        <v>20</v>
      </c>
      <c r="W83" s="34">
        <v>3</v>
      </c>
      <c r="X83" s="34">
        <v>0</v>
      </c>
      <c r="Y83" s="34">
        <v>1</v>
      </c>
      <c r="Z83" s="34">
        <v>1</v>
      </c>
      <c r="AA83" s="34">
        <v>0</v>
      </c>
      <c r="AB83" s="34">
        <v>1</v>
      </c>
      <c r="AC83" s="34">
        <v>0</v>
      </c>
      <c r="AD83" s="15">
        <f t="shared" si="78"/>
        <v>6</v>
      </c>
      <c r="AE83" s="34">
        <v>0</v>
      </c>
      <c r="AF83" s="34">
        <v>0</v>
      </c>
      <c r="AG83" s="34">
        <v>0</v>
      </c>
      <c r="AH83" s="34">
        <v>1</v>
      </c>
      <c r="AI83" s="34">
        <v>1</v>
      </c>
      <c r="AJ83" s="16">
        <f t="shared" si="79"/>
        <v>38</v>
      </c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</row>
    <row r="84" spans="1:59" s="36" customFormat="1" ht="15.75" x14ac:dyDescent="0.25">
      <c r="A84" s="33" t="s">
        <v>17</v>
      </c>
      <c r="B84" s="34">
        <v>0</v>
      </c>
      <c r="C84" s="34">
        <v>10</v>
      </c>
      <c r="D84" s="34">
        <v>2</v>
      </c>
      <c r="E84" s="34">
        <v>0</v>
      </c>
      <c r="F84" s="15">
        <f t="shared" si="75"/>
        <v>12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15">
        <f t="shared" si="76"/>
        <v>0</v>
      </c>
      <c r="O84" s="34">
        <v>2</v>
      </c>
      <c r="P84" s="34">
        <v>0</v>
      </c>
      <c r="Q84" s="34">
        <v>1</v>
      </c>
      <c r="R84" s="34">
        <v>0</v>
      </c>
      <c r="S84" s="34">
        <v>1</v>
      </c>
      <c r="T84" s="34">
        <v>3</v>
      </c>
      <c r="U84" s="38">
        <v>0</v>
      </c>
      <c r="V84" s="15">
        <f t="shared" si="77"/>
        <v>7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1</v>
      </c>
      <c r="AC84" s="34">
        <v>0</v>
      </c>
      <c r="AD84" s="15">
        <f t="shared" si="78"/>
        <v>1</v>
      </c>
      <c r="AE84" s="34">
        <v>0</v>
      </c>
      <c r="AF84" s="34">
        <v>1</v>
      </c>
      <c r="AG84" s="34">
        <v>1</v>
      </c>
      <c r="AH84" s="34">
        <v>1</v>
      </c>
      <c r="AI84" s="34">
        <v>0</v>
      </c>
      <c r="AJ84" s="16">
        <f t="shared" si="79"/>
        <v>23</v>
      </c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</row>
    <row r="85" spans="1:59" s="36" customFormat="1" ht="15.75" x14ac:dyDescent="0.25">
      <c r="A85" s="33" t="s">
        <v>18</v>
      </c>
      <c r="B85" s="34">
        <v>0</v>
      </c>
      <c r="C85" s="34">
        <v>0</v>
      </c>
      <c r="D85" s="34">
        <v>7</v>
      </c>
      <c r="E85" s="34">
        <v>0</v>
      </c>
      <c r="F85" s="15">
        <f t="shared" si="75"/>
        <v>7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1</v>
      </c>
      <c r="M85" s="34">
        <v>3</v>
      </c>
      <c r="N85" s="15">
        <f t="shared" si="76"/>
        <v>4</v>
      </c>
      <c r="O85" s="34">
        <v>0</v>
      </c>
      <c r="P85" s="34">
        <v>0</v>
      </c>
      <c r="Q85" s="38">
        <v>0</v>
      </c>
      <c r="R85" s="34">
        <v>0</v>
      </c>
      <c r="S85" s="34">
        <v>0</v>
      </c>
      <c r="T85" s="34">
        <v>6</v>
      </c>
      <c r="U85" s="38">
        <v>0</v>
      </c>
      <c r="V85" s="15">
        <f t="shared" si="77"/>
        <v>6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15">
        <f t="shared" si="78"/>
        <v>0</v>
      </c>
      <c r="AE85" s="34">
        <v>0</v>
      </c>
      <c r="AF85" s="34">
        <v>0</v>
      </c>
      <c r="AG85" s="34">
        <v>0</v>
      </c>
      <c r="AH85" s="34">
        <v>0</v>
      </c>
      <c r="AI85" s="34">
        <v>0</v>
      </c>
      <c r="AJ85" s="16">
        <f t="shared" si="79"/>
        <v>17</v>
      </c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</row>
    <row r="86" spans="1:59" s="36" customFormat="1" ht="15.75" x14ac:dyDescent="0.25">
      <c r="A86" s="33" t="s">
        <v>19</v>
      </c>
      <c r="B86" s="34">
        <v>0</v>
      </c>
      <c r="C86" s="34">
        <v>0</v>
      </c>
      <c r="D86" s="34">
        <v>1</v>
      </c>
      <c r="E86" s="34">
        <v>1</v>
      </c>
      <c r="F86" s="15">
        <f t="shared" si="75"/>
        <v>2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15">
        <f t="shared" si="76"/>
        <v>0</v>
      </c>
      <c r="O86" s="34">
        <v>2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8">
        <v>0</v>
      </c>
      <c r="V86" s="15">
        <f t="shared" si="77"/>
        <v>2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15">
        <f t="shared" si="78"/>
        <v>0</v>
      </c>
      <c r="AE86" s="34">
        <v>0</v>
      </c>
      <c r="AF86" s="34">
        <v>0</v>
      </c>
      <c r="AG86" s="34">
        <v>0</v>
      </c>
      <c r="AH86" s="34">
        <v>0</v>
      </c>
      <c r="AI86" s="34">
        <v>0</v>
      </c>
      <c r="AJ86" s="16">
        <f t="shared" si="79"/>
        <v>4</v>
      </c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</row>
    <row r="87" spans="1:59" s="36" customFormat="1" ht="15.75" x14ac:dyDescent="0.25">
      <c r="A87" s="33" t="s">
        <v>20</v>
      </c>
      <c r="B87" s="34">
        <v>3</v>
      </c>
      <c r="C87" s="34">
        <v>0</v>
      </c>
      <c r="D87" s="34">
        <v>4</v>
      </c>
      <c r="E87" s="34">
        <v>1</v>
      </c>
      <c r="F87" s="15">
        <f t="shared" si="75"/>
        <v>8</v>
      </c>
      <c r="G87" s="34">
        <v>0</v>
      </c>
      <c r="H87" s="34">
        <v>0</v>
      </c>
      <c r="I87" s="34">
        <v>0</v>
      </c>
      <c r="J87" s="34">
        <v>0</v>
      </c>
      <c r="K87" s="34">
        <v>1</v>
      </c>
      <c r="L87" s="34">
        <v>5</v>
      </c>
      <c r="M87" s="34">
        <v>0</v>
      </c>
      <c r="N87" s="15">
        <f t="shared" si="76"/>
        <v>6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8">
        <v>0</v>
      </c>
      <c r="V87" s="15">
        <f t="shared" si="77"/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1</v>
      </c>
      <c r="AC87" s="34">
        <v>0</v>
      </c>
      <c r="AD87" s="15">
        <f t="shared" si="78"/>
        <v>1</v>
      </c>
      <c r="AE87" s="34">
        <v>0</v>
      </c>
      <c r="AF87" s="34">
        <v>0</v>
      </c>
      <c r="AG87" s="34">
        <v>1</v>
      </c>
      <c r="AH87" s="34">
        <v>0</v>
      </c>
      <c r="AI87" s="34">
        <v>0</v>
      </c>
      <c r="AJ87" s="16">
        <f t="shared" si="79"/>
        <v>16</v>
      </c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</row>
    <row r="88" spans="1:59" s="36" customFormat="1" ht="15.75" x14ac:dyDescent="0.25">
      <c r="A88" s="33" t="s">
        <v>21</v>
      </c>
      <c r="B88" s="34">
        <v>0</v>
      </c>
      <c r="C88" s="34">
        <v>0</v>
      </c>
      <c r="D88" s="34">
        <v>0</v>
      </c>
      <c r="E88" s="34">
        <v>0</v>
      </c>
      <c r="F88" s="15">
        <f t="shared" si="75"/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1</v>
      </c>
      <c r="M88" s="34">
        <v>0</v>
      </c>
      <c r="N88" s="15">
        <f t="shared" si="76"/>
        <v>1</v>
      </c>
      <c r="O88" s="34">
        <v>1</v>
      </c>
      <c r="P88" s="34">
        <v>0</v>
      </c>
      <c r="Q88" s="38">
        <v>0</v>
      </c>
      <c r="R88" s="34">
        <v>0</v>
      </c>
      <c r="S88" s="34">
        <v>0</v>
      </c>
      <c r="T88" s="34">
        <v>0</v>
      </c>
      <c r="U88" s="38">
        <v>0</v>
      </c>
      <c r="V88" s="15">
        <f t="shared" si="77"/>
        <v>1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15">
        <f t="shared" si="78"/>
        <v>0</v>
      </c>
      <c r="AE88" s="34">
        <v>0</v>
      </c>
      <c r="AF88" s="34">
        <v>0</v>
      </c>
      <c r="AG88" s="34">
        <v>32</v>
      </c>
      <c r="AH88" s="34">
        <v>0</v>
      </c>
      <c r="AI88" s="34">
        <v>0</v>
      </c>
      <c r="AJ88" s="16">
        <f t="shared" si="79"/>
        <v>34</v>
      </c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</row>
    <row r="89" spans="1:59" s="36" customFormat="1" ht="15.75" x14ac:dyDescent="0.25">
      <c r="A89" s="33" t="s">
        <v>22</v>
      </c>
      <c r="B89" s="34">
        <v>0</v>
      </c>
      <c r="C89" s="34">
        <v>2</v>
      </c>
      <c r="D89" s="34">
        <v>2</v>
      </c>
      <c r="E89" s="34">
        <v>0</v>
      </c>
      <c r="F89" s="15">
        <f t="shared" si="75"/>
        <v>4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4</v>
      </c>
      <c r="M89" s="34">
        <v>0</v>
      </c>
      <c r="N89" s="15">
        <f t="shared" si="76"/>
        <v>4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8">
        <v>0</v>
      </c>
      <c r="V89" s="15">
        <f t="shared" si="77"/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1</v>
      </c>
      <c r="AC89" s="34">
        <v>0</v>
      </c>
      <c r="AD89" s="15">
        <f t="shared" si="78"/>
        <v>1</v>
      </c>
      <c r="AE89" s="34">
        <v>0</v>
      </c>
      <c r="AF89" s="34">
        <v>0</v>
      </c>
      <c r="AG89" s="34">
        <v>52</v>
      </c>
      <c r="AH89" s="34">
        <v>0</v>
      </c>
      <c r="AI89" s="34">
        <v>0</v>
      </c>
      <c r="AJ89" s="16">
        <f t="shared" si="79"/>
        <v>61</v>
      </c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</row>
    <row r="90" spans="1:59" s="36" customFormat="1" ht="15.75" x14ac:dyDescent="0.25">
      <c r="A90" s="33" t="s">
        <v>23</v>
      </c>
      <c r="B90" s="34">
        <v>0</v>
      </c>
      <c r="C90" s="34">
        <v>0</v>
      </c>
      <c r="D90" s="34">
        <v>4</v>
      </c>
      <c r="E90" s="34">
        <v>0</v>
      </c>
      <c r="F90" s="15">
        <f t="shared" si="75"/>
        <v>4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15">
        <f t="shared" si="76"/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1</v>
      </c>
      <c r="U90" s="38">
        <v>0</v>
      </c>
      <c r="V90" s="15">
        <f t="shared" si="77"/>
        <v>1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15">
        <f t="shared" si="78"/>
        <v>0</v>
      </c>
      <c r="AE90" s="34">
        <v>0</v>
      </c>
      <c r="AF90" s="34">
        <v>0</v>
      </c>
      <c r="AG90" s="34">
        <v>1</v>
      </c>
      <c r="AH90" s="34">
        <v>0</v>
      </c>
      <c r="AI90" s="34">
        <v>0</v>
      </c>
      <c r="AJ90" s="16">
        <f t="shared" si="79"/>
        <v>6</v>
      </c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</row>
    <row r="91" spans="1:59" s="36" customFormat="1" ht="15.75" x14ac:dyDescent="0.25">
      <c r="A91" s="33" t="s">
        <v>24</v>
      </c>
      <c r="B91" s="34">
        <v>0</v>
      </c>
      <c r="C91" s="34">
        <v>0</v>
      </c>
      <c r="D91" s="34">
        <v>0</v>
      </c>
      <c r="E91" s="34">
        <v>0</v>
      </c>
      <c r="F91" s="15">
        <f t="shared" si="75"/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15">
        <f t="shared" si="76"/>
        <v>0</v>
      </c>
      <c r="O91" s="34">
        <v>0</v>
      </c>
      <c r="P91" s="34">
        <v>0</v>
      </c>
      <c r="Q91" s="38">
        <v>0</v>
      </c>
      <c r="R91" s="34">
        <v>0</v>
      </c>
      <c r="S91" s="34">
        <v>0</v>
      </c>
      <c r="T91" s="34">
        <v>1</v>
      </c>
      <c r="U91" s="38">
        <v>0</v>
      </c>
      <c r="V91" s="15">
        <f t="shared" si="77"/>
        <v>1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15">
        <f t="shared" si="78"/>
        <v>0</v>
      </c>
      <c r="AE91" s="34">
        <v>0</v>
      </c>
      <c r="AF91" s="34">
        <v>0</v>
      </c>
      <c r="AG91" s="34">
        <v>0</v>
      </c>
      <c r="AH91" s="34">
        <v>0</v>
      </c>
      <c r="AI91" s="34">
        <v>0</v>
      </c>
      <c r="AJ91" s="16">
        <f t="shared" si="79"/>
        <v>1</v>
      </c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</row>
    <row r="92" spans="1:59" s="36" customFormat="1" ht="15.75" x14ac:dyDescent="0.25">
      <c r="A92" s="33" t="s">
        <v>25</v>
      </c>
      <c r="B92" s="34">
        <v>0</v>
      </c>
      <c r="C92" s="34">
        <v>0</v>
      </c>
      <c r="D92" s="34">
        <v>0</v>
      </c>
      <c r="E92" s="34">
        <v>1</v>
      </c>
      <c r="F92" s="15">
        <f t="shared" si="75"/>
        <v>1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15">
        <f t="shared" si="76"/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8">
        <v>0</v>
      </c>
      <c r="V92" s="15">
        <f t="shared" si="77"/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v>0</v>
      </c>
      <c r="AD92" s="15">
        <f t="shared" si="78"/>
        <v>0</v>
      </c>
      <c r="AE92" s="34">
        <v>0</v>
      </c>
      <c r="AF92" s="34">
        <v>0</v>
      </c>
      <c r="AG92" s="34">
        <v>0</v>
      </c>
      <c r="AH92" s="34">
        <v>0</v>
      </c>
      <c r="AI92" s="34">
        <v>0</v>
      </c>
      <c r="AJ92" s="16">
        <f t="shared" si="79"/>
        <v>1</v>
      </c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</row>
    <row r="93" spans="1:59" s="36" customFormat="1" ht="15.75" x14ac:dyDescent="0.25">
      <c r="A93" s="33" t="s">
        <v>26</v>
      </c>
      <c r="B93" s="34">
        <v>0</v>
      </c>
      <c r="C93" s="34">
        <v>0</v>
      </c>
      <c r="D93" s="34">
        <v>0</v>
      </c>
      <c r="E93" s="34">
        <v>0</v>
      </c>
      <c r="F93" s="15">
        <f t="shared" si="75"/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15">
        <f t="shared" si="76"/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8">
        <v>0</v>
      </c>
      <c r="V93" s="15">
        <f t="shared" si="77"/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4</v>
      </c>
      <c r="AD93" s="15">
        <f t="shared" si="78"/>
        <v>4</v>
      </c>
      <c r="AE93" s="34">
        <v>0</v>
      </c>
      <c r="AF93" s="34">
        <v>0</v>
      </c>
      <c r="AG93" s="34">
        <v>0</v>
      </c>
      <c r="AH93" s="34">
        <v>0</v>
      </c>
      <c r="AI93" s="34">
        <v>2</v>
      </c>
      <c r="AJ93" s="16">
        <f t="shared" si="79"/>
        <v>6</v>
      </c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</row>
    <row r="94" spans="1:59" s="36" customFormat="1" ht="15.75" x14ac:dyDescent="0.25">
      <c r="A94" s="33" t="s">
        <v>27</v>
      </c>
      <c r="B94" s="34">
        <v>0</v>
      </c>
      <c r="C94" s="34">
        <v>0</v>
      </c>
      <c r="D94" s="34">
        <v>0</v>
      </c>
      <c r="E94" s="34">
        <v>2</v>
      </c>
      <c r="F94" s="15">
        <f t="shared" si="75"/>
        <v>2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15">
        <f t="shared" si="76"/>
        <v>0</v>
      </c>
      <c r="O94" s="34">
        <v>0</v>
      </c>
      <c r="P94" s="34">
        <v>0</v>
      </c>
      <c r="Q94" s="38">
        <v>0</v>
      </c>
      <c r="R94" s="34">
        <v>0</v>
      </c>
      <c r="S94" s="34">
        <v>0</v>
      </c>
      <c r="T94" s="34">
        <v>0</v>
      </c>
      <c r="U94" s="38">
        <v>0</v>
      </c>
      <c r="V94" s="15">
        <f t="shared" si="77"/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15">
        <f t="shared" si="78"/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v>0</v>
      </c>
      <c r="AJ94" s="16">
        <f t="shared" si="79"/>
        <v>2</v>
      </c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</row>
    <row r="95" spans="1:59" s="36" customFormat="1" ht="15.75" x14ac:dyDescent="0.25">
      <c r="A95" s="33" t="s">
        <v>28</v>
      </c>
      <c r="B95" s="34">
        <v>0</v>
      </c>
      <c r="C95" s="34">
        <v>0</v>
      </c>
      <c r="D95" s="34">
        <v>0</v>
      </c>
      <c r="E95" s="34">
        <v>0</v>
      </c>
      <c r="F95" s="15">
        <f t="shared" si="75"/>
        <v>0</v>
      </c>
      <c r="G95" s="34">
        <v>0</v>
      </c>
      <c r="H95" s="34">
        <v>0</v>
      </c>
      <c r="I95" s="34">
        <v>0</v>
      </c>
      <c r="J95" s="34">
        <v>2</v>
      </c>
      <c r="K95" s="34">
        <v>0</v>
      </c>
      <c r="L95" s="34">
        <v>0</v>
      </c>
      <c r="M95" s="34">
        <v>0</v>
      </c>
      <c r="N95" s="15">
        <f t="shared" si="76"/>
        <v>2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1</v>
      </c>
      <c r="V95" s="15">
        <f t="shared" si="77"/>
        <v>1</v>
      </c>
      <c r="W95" s="34">
        <v>0</v>
      </c>
      <c r="X95" s="34">
        <v>0</v>
      </c>
      <c r="Y95" s="34">
        <v>0</v>
      </c>
      <c r="Z95" s="34">
        <v>1</v>
      </c>
      <c r="AA95" s="34">
        <v>2</v>
      </c>
      <c r="AB95" s="34">
        <v>0</v>
      </c>
      <c r="AC95" s="34">
        <v>0</v>
      </c>
      <c r="AD95" s="15">
        <f t="shared" si="78"/>
        <v>3</v>
      </c>
      <c r="AE95" s="34">
        <v>1</v>
      </c>
      <c r="AF95" s="34">
        <v>0</v>
      </c>
      <c r="AG95" s="34">
        <v>2</v>
      </c>
      <c r="AH95" s="34">
        <v>0</v>
      </c>
      <c r="AI95" s="34">
        <v>4</v>
      </c>
      <c r="AJ95" s="16">
        <f t="shared" si="79"/>
        <v>13</v>
      </c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</row>
    <row r="96" spans="1:59" s="36" customFormat="1" ht="15.75" x14ac:dyDescent="0.25">
      <c r="A96" s="33" t="s">
        <v>29</v>
      </c>
      <c r="B96" s="34">
        <v>0</v>
      </c>
      <c r="C96" s="34">
        <v>0</v>
      </c>
      <c r="D96" s="34">
        <v>0</v>
      </c>
      <c r="E96" s="34">
        <v>0</v>
      </c>
      <c r="F96" s="15">
        <f t="shared" si="75"/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15">
        <f t="shared" si="76"/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1</v>
      </c>
      <c r="U96" s="38">
        <v>0</v>
      </c>
      <c r="V96" s="15">
        <f t="shared" si="77"/>
        <v>1</v>
      </c>
      <c r="W96" s="34">
        <v>0</v>
      </c>
      <c r="X96" s="34">
        <v>0</v>
      </c>
      <c r="Y96" s="34">
        <v>0</v>
      </c>
      <c r="Z96" s="34">
        <v>2</v>
      </c>
      <c r="AA96" s="34">
        <v>1</v>
      </c>
      <c r="AB96" s="34">
        <v>0</v>
      </c>
      <c r="AC96" s="34">
        <v>0</v>
      </c>
      <c r="AD96" s="15">
        <f t="shared" si="78"/>
        <v>3</v>
      </c>
      <c r="AE96" s="34">
        <v>0</v>
      </c>
      <c r="AF96" s="34">
        <v>0</v>
      </c>
      <c r="AG96" s="34">
        <v>0</v>
      </c>
      <c r="AH96" s="34">
        <v>0</v>
      </c>
      <c r="AI96" s="34">
        <v>0</v>
      </c>
      <c r="AJ96" s="16">
        <f t="shared" si="79"/>
        <v>4</v>
      </c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</row>
    <row r="97" spans="1:59" s="36" customFormat="1" ht="15.75" x14ac:dyDescent="0.25">
      <c r="A97" s="33" t="s">
        <v>30</v>
      </c>
      <c r="B97" s="34">
        <v>0</v>
      </c>
      <c r="C97" s="34">
        <v>1</v>
      </c>
      <c r="D97" s="34">
        <v>0</v>
      </c>
      <c r="E97" s="34">
        <v>0</v>
      </c>
      <c r="F97" s="15">
        <f t="shared" si="75"/>
        <v>1</v>
      </c>
      <c r="G97" s="34">
        <v>0</v>
      </c>
      <c r="H97" s="34">
        <v>0</v>
      </c>
      <c r="I97" s="34">
        <v>2</v>
      </c>
      <c r="J97" s="34">
        <v>0</v>
      </c>
      <c r="K97" s="34">
        <v>0</v>
      </c>
      <c r="L97" s="34">
        <v>0</v>
      </c>
      <c r="M97" s="34">
        <v>0</v>
      </c>
      <c r="N97" s="15">
        <f t="shared" si="76"/>
        <v>2</v>
      </c>
      <c r="O97" s="34">
        <v>1</v>
      </c>
      <c r="P97" s="34">
        <v>0</v>
      </c>
      <c r="Q97" s="38">
        <v>0</v>
      </c>
      <c r="R97" s="34">
        <v>0</v>
      </c>
      <c r="S97" s="34">
        <v>0</v>
      </c>
      <c r="T97" s="34">
        <v>3</v>
      </c>
      <c r="U97" s="38">
        <v>0</v>
      </c>
      <c r="V97" s="15">
        <f t="shared" si="77"/>
        <v>4</v>
      </c>
      <c r="W97" s="34">
        <v>0</v>
      </c>
      <c r="X97" s="34">
        <v>0</v>
      </c>
      <c r="Y97" s="34">
        <v>1</v>
      </c>
      <c r="Z97" s="34">
        <v>0</v>
      </c>
      <c r="AA97" s="34">
        <v>0</v>
      </c>
      <c r="AB97" s="34">
        <v>0</v>
      </c>
      <c r="AC97" s="34">
        <v>0</v>
      </c>
      <c r="AD97" s="15">
        <f t="shared" si="78"/>
        <v>1</v>
      </c>
      <c r="AE97" s="34">
        <v>0</v>
      </c>
      <c r="AF97" s="34">
        <v>0</v>
      </c>
      <c r="AG97" s="34">
        <v>0</v>
      </c>
      <c r="AH97" s="34">
        <v>0</v>
      </c>
      <c r="AI97" s="34">
        <v>0</v>
      </c>
      <c r="AJ97" s="16">
        <f t="shared" si="79"/>
        <v>8</v>
      </c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</row>
    <row r="98" spans="1:59" s="36" customFormat="1" ht="15.75" x14ac:dyDescent="0.25">
      <c r="A98" s="33" t="s">
        <v>31</v>
      </c>
      <c r="B98" s="34">
        <v>1</v>
      </c>
      <c r="C98" s="34">
        <v>0</v>
      </c>
      <c r="D98" s="34">
        <v>0</v>
      </c>
      <c r="E98" s="34">
        <v>2</v>
      </c>
      <c r="F98" s="15">
        <f t="shared" si="75"/>
        <v>3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15">
        <f t="shared" si="76"/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8">
        <v>0</v>
      </c>
      <c r="V98" s="15">
        <f t="shared" si="77"/>
        <v>0</v>
      </c>
      <c r="W98" s="34">
        <v>1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15">
        <f t="shared" si="78"/>
        <v>1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16">
        <f t="shared" si="79"/>
        <v>4</v>
      </c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</row>
    <row r="99" spans="1:59" s="36" customFormat="1" ht="15.75" x14ac:dyDescent="0.25">
      <c r="A99" s="33" t="s">
        <v>32</v>
      </c>
      <c r="B99" s="34">
        <v>1</v>
      </c>
      <c r="C99" s="34">
        <v>0</v>
      </c>
      <c r="D99" s="34">
        <v>0</v>
      </c>
      <c r="E99" s="34">
        <v>1</v>
      </c>
      <c r="F99" s="15">
        <f t="shared" si="75"/>
        <v>2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15">
        <f t="shared" si="76"/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8">
        <v>0</v>
      </c>
      <c r="U99" s="38">
        <v>0</v>
      </c>
      <c r="V99" s="15">
        <f t="shared" si="77"/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v>0</v>
      </c>
      <c r="AD99" s="15">
        <f t="shared" si="78"/>
        <v>0</v>
      </c>
      <c r="AE99" s="34">
        <v>0</v>
      </c>
      <c r="AF99" s="34">
        <v>0</v>
      </c>
      <c r="AG99" s="34">
        <v>0</v>
      </c>
      <c r="AH99" s="34">
        <v>0</v>
      </c>
      <c r="AI99" s="34">
        <v>0</v>
      </c>
      <c r="AJ99" s="16">
        <f t="shared" si="79"/>
        <v>2</v>
      </c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</row>
    <row r="100" spans="1:59" s="36" customFormat="1" ht="15.75" x14ac:dyDescent="0.25">
      <c r="A100" s="33" t="s">
        <v>33</v>
      </c>
      <c r="B100" s="34">
        <v>0</v>
      </c>
      <c r="C100" s="34">
        <v>0</v>
      </c>
      <c r="D100" s="34">
        <v>0</v>
      </c>
      <c r="E100" s="34">
        <v>0</v>
      </c>
      <c r="F100" s="15">
        <f t="shared" si="75"/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1</v>
      </c>
      <c r="N100" s="15">
        <f t="shared" si="76"/>
        <v>1</v>
      </c>
      <c r="O100" s="34">
        <v>0</v>
      </c>
      <c r="P100" s="34">
        <v>0</v>
      </c>
      <c r="Q100" s="38">
        <v>0</v>
      </c>
      <c r="R100" s="34">
        <v>0</v>
      </c>
      <c r="S100" s="34">
        <v>0</v>
      </c>
      <c r="T100" s="38">
        <v>0</v>
      </c>
      <c r="U100" s="38">
        <v>0</v>
      </c>
      <c r="V100" s="15">
        <f t="shared" si="77"/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15">
        <f t="shared" si="78"/>
        <v>0</v>
      </c>
      <c r="AE100" s="34">
        <v>0</v>
      </c>
      <c r="AF100" s="34">
        <v>0</v>
      </c>
      <c r="AG100" s="34">
        <v>0</v>
      </c>
      <c r="AH100" s="34">
        <v>0</v>
      </c>
      <c r="AI100" s="34">
        <v>0</v>
      </c>
      <c r="AJ100" s="16">
        <f t="shared" si="79"/>
        <v>1</v>
      </c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</row>
    <row r="101" spans="1:59" s="36" customFormat="1" ht="15.75" x14ac:dyDescent="0.25">
      <c r="A101" s="33" t="s">
        <v>34</v>
      </c>
      <c r="B101" s="38">
        <v>0</v>
      </c>
      <c r="C101" s="38">
        <v>2</v>
      </c>
      <c r="D101" s="38">
        <v>1</v>
      </c>
      <c r="E101" s="34">
        <v>0</v>
      </c>
      <c r="F101" s="15">
        <f t="shared" si="75"/>
        <v>3</v>
      </c>
      <c r="G101" s="34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4">
        <v>1</v>
      </c>
      <c r="N101" s="15">
        <f t="shared" si="76"/>
        <v>1</v>
      </c>
      <c r="O101" s="34">
        <v>0</v>
      </c>
      <c r="P101" s="38">
        <v>0</v>
      </c>
      <c r="Q101" s="34">
        <v>0</v>
      </c>
      <c r="R101" s="34">
        <v>0</v>
      </c>
      <c r="S101" s="34">
        <v>0</v>
      </c>
      <c r="T101" s="38">
        <v>0</v>
      </c>
      <c r="U101" s="38">
        <v>0</v>
      </c>
      <c r="V101" s="15">
        <f t="shared" si="77"/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15">
        <f t="shared" si="78"/>
        <v>0</v>
      </c>
      <c r="AE101" s="34">
        <v>0</v>
      </c>
      <c r="AF101" s="34">
        <v>0</v>
      </c>
      <c r="AG101" s="34">
        <v>0</v>
      </c>
      <c r="AH101" s="34">
        <v>0</v>
      </c>
      <c r="AI101" s="34">
        <v>0</v>
      </c>
      <c r="AJ101" s="16">
        <f t="shared" si="79"/>
        <v>4</v>
      </c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</row>
    <row r="102" spans="1:59" s="36" customFormat="1" ht="15.75" x14ac:dyDescent="0.25">
      <c r="A102" s="33" t="s">
        <v>35</v>
      </c>
      <c r="B102" s="38">
        <v>0</v>
      </c>
      <c r="C102" s="38">
        <v>2</v>
      </c>
      <c r="D102" s="38">
        <v>2</v>
      </c>
      <c r="E102" s="34">
        <v>0</v>
      </c>
      <c r="F102" s="15">
        <f t="shared" si="75"/>
        <v>4</v>
      </c>
      <c r="G102" s="34">
        <v>0</v>
      </c>
      <c r="H102" s="38">
        <v>2</v>
      </c>
      <c r="I102" s="38">
        <v>0</v>
      </c>
      <c r="J102" s="38">
        <v>0</v>
      </c>
      <c r="K102" s="38">
        <v>0</v>
      </c>
      <c r="L102" s="38">
        <v>1</v>
      </c>
      <c r="M102" s="34">
        <v>1</v>
      </c>
      <c r="N102" s="15">
        <f t="shared" si="76"/>
        <v>4</v>
      </c>
      <c r="O102" s="34">
        <v>0</v>
      </c>
      <c r="P102" s="38">
        <v>0</v>
      </c>
      <c r="Q102" s="34">
        <v>0</v>
      </c>
      <c r="R102" s="34">
        <v>0</v>
      </c>
      <c r="S102" s="34">
        <v>0</v>
      </c>
      <c r="T102" s="38">
        <v>0</v>
      </c>
      <c r="U102" s="38">
        <v>0</v>
      </c>
      <c r="V102" s="15">
        <f t="shared" si="77"/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15">
        <f t="shared" si="78"/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v>0</v>
      </c>
      <c r="AJ102" s="16">
        <f t="shared" si="79"/>
        <v>8</v>
      </c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</row>
    <row r="103" spans="1:59" s="36" customFormat="1" ht="15.75" x14ac:dyDescent="0.25">
      <c r="A103" s="33" t="s">
        <v>36</v>
      </c>
      <c r="B103" s="38">
        <v>1</v>
      </c>
      <c r="C103" s="38">
        <v>1</v>
      </c>
      <c r="D103" s="38">
        <v>2</v>
      </c>
      <c r="E103" s="34">
        <v>0</v>
      </c>
      <c r="F103" s="15">
        <f t="shared" si="75"/>
        <v>4</v>
      </c>
      <c r="G103" s="34">
        <v>0</v>
      </c>
      <c r="H103" s="38">
        <v>0</v>
      </c>
      <c r="I103" s="38">
        <v>1</v>
      </c>
      <c r="J103" s="38">
        <v>0</v>
      </c>
      <c r="K103" s="38">
        <v>0</v>
      </c>
      <c r="L103" s="38">
        <v>1</v>
      </c>
      <c r="M103" s="34">
        <v>0</v>
      </c>
      <c r="N103" s="15">
        <f t="shared" si="76"/>
        <v>2</v>
      </c>
      <c r="O103" s="34">
        <v>0</v>
      </c>
      <c r="P103" s="38">
        <v>0</v>
      </c>
      <c r="Q103" s="38">
        <v>0</v>
      </c>
      <c r="R103" s="34">
        <v>0</v>
      </c>
      <c r="S103" s="34">
        <v>0</v>
      </c>
      <c r="T103" s="38">
        <v>0</v>
      </c>
      <c r="U103" s="38">
        <v>0</v>
      </c>
      <c r="V103" s="15">
        <f t="shared" si="77"/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15">
        <f t="shared" si="78"/>
        <v>0</v>
      </c>
      <c r="AE103" s="34">
        <v>0</v>
      </c>
      <c r="AF103" s="34">
        <v>0</v>
      </c>
      <c r="AG103" s="34">
        <v>0</v>
      </c>
      <c r="AH103" s="34">
        <v>0</v>
      </c>
      <c r="AI103" s="34">
        <v>0</v>
      </c>
      <c r="AJ103" s="16">
        <f t="shared" si="79"/>
        <v>6</v>
      </c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</row>
    <row r="104" spans="1:59" s="36" customFormat="1" ht="15.75" x14ac:dyDescent="0.25">
      <c r="A104" s="33" t="s">
        <v>37</v>
      </c>
      <c r="B104" s="38">
        <v>0</v>
      </c>
      <c r="C104" s="34">
        <v>11</v>
      </c>
      <c r="D104" s="34">
        <v>2</v>
      </c>
      <c r="E104" s="34">
        <v>1</v>
      </c>
      <c r="F104" s="15">
        <f t="shared" si="75"/>
        <v>14</v>
      </c>
      <c r="G104" s="34">
        <v>0</v>
      </c>
      <c r="H104" s="38">
        <v>0</v>
      </c>
      <c r="I104" s="38">
        <v>1</v>
      </c>
      <c r="J104" s="38">
        <v>0</v>
      </c>
      <c r="K104" s="38">
        <v>1</v>
      </c>
      <c r="L104" s="38">
        <v>1</v>
      </c>
      <c r="M104" s="34">
        <v>0</v>
      </c>
      <c r="N104" s="15">
        <f t="shared" si="76"/>
        <v>3</v>
      </c>
      <c r="O104" s="34">
        <v>0</v>
      </c>
      <c r="P104" s="38">
        <v>0</v>
      </c>
      <c r="Q104" s="34">
        <v>0</v>
      </c>
      <c r="R104" s="34">
        <v>0</v>
      </c>
      <c r="S104" s="34">
        <v>0</v>
      </c>
      <c r="T104" s="38">
        <v>0</v>
      </c>
      <c r="U104" s="38">
        <v>0</v>
      </c>
      <c r="V104" s="15">
        <f t="shared" si="77"/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15">
        <f t="shared" si="78"/>
        <v>0</v>
      </c>
      <c r="AE104" s="34">
        <v>0</v>
      </c>
      <c r="AF104" s="34">
        <v>0</v>
      </c>
      <c r="AG104" s="34">
        <v>0</v>
      </c>
      <c r="AH104" s="34">
        <v>0</v>
      </c>
      <c r="AI104" s="34">
        <v>0</v>
      </c>
      <c r="AJ104" s="16">
        <f t="shared" si="79"/>
        <v>17</v>
      </c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</row>
    <row r="105" spans="1:59" s="36" customFormat="1" ht="15.75" x14ac:dyDescent="0.25">
      <c r="A105" s="33" t="s">
        <v>38</v>
      </c>
      <c r="B105" s="38">
        <v>1</v>
      </c>
      <c r="C105" s="34">
        <v>0</v>
      </c>
      <c r="D105" s="34">
        <v>0</v>
      </c>
      <c r="E105" s="34">
        <v>0</v>
      </c>
      <c r="F105" s="15">
        <f t="shared" si="75"/>
        <v>1</v>
      </c>
      <c r="G105" s="34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1</v>
      </c>
      <c r="M105" s="34">
        <v>0</v>
      </c>
      <c r="N105" s="15">
        <f t="shared" si="76"/>
        <v>1</v>
      </c>
      <c r="O105" s="34">
        <v>0</v>
      </c>
      <c r="P105" s="38">
        <v>0</v>
      </c>
      <c r="Q105" s="34">
        <v>0</v>
      </c>
      <c r="R105" s="34">
        <v>0</v>
      </c>
      <c r="S105" s="34">
        <v>0</v>
      </c>
      <c r="T105" s="38">
        <v>0</v>
      </c>
      <c r="U105" s="38">
        <v>0</v>
      </c>
      <c r="V105" s="15">
        <f t="shared" si="77"/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15">
        <f t="shared" si="78"/>
        <v>0</v>
      </c>
      <c r="AE105" s="34">
        <v>0</v>
      </c>
      <c r="AF105" s="34">
        <v>0</v>
      </c>
      <c r="AG105" s="34">
        <v>0</v>
      </c>
      <c r="AH105" s="34">
        <v>0</v>
      </c>
      <c r="AI105" s="34">
        <v>0</v>
      </c>
      <c r="AJ105" s="16">
        <f t="shared" si="79"/>
        <v>2</v>
      </c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</row>
    <row r="106" spans="1:59" s="36" customFormat="1" ht="15.75" x14ac:dyDescent="0.25">
      <c r="A106" s="33" t="s">
        <v>39</v>
      </c>
      <c r="B106" s="38">
        <v>0</v>
      </c>
      <c r="C106" s="34">
        <v>0</v>
      </c>
      <c r="D106" s="34">
        <v>0</v>
      </c>
      <c r="E106" s="34">
        <v>0</v>
      </c>
      <c r="F106" s="15">
        <f t="shared" si="75"/>
        <v>0</v>
      </c>
      <c r="G106" s="34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4">
        <v>0</v>
      </c>
      <c r="N106" s="15">
        <f t="shared" si="76"/>
        <v>0</v>
      </c>
      <c r="O106" s="34">
        <v>0</v>
      </c>
      <c r="P106" s="38">
        <v>0</v>
      </c>
      <c r="Q106" s="38">
        <v>0</v>
      </c>
      <c r="R106" s="34">
        <v>0</v>
      </c>
      <c r="S106" s="34">
        <v>0</v>
      </c>
      <c r="T106" s="38">
        <v>0</v>
      </c>
      <c r="U106" s="38">
        <v>0</v>
      </c>
      <c r="V106" s="15">
        <f t="shared" si="77"/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15">
        <f t="shared" si="78"/>
        <v>0</v>
      </c>
      <c r="AE106" s="34">
        <v>0</v>
      </c>
      <c r="AF106" s="34">
        <v>0</v>
      </c>
      <c r="AG106" s="34">
        <v>0</v>
      </c>
      <c r="AH106" s="34">
        <v>0</v>
      </c>
      <c r="AI106" s="34">
        <v>0</v>
      </c>
      <c r="AJ106" s="16">
        <f t="shared" si="79"/>
        <v>0</v>
      </c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</row>
    <row r="107" spans="1:59" s="36" customFormat="1" ht="15.75" x14ac:dyDescent="0.25">
      <c r="A107" s="33" t="s">
        <v>40</v>
      </c>
      <c r="B107" s="38">
        <v>0</v>
      </c>
      <c r="C107" s="34">
        <v>0</v>
      </c>
      <c r="D107" s="34">
        <v>0</v>
      </c>
      <c r="E107" s="34">
        <v>0</v>
      </c>
      <c r="F107" s="15">
        <f t="shared" si="75"/>
        <v>0</v>
      </c>
      <c r="G107" s="34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4">
        <v>0</v>
      </c>
      <c r="N107" s="15">
        <f t="shared" si="76"/>
        <v>0</v>
      </c>
      <c r="O107" s="34">
        <v>0</v>
      </c>
      <c r="P107" s="38">
        <v>0</v>
      </c>
      <c r="Q107" s="34">
        <v>0</v>
      </c>
      <c r="R107" s="34">
        <v>0</v>
      </c>
      <c r="S107" s="34">
        <v>0</v>
      </c>
      <c r="T107" s="38">
        <v>0</v>
      </c>
      <c r="U107" s="38">
        <v>0</v>
      </c>
      <c r="V107" s="15">
        <f t="shared" si="77"/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15">
        <f t="shared" si="78"/>
        <v>0</v>
      </c>
      <c r="AE107" s="34">
        <v>0</v>
      </c>
      <c r="AF107" s="34">
        <v>0</v>
      </c>
      <c r="AG107" s="34">
        <v>0</v>
      </c>
      <c r="AH107" s="34">
        <v>0</v>
      </c>
      <c r="AI107" s="34">
        <v>0</v>
      </c>
      <c r="AJ107" s="16">
        <f t="shared" si="79"/>
        <v>0</v>
      </c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</row>
    <row r="108" spans="1:59" s="36" customFormat="1" ht="15.75" x14ac:dyDescent="0.25">
      <c r="A108" s="33" t="s">
        <v>41</v>
      </c>
      <c r="B108" s="38">
        <v>0</v>
      </c>
      <c r="C108" s="34">
        <v>0</v>
      </c>
      <c r="D108" s="34">
        <v>0</v>
      </c>
      <c r="E108" s="34">
        <v>0</v>
      </c>
      <c r="F108" s="15">
        <f t="shared" si="75"/>
        <v>0</v>
      </c>
      <c r="G108" s="34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4">
        <v>0</v>
      </c>
      <c r="N108" s="15">
        <f t="shared" si="76"/>
        <v>0</v>
      </c>
      <c r="O108" s="34">
        <v>0</v>
      </c>
      <c r="P108" s="38">
        <v>0</v>
      </c>
      <c r="Q108" s="34">
        <v>0</v>
      </c>
      <c r="R108" s="34">
        <v>0</v>
      </c>
      <c r="S108" s="34">
        <v>0</v>
      </c>
      <c r="T108" s="38">
        <v>0</v>
      </c>
      <c r="U108" s="38">
        <v>0</v>
      </c>
      <c r="V108" s="15">
        <f t="shared" si="77"/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15">
        <f t="shared" si="78"/>
        <v>0</v>
      </c>
      <c r="AE108" s="34">
        <v>0</v>
      </c>
      <c r="AF108" s="34">
        <v>0</v>
      </c>
      <c r="AG108" s="34">
        <v>0</v>
      </c>
      <c r="AH108" s="34">
        <v>0</v>
      </c>
      <c r="AI108" s="34">
        <v>0</v>
      </c>
      <c r="AJ108" s="16">
        <f t="shared" si="79"/>
        <v>0</v>
      </c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</row>
    <row r="109" spans="1:59" x14ac:dyDescent="0.25">
      <c r="A109" s="13" t="s">
        <v>3</v>
      </c>
      <c r="B109" s="32">
        <f t="shared" ref="B109:D109" si="80">SUM(B110:B137)</f>
        <v>1</v>
      </c>
      <c r="C109" s="32">
        <f t="shared" si="80"/>
        <v>2</v>
      </c>
      <c r="D109" s="32">
        <f t="shared" si="80"/>
        <v>2</v>
      </c>
      <c r="E109" s="32">
        <f t="shared" ref="E109" si="81">SUM(E110:E137)</f>
        <v>2</v>
      </c>
      <c r="F109" s="32">
        <f>SUM(F110:F136)</f>
        <v>7</v>
      </c>
      <c r="G109" s="32">
        <f t="shared" ref="G109:M109" si="82">SUM(G110:G137)</f>
        <v>0</v>
      </c>
      <c r="H109" s="32">
        <f t="shared" si="82"/>
        <v>6</v>
      </c>
      <c r="I109" s="32">
        <f t="shared" si="82"/>
        <v>2</v>
      </c>
      <c r="J109" s="32">
        <f t="shared" si="82"/>
        <v>1</v>
      </c>
      <c r="K109" s="32">
        <f t="shared" si="82"/>
        <v>1</v>
      </c>
      <c r="L109" s="32">
        <f t="shared" si="82"/>
        <v>1</v>
      </c>
      <c r="M109" s="32">
        <f t="shared" si="82"/>
        <v>0</v>
      </c>
      <c r="N109" s="32">
        <f>SUM(N110:N136)</f>
        <v>11</v>
      </c>
      <c r="O109" s="32">
        <f t="shared" ref="O109:U109" si="83">SUM(O110:O137)</f>
        <v>0</v>
      </c>
      <c r="P109" s="32">
        <f t="shared" si="83"/>
        <v>0</v>
      </c>
      <c r="Q109" s="32">
        <f t="shared" si="83"/>
        <v>0</v>
      </c>
      <c r="R109" s="32">
        <f t="shared" si="83"/>
        <v>0</v>
      </c>
      <c r="S109" s="32">
        <f t="shared" si="83"/>
        <v>0</v>
      </c>
      <c r="T109" s="32">
        <f t="shared" si="83"/>
        <v>0</v>
      </c>
      <c r="U109" s="32">
        <f t="shared" si="83"/>
        <v>3</v>
      </c>
      <c r="V109" s="32">
        <f>SUM(V110:V137)</f>
        <v>3</v>
      </c>
      <c r="W109" s="32">
        <f t="shared" ref="W109:AC109" si="84">SUM(W110:W137)</f>
        <v>6</v>
      </c>
      <c r="X109" s="32">
        <f t="shared" si="84"/>
        <v>5</v>
      </c>
      <c r="Y109" s="32">
        <f t="shared" si="84"/>
        <v>1</v>
      </c>
      <c r="Z109" s="32">
        <f t="shared" si="84"/>
        <v>0</v>
      </c>
      <c r="AA109" s="32">
        <f t="shared" si="84"/>
        <v>3</v>
      </c>
      <c r="AB109" s="32">
        <f t="shared" si="84"/>
        <v>4</v>
      </c>
      <c r="AC109" s="32">
        <f t="shared" si="84"/>
        <v>1</v>
      </c>
      <c r="AD109" s="32">
        <f>SUM(AD110:AD137)</f>
        <v>20</v>
      </c>
      <c r="AE109" s="32">
        <f t="shared" ref="AE109:AG109" si="85">SUM(AE110:AE137)</f>
        <v>1</v>
      </c>
      <c r="AF109" s="32">
        <f t="shared" si="85"/>
        <v>0</v>
      </c>
      <c r="AG109" s="32">
        <f t="shared" si="85"/>
        <v>1</v>
      </c>
      <c r="AH109" s="32">
        <f t="shared" ref="AH109:AI109" si="86">SUM(AH110:AH137)</f>
        <v>1</v>
      </c>
      <c r="AI109" s="32">
        <f t="shared" si="86"/>
        <v>0</v>
      </c>
      <c r="AJ109" s="32">
        <f t="shared" ref="AJ109:AJ137" si="87">SUM(W109:AC109,V109,N109,F109,AE109:AI109)</f>
        <v>44</v>
      </c>
    </row>
    <row r="110" spans="1:59" s="36" customFormat="1" ht="15.75" x14ac:dyDescent="0.25">
      <c r="A110" s="33" t="s">
        <v>14</v>
      </c>
      <c r="B110" s="34">
        <v>0</v>
      </c>
      <c r="C110" s="34">
        <v>0</v>
      </c>
      <c r="D110" s="34">
        <v>0</v>
      </c>
      <c r="E110" s="34">
        <v>2</v>
      </c>
      <c r="F110" s="15">
        <f t="shared" ref="F110:F137" si="88">SUM(B110:E110)</f>
        <v>2</v>
      </c>
      <c r="G110" s="34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15">
        <f t="shared" ref="N110:N137" si="89">SUM(G110:M110)</f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15">
        <f t="shared" ref="V110:V137" si="90">SUM(O110:U110)</f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3</v>
      </c>
      <c r="AC110" s="38">
        <v>0</v>
      </c>
      <c r="AD110" s="15">
        <f t="shared" ref="AD110:AD137" si="91">SUM(W110:AC110)</f>
        <v>3</v>
      </c>
      <c r="AE110" s="38">
        <v>0</v>
      </c>
      <c r="AF110" s="38">
        <v>0</v>
      </c>
      <c r="AG110" s="38">
        <v>0</v>
      </c>
      <c r="AH110" s="38">
        <v>0</v>
      </c>
      <c r="AI110" s="38">
        <v>0</v>
      </c>
      <c r="AJ110" s="16">
        <f t="shared" si="87"/>
        <v>5</v>
      </c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</row>
    <row r="111" spans="1:59" s="36" customFormat="1" ht="15.75" x14ac:dyDescent="0.25">
      <c r="A111" s="33" t="s">
        <v>15</v>
      </c>
      <c r="B111" s="34">
        <v>0</v>
      </c>
      <c r="C111" s="34">
        <v>1</v>
      </c>
      <c r="D111" s="34">
        <v>0</v>
      </c>
      <c r="E111" s="34">
        <v>0</v>
      </c>
      <c r="F111" s="15">
        <f t="shared" si="88"/>
        <v>1</v>
      </c>
      <c r="G111" s="34">
        <v>0</v>
      </c>
      <c r="H111" s="34">
        <v>1</v>
      </c>
      <c r="I111" s="34">
        <v>0</v>
      </c>
      <c r="J111" s="38">
        <v>0</v>
      </c>
      <c r="K111" s="38">
        <v>0</v>
      </c>
      <c r="L111" s="38">
        <v>0</v>
      </c>
      <c r="M111" s="38">
        <v>0</v>
      </c>
      <c r="N111" s="15">
        <f t="shared" si="89"/>
        <v>1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15">
        <f t="shared" si="90"/>
        <v>0</v>
      </c>
      <c r="W111" s="38">
        <v>0</v>
      </c>
      <c r="X111" s="34">
        <v>0</v>
      </c>
      <c r="Y111" s="34">
        <v>0</v>
      </c>
      <c r="Z111" s="34">
        <v>0</v>
      </c>
      <c r="AA111" s="38">
        <v>0</v>
      </c>
      <c r="AB111" s="38">
        <v>1</v>
      </c>
      <c r="AC111" s="38">
        <v>0</v>
      </c>
      <c r="AD111" s="15">
        <f t="shared" si="91"/>
        <v>1</v>
      </c>
      <c r="AE111" s="38">
        <v>0</v>
      </c>
      <c r="AF111" s="38">
        <v>0</v>
      </c>
      <c r="AG111" s="38">
        <v>0</v>
      </c>
      <c r="AH111" s="38">
        <v>0</v>
      </c>
      <c r="AI111" s="38">
        <v>0</v>
      </c>
      <c r="AJ111" s="16">
        <f t="shared" si="87"/>
        <v>3</v>
      </c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</row>
    <row r="112" spans="1:59" s="36" customFormat="1" ht="15.75" x14ac:dyDescent="0.25">
      <c r="A112" s="33" t="s">
        <v>16</v>
      </c>
      <c r="B112" s="34">
        <v>0</v>
      </c>
      <c r="C112" s="34">
        <v>0</v>
      </c>
      <c r="D112" s="34">
        <v>0</v>
      </c>
      <c r="E112" s="34">
        <v>0</v>
      </c>
      <c r="F112" s="15">
        <f t="shared" si="88"/>
        <v>0</v>
      </c>
      <c r="G112" s="34">
        <v>0</v>
      </c>
      <c r="H112" s="34">
        <v>0</v>
      </c>
      <c r="I112" s="34">
        <v>0</v>
      </c>
      <c r="J112" s="38">
        <v>0</v>
      </c>
      <c r="K112" s="38">
        <v>0</v>
      </c>
      <c r="L112" s="38">
        <v>0</v>
      </c>
      <c r="M112" s="38">
        <v>0</v>
      </c>
      <c r="N112" s="15">
        <f t="shared" si="89"/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3</v>
      </c>
      <c r="V112" s="15">
        <f t="shared" si="90"/>
        <v>3</v>
      </c>
      <c r="W112" s="38">
        <v>0</v>
      </c>
      <c r="X112" s="34">
        <v>0</v>
      </c>
      <c r="Y112" s="34">
        <v>0</v>
      </c>
      <c r="Z112" s="34">
        <v>0</v>
      </c>
      <c r="AA112" s="38">
        <v>0</v>
      </c>
      <c r="AB112" s="38">
        <v>0</v>
      </c>
      <c r="AC112" s="38">
        <v>0</v>
      </c>
      <c r="AD112" s="15">
        <f t="shared" si="91"/>
        <v>0</v>
      </c>
      <c r="AE112" s="38">
        <v>0</v>
      </c>
      <c r="AF112" s="38">
        <v>0</v>
      </c>
      <c r="AG112" s="38">
        <v>0</v>
      </c>
      <c r="AH112" s="38">
        <v>0</v>
      </c>
      <c r="AI112" s="38">
        <v>0</v>
      </c>
      <c r="AJ112" s="16">
        <f t="shared" si="87"/>
        <v>3</v>
      </c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</row>
    <row r="113" spans="1:59" s="36" customFormat="1" ht="15.75" x14ac:dyDescent="0.25">
      <c r="A113" s="33" t="s">
        <v>17</v>
      </c>
      <c r="B113" s="34">
        <v>0</v>
      </c>
      <c r="C113" s="34">
        <v>0</v>
      </c>
      <c r="D113" s="34">
        <v>0</v>
      </c>
      <c r="E113" s="34">
        <v>0</v>
      </c>
      <c r="F113" s="15">
        <f t="shared" si="88"/>
        <v>0</v>
      </c>
      <c r="G113" s="34">
        <v>0</v>
      </c>
      <c r="H113" s="34">
        <v>0</v>
      </c>
      <c r="I113" s="34">
        <v>1</v>
      </c>
      <c r="J113" s="38">
        <v>0</v>
      </c>
      <c r="K113" s="38">
        <v>0</v>
      </c>
      <c r="L113" s="38">
        <v>0</v>
      </c>
      <c r="M113" s="38">
        <v>0</v>
      </c>
      <c r="N113" s="15">
        <f t="shared" si="89"/>
        <v>1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15">
        <f t="shared" si="90"/>
        <v>0</v>
      </c>
      <c r="W113" s="38">
        <v>0</v>
      </c>
      <c r="X113" s="34">
        <v>0</v>
      </c>
      <c r="Y113" s="34">
        <v>0</v>
      </c>
      <c r="Z113" s="34">
        <v>0</v>
      </c>
      <c r="AA113" s="38">
        <v>0</v>
      </c>
      <c r="AB113" s="38">
        <v>0</v>
      </c>
      <c r="AC113" s="38">
        <v>0</v>
      </c>
      <c r="AD113" s="15">
        <f t="shared" si="91"/>
        <v>0</v>
      </c>
      <c r="AE113" s="38">
        <v>0</v>
      </c>
      <c r="AF113" s="38">
        <v>0</v>
      </c>
      <c r="AG113" s="38">
        <v>0</v>
      </c>
      <c r="AH113" s="38">
        <v>0</v>
      </c>
      <c r="AI113" s="38">
        <v>0</v>
      </c>
      <c r="AJ113" s="16">
        <f t="shared" si="87"/>
        <v>1</v>
      </c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</row>
    <row r="114" spans="1:59" s="36" customFormat="1" ht="15.75" x14ac:dyDescent="0.25">
      <c r="A114" s="33" t="s">
        <v>18</v>
      </c>
      <c r="B114" s="34">
        <v>0</v>
      </c>
      <c r="C114" s="34">
        <v>0</v>
      </c>
      <c r="D114" s="34">
        <v>0</v>
      </c>
      <c r="E114" s="34">
        <v>0</v>
      </c>
      <c r="F114" s="15">
        <f t="shared" si="88"/>
        <v>0</v>
      </c>
      <c r="G114" s="34">
        <v>0</v>
      </c>
      <c r="H114" s="34">
        <v>5</v>
      </c>
      <c r="I114" s="34">
        <v>0</v>
      </c>
      <c r="J114" s="38">
        <v>1</v>
      </c>
      <c r="K114" s="38">
        <v>0</v>
      </c>
      <c r="L114" s="38">
        <v>0</v>
      </c>
      <c r="M114" s="38">
        <v>0</v>
      </c>
      <c r="N114" s="15">
        <f t="shared" si="89"/>
        <v>6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15">
        <f t="shared" si="90"/>
        <v>0</v>
      </c>
      <c r="W114" s="38">
        <v>0</v>
      </c>
      <c r="X114" s="34">
        <v>0</v>
      </c>
      <c r="Y114" s="34">
        <v>0</v>
      </c>
      <c r="Z114" s="34">
        <v>0</v>
      </c>
      <c r="AA114" s="38">
        <v>0</v>
      </c>
      <c r="AB114" s="38">
        <v>0</v>
      </c>
      <c r="AC114" s="38">
        <v>0</v>
      </c>
      <c r="AD114" s="15">
        <f t="shared" si="91"/>
        <v>0</v>
      </c>
      <c r="AE114" s="38">
        <v>0</v>
      </c>
      <c r="AF114" s="38">
        <v>0</v>
      </c>
      <c r="AG114" s="38">
        <v>0</v>
      </c>
      <c r="AH114" s="38">
        <v>0</v>
      </c>
      <c r="AI114" s="38">
        <v>0</v>
      </c>
      <c r="AJ114" s="16">
        <f t="shared" si="87"/>
        <v>6</v>
      </c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</row>
    <row r="115" spans="1:59" s="36" customFormat="1" ht="15.75" x14ac:dyDescent="0.25">
      <c r="A115" s="33" t="s">
        <v>19</v>
      </c>
      <c r="B115" s="34">
        <v>0</v>
      </c>
      <c r="C115" s="34">
        <v>0</v>
      </c>
      <c r="D115" s="34">
        <v>0</v>
      </c>
      <c r="E115" s="34">
        <v>0</v>
      </c>
      <c r="F115" s="15">
        <f t="shared" si="88"/>
        <v>0</v>
      </c>
      <c r="G115" s="34">
        <v>0</v>
      </c>
      <c r="H115" s="34">
        <v>0</v>
      </c>
      <c r="I115" s="34">
        <v>0</v>
      </c>
      <c r="J115" s="38">
        <v>0</v>
      </c>
      <c r="K115" s="38">
        <v>0</v>
      </c>
      <c r="L115" s="38">
        <v>0</v>
      </c>
      <c r="M115" s="38">
        <v>0</v>
      </c>
      <c r="N115" s="15">
        <f t="shared" si="89"/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15">
        <f t="shared" si="90"/>
        <v>0</v>
      </c>
      <c r="W115" s="38">
        <v>0</v>
      </c>
      <c r="X115" s="34">
        <v>0</v>
      </c>
      <c r="Y115" s="34">
        <v>0</v>
      </c>
      <c r="Z115" s="34">
        <v>0</v>
      </c>
      <c r="AA115" s="38">
        <v>0</v>
      </c>
      <c r="AB115" s="38">
        <v>0</v>
      </c>
      <c r="AC115" s="38">
        <v>0</v>
      </c>
      <c r="AD115" s="15">
        <f t="shared" si="91"/>
        <v>0</v>
      </c>
      <c r="AE115" s="38">
        <v>0</v>
      </c>
      <c r="AF115" s="38">
        <v>0</v>
      </c>
      <c r="AG115" s="38">
        <v>0</v>
      </c>
      <c r="AH115" s="38">
        <v>0</v>
      </c>
      <c r="AI115" s="38">
        <v>0</v>
      </c>
      <c r="AJ115" s="16">
        <f t="shared" si="87"/>
        <v>0</v>
      </c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</row>
    <row r="116" spans="1:59" s="36" customFormat="1" ht="15.75" x14ac:dyDescent="0.25">
      <c r="A116" s="33" t="s">
        <v>20</v>
      </c>
      <c r="B116" s="34">
        <v>0</v>
      </c>
      <c r="C116" s="34">
        <v>0</v>
      </c>
      <c r="D116" s="34">
        <v>0</v>
      </c>
      <c r="E116" s="34">
        <v>0</v>
      </c>
      <c r="F116" s="15">
        <f t="shared" si="88"/>
        <v>0</v>
      </c>
      <c r="G116" s="34">
        <v>0</v>
      </c>
      <c r="H116" s="34">
        <v>0</v>
      </c>
      <c r="I116" s="34">
        <v>1</v>
      </c>
      <c r="J116" s="38">
        <v>0</v>
      </c>
      <c r="K116" s="38">
        <v>0</v>
      </c>
      <c r="L116" s="38">
        <v>0</v>
      </c>
      <c r="M116" s="38">
        <v>0</v>
      </c>
      <c r="N116" s="15">
        <f t="shared" si="89"/>
        <v>1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15">
        <f t="shared" si="90"/>
        <v>0</v>
      </c>
      <c r="W116" s="38">
        <v>0</v>
      </c>
      <c r="X116" s="34">
        <v>0</v>
      </c>
      <c r="Y116" s="34">
        <v>0</v>
      </c>
      <c r="Z116" s="34">
        <v>0</v>
      </c>
      <c r="AA116" s="38">
        <v>0</v>
      </c>
      <c r="AB116" s="38">
        <v>0</v>
      </c>
      <c r="AC116" s="38">
        <v>0</v>
      </c>
      <c r="AD116" s="15">
        <f t="shared" si="91"/>
        <v>0</v>
      </c>
      <c r="AE116" s="38">
        <v>0</v>
      </c>
      <c r="AF116" s="38">
        <v>0</v>
      </c>
      <c r="AG116" s="38">
        <v>0</v>
      </c>
      <c r="AH116" s="38">
        <v>0</v>
      </c>
      <c r="AI116" s="38">
        <v>0</v>
      </c>
      <c r="AJ116" s="16">
        <f t="shared" si="87"/>
        <v>1</v>
      </c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</row>
    <row r="117" spans="1:59" s="36" customFormat="1" ht="15.75" x14ac:dyDescent="0.25">
      <c r="A117" s="33" t="s">
        <v>21</v>
      </c>
      <c r="B117" s="34">
        <v>0</v>
      </c>
      <c r="C117" s="34">
        <v>0</v>
      </c>
      <c r="D117" s="34">
        <v>1</v>
      </c>
      <c r="E117" s="34">
        <v>0</v>
      </c>
      <c r="F117" s="15">
        <f t="shared" si="88"/>
        <v>1</v>
      </c>
      <c r="G117" s="34">
        <v>0</v>
      </c>
      <c r="H117" s="34">
        <v>0</v>
      </c>
      <c r="I117" s="34">
        <v>0</v>
      </c>
      <c r="J117" s="38">
        <v>0</v>
      </c>
      <c r="K117" s="38">
        <v>0</v>
      </c>
      <c r="L117" s="38">
        <v>0</v>
      </c>
      <c r="M117" s="38">
        <v>0</v>
      </c>
      <c r="N117" s="15">
        <f t="shared" si="89"/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15">
        <f t="shared" si="90"/>
        <v>0</v>
      </c>
      <c r="W117" s="38">
        <v>0</v>
      </c>
      <c r="X117" s="34">
        <v>0</v>
      </c>
      <c r="Y117" s="34">
        <v>0</v>
      </c>
      <c r="Z117" s="34">
        <v>0</v>
      </c>
      <c r="AA117" s="38">
        <v>0</v>
      </c>
      <c r="AB117" s="38">
        <v>0</v>
      </c>
      <c r="AC117" s="38">
        <v>0</v>
      </c>
      <c r="AD117" s="15">
        <f t="shared" si="91"/>
        <v>0</v>
      </c>
      <c r="AE117" s="38">
        <v>0</v>
      </c>
      <c r="AF117" s="38">
        <v>0</v>
      </c>
      <c r="AG117" s="38">
        <v>0</v>
      </c>
      <c r="AH117" s="38">
        <v>0</v>
      </c>
      <c r="AI117" s="38">
        <v>0</v>
      </c>
      <c r="AJ117" s="16">
        <f t="shared" si="87"/>
        <v>1</v>
      </c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</row>
    <row r="118" spans="1:59" s="36" customFormat="1" ht="15.75" x14ac:dyDescent="0.25">
      <c r="A118" s="33" t="s">
        <v>22</v>
      </c>
      <c r="B118" s="34">
        <v>0</v>
      </c>
      <c r="C118" s="34">
        <v>0</v>
      </c>
      <c r="D118" s="34">
        <v>1</v>
      </c>
      <c r="E118" s="34">
        <v>0</v>
      </c>
      <c r="F118" s="15">
        <f t="shared" si="88"/>
        <v>1</v>
      </c>
      <c r="G118" s="34">
        <v>0</v>
      </c>
      <c r="H118" s="34">
        <v>0</v>
      </c>
      <c r="I118" s="34">
        <v>0</v>
      </c>
      <c r="J118" s="38">
        <v>0</v>
      </c>
      <c r="K118" s="38">
        <v>0</v>
      </c>
      <c r="L118" s="38">
        <v>0</v>
      </c>
      <c r="M118" s="38">
        <v>0</v>
      </c>
      <c r="N118" s="15">
        <f t="shared" si="89"/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15">
        <f t="shared" si="90"/>
        <v>0</v>
      </c>
      <c r="W118" s="38">
        <v>0</v>
      </c>
      <c r="X118" s="34">
        <v>0</v>
      </c>
      <c r="Y118" s="34">
        <v>0</v>
      </c>
      <c r="Z118" s="34">
        <v>0</v>
      </c>
      <c r="AA118" s="38">
        <v>0</v>
      </c>
      <c r="AB118" s="38">
        <v>0</v>
      </c>
      <c r="AC118" s="38">
        <v>0</v>
      </c>
      <c r="AD118" s="15">
        <f t="shared" si="91"/>
        <v>0</v>
      </c>
      <c r="AE118" s="38">
        <v>0</v>
      </c>
      <c r="AF118" s="38">
        <v>0</v>
      </c>
      <c r="AG118" s="38">
        <v>0</v>
      </c>
      <c r="AH118" s="38">
        <v>0</v>
      </c>
      <c r="AI118" s="38">
        <v>0</v>
      </c>
      <c r="AJ118" s="16">
        <f t="shared" si="87"/>
        <v>1</v>
      </c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</row>
    <row r="119" spans="1:59" s="36" customFormat="1" ht="15.75" x14ac:dyDescent="0.25">
      <c r="A119" s="33" t="s">
        <v>23</v>
      </c>
      <c r="B119" s="34">
        <v>0</v>
      </c>
      <c r="C119" s="34">
        <v>0</v>
      </c>
      <c r="D119" s="34">
        <v>0</v>
      </c>
      <c r="E119" s="34">
        <v>0</v>
      </c>
      <c r="F119" s="15">
        <f t="shared" si="88"/>
        <v>0</v>
      </c>
      <c r="G119" s="34">
        <v>0</v>
      </c>
      <c r="H119" s="34">
        <v>0</v>
      </c>
      <c r="I119" s="34">
        <v>0</v>
      </c>
      <c r="J119" s="38">
        <v>0</v>
      </c>
      <c r="K119" s="38">
        <v>0</v>
      </c>
      <c r="L119" s="38">
        <v>0</v>
      </c>
      <c r="M119" s="38">
        <v>0</v>
      </c>
      <c r="N119" s="15">
        <f t="shared" si="89"/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15">
        <f t="shared" si="90"/>
        <v>0</v>
      </c>
      <c r="W119" s="38">
        <v>0</v>
      </c>
      <c r="X119" s="34">
        <v>0</v>
      </c>
      <c r="Y119" s="34">
        <v>0</v>
      </c>
      <c r="Z119" s="34">
        <v>0</v>
      </c>
      <c r="AA119" s="38">
        <v>0</v>
      </c>
      <c r="AB119" s="38">
        <v>0</v>
      </c>
      <c r="AC119" s="38">
        <v>0</v>
      </c>
      <c r="AD119" s="15">
        <f t="shared" si="91"/>
        <v>0</v>
      </c>
      <c r="AE119" s="38">
        <v>0</v>
      </c>
      <c r="AF119" s="38">
        <v>0</v>
      </c>
      <c r="AG119" s="38">
        <v>0</v>
      </c>
      <c r="AH119" s="38">
        <v>0</v>
      </c>
      <c r="AI119" s="38">
        <v>0</v>
      </c>
      <c r="AJ119" s="16">
        <f t="shared" si="87"/>
        <v>0</v>
      </c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</row>
    <row r="120" spans="1:59" s="36" customFormat="1" ht="15.75" x14ac:dyDescent="0.25">
      <c r="A120" s="33" t="s">
        <v>24</v>
      </c>
      <c r="B120" s="34">
        <v>0</v>
      </c>
      <c r="C120" s="34">
        <v>0</v>
      </c>
      <c r="D120" s="34">
        <v>0</v>
      </c>
      <c r="E120" s="34">
        <v>0</v>
      </c>
      <c r="F120" s="15">
        <f t="shared" si="88"/>
        <v>0</v>
      </c>
      <c r="G120" s="34">
        <v>0</v>
      </c>
      <c r="H120" s="34">
        <v>0</v>
      </c>
      <c r="I120" s="34">
        <v>0</v>
      </c>
      <c r="J120" s="38">
        <v>0</v>
      </c>
      <c r="K120" s="38">
        <v>0</v>
      </c>
      <c r="L120" s="38">
        <v>0</v>
      </c>
      <c r="M120" s="38">
        <v>0</v>
      </c>
      <c r="N120" s="15">
        <f t="shared" si="89"/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15">
        <f t="shared" si="90"/>
        <v>0</v>
      </c>
      <c r="W120" s="38">
        <v>0</v>
      </c>
      <c r="X120" s="34">
        <v>0</v>
      </c>
      <c r="Y120" s="34">
        <v>0</v>
      </c>
      <c r="Z120" s="34">
        <v>0</v>
      </c>
      <c r="AA120" s="38">
        <v>0</v>
      </c>
      <c r="AB120" s="38">
        <v>0</v>
      </c>
      <c r="AC120" s="38">
        <v>0</v>
      </c>
      <c r="AD120" s="15">
        <f t="shared" si="91"/>
        <v>0</v>
      </c>
      <c r="AE120" s="38">
        <v>0</v>
      </c>
      <c r="AF120" s="38">
        <v>0</v>
      </c>
      <c r="AG120" s="38">
        <v>0</v>
      </c>
      <c r="AH120" s="38">
        <v>0</v>
      </c>
      <c r="AI120" s="38">
        <v>0</v>
      </c>
      <c r="AJ120" s="16">
        <f t="shared" si="87"/>
        <v>0</v>
      </c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</row>
    <row r="121" spans="1:59" s="36" customFormat="1" ht="15.75" x14ac:dyDescent="0.25">
      <c r="A121" s="33" t="s">
        <v>25</v>
      </c>
      <c r="B121" s="34">
        <v>0</v>
      </c>
      <c r="C121" s="34">
        <v>0</v>
      </c>
      <c r="D121" s="34">
        <v>0</v>
      </c>
      <c r="E121" s="34">
        <v>0</v>
      </c>
      <c r="F121" s="15">
        <f t="shared" si="88"/>
        <v>0</v>
      </c>
      <c r="G121" s="34">
        <v>0</v>
      </c>
      <c r="H121" s="34">
        <v>0</v>
      </c>
      <c r="I121" s="34">
        <v>0</v>
      </c>
      <c r="J121" s="38">
        <v>0</v>
      </c>
      <c r="K121" s="38">
        <v>0</v>
      </c>
      <c r="L121" s="38">
        <v>0</v>
      </c>
      <c r="M121" s="38">
        <v>0</v>
      </c>
      <c r="N121" s="15">
        <f t="shared" si="89"/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15">
        <f t="shared" si="90"/>
        <v>0</v>
      </c>
      <c r="W121" s="38">
        <v>0</v>
      </c>
      <c r="X121" s="34">
        <v>0</v>
      </c>
      <c r="Y121" s="34">
        <v>0</v>
      </c>
      <c r="Z121" s="34">
        <v>0</v>
      </c>
      <c r="AA121" s="38">
        <v>0</v>
      </c>
      <c r="AB121" s="38">
        <v>0</v>
      </c>
      <c r="AC121" s="38">
        <v>0</v>
      </c>
      <c r="AD121" s="15">
        <f t="shared" si="91"/>
        <v>0</v>
      </c>
      <c r="AE121" s="38">
        <v>0</v>
      </c>
      <c r="AF121" s="38">
        <v>0</v>
      </c>
      <c r="AG121" s="38">
        <v>0</v>
      </c>
      <c r="AH121" s="38">
        <v>0</v>
      </c>
      <c r="AI121" s="38">
        <v>0</v>
      </c>
      <c r="AJ121" s="16">
        <f t="shared" si="87"/>
        <v>0</v>
      </c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</row>
    <row r="122" spans="1:59" s="36" customFormat="1" ht="15.75" x14ac:dyDescent="0.25">
      <c r="A122" s="33" t="s">
        <v>26</v>
      </c>
      <c r="B122" s="34">
        <v>0</v>
      </c>
      <c r="C122" s="34">
        <v>0</v>
      </c>
      <c r="D122" s="34">
        <v>0</v>
      </c>
      <c r="E122" s="34">
        <v>0</v>
      </c>
      <c r="F122" s="15">
        <f t="shared" si="88"/>
        <v>0</v>
      </c>
      <c r="G122" s="34">
        <v>0</v>
      </c>
      <c r="H122" s="34">
        <v>0</v>
      </c>
      <c r="I122" s="34">
        <v>0</v>
      </c>
      <c r="J122" s="38">
        <v>0</v>
      </c>
      <c r="K122" s="38">
        <v>0</v>
      </c>
      <c r="L122" s="38">
        <v>0</v>
      </c>
      <c r="M122" s="38">
        <v>0</v>
      </c>
      <c r="N122" s="15">
        <f t="shared" si="89"/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15">
        <f t="shared" si="90"/>
        <v>0</v>
      </c>
      <c r="W122" s="38">
        <v>0</v>
      </c>
      <c r="X122" s="34">
        <v>0</v>
      </c>
      <c r="Y122" s="34">
        <v>0</v>
      </c>
      <c r="Z122" s="34">
        <v>0</v>
      </c>
      <c r="AA122" s="38">
        <v>0</v>
      </c>
      <c r="AB122" s="38">
        <v>0</v>
      </c>
      <c r="AC122" s="38">
        <v>0</v>
      </c>
      <c r="AD122" s="15">
        <f t="shared" si="91"/>
        <v>0</v>
      </c>
      <c r="AE122" s="38">
        <v>0</v>
      </c>
      <c r="AF122" s="38">
        <v>0</v>
      </c>
      <c r="AG122" s="38">
        <v>0</v>
      </c>
      <c r="AH122" s="38">
        <v>0</v>
      </c>
      <c r="AI122" s="38">
        <v>0</v>
      </c>
      <c r="AJ122" s="16">
        <f t="shared" si="87"/>
        <v>0</v>
      </c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</row>
    <row r="123" spans="1:59" s="36" customFormat="1" ht="15.75" x14ac:dyDescent="0.25">
      <c r="A123" s="33" t="s">
        <v>27</v>
      </c>
      <c r="B123" s="34">
        <v>0</v>
      </c>
      <c r="C123" s="34">
        <v>0</v>
      </c>
      <c r="D123" s="34">
        <v>0</v>
      </c>
      <c r="E123" s="34">
        <v>0</v>
      </c>
      <c r="F123" s="15">
        <f t="shared" si="88"/>
        <v>0</v>
      </c>
      <c r="G123" s="34">
        <v>0</v>
      </c>
      <c r="H123" s="34">
        <v>0</v>
      </c>
      <c r="I123" s="34">
        <v>0</v>
      </c>
      <c r="J123" s="38">
        <v>0</v>
      </c>
      <c r="K123" s="38">
        <v>0</v>
      </c>
      <c r="L123" s="38">
        <v>0</v>
      </c>
      <c r="M123" s="38">
        <v>0</v>
      </c>
      <c r="N123" s="15">
        <f t="shared" si="89"/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15">
        <f t="shared" si="90"/>
        <v>0</v>
      </c>
      <c r="W123" s="38">
        <v>0</v>
      </c>
      <c r="X123" s="34">
        <v>0</v>
      </c>
      <c r="Y123" s="34">
        <v>0</v>
      </c>
      <c r="Z123" s="34">
        <v>0</v>
      </c>
      <c r="AA123" s="38">
        <v>0</v>
      </c>
      <c r="AB123" s="38">
        <v>0</v>
      </c>
      <c r="AC123" s="38">
        <v>0</v>
      </c>
      <c r="AD123" s="15">
        <f t="shared" si="91"/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16">
        <f t="shared" si="87"/>
        <v>0</v>
      </c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</row>
    <row r="124" spans="1:59" s="36" customFormat="1" ht="15.75" x14ac:dyDescent="0.25">
      <c r="A124" s="33" t="s">
        <v>28</v>
      </c>
      <c r="B124" s="34">
        <v>0</v>
      </c>
      <c r="C124" s="34">
        <v>0</v>
      </c>
      <c r="D124" s="34">
        <v>0</v>
      </c>
      <c r="E124" s="34">
        <v>0</v>
      </c>
      <c r="F124" s="15">
        <f t="shared" si="88"/>
        <v>0</v>
      </c>
      <c r="G124" s="34">
        <v>0</v>
      </c>
      <c r="H124" s="34">
        <v>0</v>
      </c>
      <c r="I124" s="34">
        <v>0</v>
      </c>
      <c r="J124" s="38">
        <v>0</v>
      </c>
      <c r="K124" s="38">
        <v>0</v>
      </c>
      <c r="L124" s="38">
        <v>0</v>
      </c>
      <c r="M124" s="38">
        <v>0</v>
      </c>
      <c r="N124" s="15">
        <f t="shared" si="89"/>
        <v>0</v>
      </c>
      <c r="O124" s="38">
        <v>0</v>
      </c>
      <c r="P124" s="38">
        <v>0</v>
      </c>
      <c r="Q124" s="38">
        <v>0</v>
      </c>
      <c r="R124" s="38">
        <v>0</v>
      </c>
      <c r="S124" s="38">
        <v>0</v>
      </c>
      <c r="T124" s="38">
        <v>0</v>
      </c>
      <c r="U124" s="38">
        <v>0</v>
      </c>
      <c r="V124" s="15">
        <f t="shared" si="90"/>
        <v>0</v>
      </c>
      <c r="W124" s="38">
        <v>0</v>
      </c>
      <c r="X124" s="34">
        <v>3</v>
      </c>
      <c r="Y124" s="34">
        <v>0</v>
      </c>
      <c r="Z124" s="34">
        <v>0</v>
      </c>
      <c r="AA124" s="38">
        <v>2</v>
      </c>
      <c r="AB124" s="38">
        <v>0</v>
      </c>
      <c r="AC124" s="38">
        <v>0</v>
      </c>
      <c r="AD124" s="15">
        <f t="shared" si="91"/>
        <v>5</v>
      </c>
      <c r="AE124" s="38">
        <v>0</v>
      </c>
      <c r="AF124" s="38">
        <v>0</v>
      </c>
      <c r="AG124" s="38">
        <v>0</v>
      </c>
      <c r="AH124" s="38">
        <v>0</v>
      </c>
      <c r="AI124" s="38">
        <v>0</v>
      </c>
      <c r="AJ124" s="16">
        <f t="shared" si="87"/>
        <v>5</v>
      </c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</row>
    <row r="125" spans="1:59" s="36" customFormat="1" ht="15.75" x14ac:dyDescent="0.25">
      <c r="A125" s="33" t="s">
        <v>29</v>
      </c>
      <c r="B125" s="34">
        <v>0</v>
      </c>
      <c r="C125" s="34">
        <v>0</v>
      </c>
      <c r="D125" s="34">
        <v>0</v>
      </c>
      <c r="E125" s="34">
        <v>0</v>
      </c>
      <c r="F125" s="15">
        <f t="shared" si="88"/>
        <v>0</v>
      </c>
      <c r="G125" s="34">
        <v>0</v>
      </c>
      <c r="H125" s="34">
        <v>0</v>
      </c>
      <c r="I125" s="34">
        <v>0</v>
      </c>
      <c r="J125" s="38">
        <v>0</v>
      </c>
      <c r="K125" s="38">
        <v>0</v>
      </c>
      <c r="L125" s="38">
        <v>0</v>
      </c>
      <c r="M125" s="38">
        <v>0</v>
      </c>
      <c r="N125" s="15">
        <f t="shared" si="89"/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15">
        <f t="shared" si="90"/>
        <v>0</v>
      </c>
      <c r="W125" s="38">
        <v>1</v>
      </c>
      <c r="X125" s="34">
        <v>1</v>
      </c>
      <c r="Y125" s="34">
        <v>0</v>
      </c>
      <c r="Z125" s="34">
        <v>0</v>
      </c>
      <c r="AA125" s="38">
        <v>0</v>
      </c>
      <c r="AB125" s="38">
        <v>0</v>
      </c>
      <c r="AC125" s="38">
        <v>0</v>
      </c>
      <c r="AD125" s="15">
        <f t="shared" si="91"/>
        <v>2</v>
      </c>
      <c r="AE125" s="38">
        <v>0</v>
      </c>
      <c r="AF125" s="38">
        <v>0</v>
      </c>
      <c r="AG125" s="38">
        <v>0</v>
      </c>
      <c r="AH125" s="38">
        <v>0</v>
      </c>
      <c r="AI125" s="38">
        <v>0</v>
      </c>
      <c r="AJ125" s="16">
        <f t="shared" si="87"/>
        <v>2</v>
      </c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</row>
    <row r="126" spans="1:59" s="36" customFormat="1" ht="15.75" x14ac:dyDescent="0.25">
      <c r="A126" s="33" t="s">
        <v>30</v>
      </c>
      <c r="B126" s="34">
        <v>0</v>
      </c>
      <c r="C126" s="34">
        <v>0</v>
      </c>
      <c r="D126" s="34">
        <v>0</v>
      </c>
      <c r="E126" s="34">
        <v>0</v>
      </c>
      <c r="F126" s="15">
        <f t="shared" si="88"/>
        <v>0</v>
      </c>
      <c r="G126" s="34">
        <v>0</v>
      </c>
      <c r="H126" s="34">
        <v>0</v>
      </c>
      <c r="I126" s="34">
        <v>0</v>
      </c>
      <c r="J126" s="38">
        <v>0</v>
      </c>
      <c r="K126" s="38">
        <v>0</v>
      </c>
      <c r="L126" s="38">
        <v>0</v>
      </c>
      <c r="M126" s="38">
        <v>0</v>
      </c>
      <c r="N126" s="15">
        <f t="shared" si="89"/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15">
        <f t="shared" si="90"/>
        <v>0</v>
      </c>
      <c r="W126" s="38">
        <v>0</v>
      </c>
      <c r="X126" s="34">
        <v>1</v>
      </c>
      <c r="Y126" s="34">
        <v>1</v>
      </c>
      <c r="Z126" s="34">
        <v>0</v>
      </c>
      <c r="AA126" s="38">
        <v>1</v>
      </c>
      <c r="AB126" s="38">
        <v>0</v>
      </c>
      <c r="AC126" s="38">
        <v>0</v>
      </c>
      <c r="AD126" s="15">
        <f t="shared" si="91"/>
        <v>3</v>
      </c>
      <c r="AE126" s="38">
        <v>0</v>
      </c>
      <c r="AF126" s="38">
        <v>0</v>
      </c>
      <c r="AG126" s="38">
        <v>1</v>
      </c>
      <c r="AH126" s="38">
        <v>1</v>
      </c>
      <c r="AI126" s="38">
        <v>0</v>
      </c>
      <c r="AJ126" s="16">
        <f t="shared" si="87"/>
        <v>5</v>
      </c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</row>
    <row r="127" spans="1:59" s="36" customFormat="1" ht="15.75" x14ac:dyDescent="0.25">
      <c r="A127" s="33" t="s">
        <v>31</v>
      </c>
      <c r="B127" s="34">
        <v>0</v>
      </c>
      <c r="C127" s="34">
        <v>0</v>
      </c>
      <c r="D127" s="34">
        <v>0</v>
      </c>
      <c r="E127" s="34">
        <v>0</v>
      </c>
      <c r="F127" s="15">
        <f t="shared" si="88"/>
        <v>0</v>
      </c>
      <c r="G127" s="34">
        <v>0</v>
      </c>
      <c r="H127" s="34">
        <v>0</v>
      </c>
      <c r="I127" s="34">
        <v>0</v>
      </c>
      <c r="J127" s="38">
        <v>0</v>
      </c>
      <c r="K127" s="38">
        <v>0</v>
      </c>
      <c r="L127" s="38">
        <v>0</v>
      </c>
      <c r="M127" s="38">
        <v>0</v>
      </c>
      <c r="N127" s="15">
        <f t="shared" si="89"/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15">
        <f t="shared" si="90"/>
        <v>0</v>
      </c>
      <c r="W127" s="38">
        <v>2</v>
      </c>
      <c r="X127" s="38">
        <v>0</v>
      </c>
      <c r="Y127" s="34">
        <v>0</v>
      </c>
      <c r="Z127" s="34">
        <v>0</v>
      </c>
      <c r="AA127" s="38">
        <v>0</v>
      </c>
      <c r="AB127" s="38">
        <v>0</v>
      </c>
      <c r="AC127" s="38">
        <v>1</v>
      </c>
      <c r="AD127" s="15">
        <f t="shared" si="91"/>
        <v>3</v>
      </c>
      <c r="AE127" s="38">
        <v>1</v>
      </c>
      <c r="AF127" s="38">
        <v>0</v>
      </c>
      <c r="AG127" s="38">
        <v>0</v>
      </c>
      <c r="AH127" s="38">
        <v>0</v>
      </c>
      <c r="AI127" s="38">
        <v>0</v>
      </c>
      <c r="AJ127" s="16">
        <f t="shared" si="87"/>
        <v>4</v>
      </c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</row>
    <row r="128" spans="1:59" s="36" customFormat="1" ht="15.75" x14ac:dyDescent="0.25">
      <c r="A128" s="33" t="s">
        <v>32</v>
      </c>
      <c r="B128" s="34">
        <v>0</v>
      </c>
      <c r="C128" s="34">
        <v>0</v>
      </c>
      <c r="D128" s="34">
        <v>0</v>
      </c>
      <c r="E128" s="34">
        <v>0</v>
      </c>
      <c r="F128" s="15">
        <f t="shared" si="88"/>
        <v>0</v>
      </c>
      <c r="G128" s="34">
        <v>0</v>
      </c>
      <c r="H128" s="34">
        <v>0</v>
      </c>
      <c r="I128" s="34">
        <v>0</v>
      </c>
      <c r="J128" s="38">
        <v>0</v>
      </c>
      <c r="K128" s="38">
        <v>0</v>
      </c>
      <c r="L128" s="38">
        <v>0</v>
      </c>
      <c r="M128" s="38">
        <v>0</v>
      </c>
      <c r="N128" s="15">
        <f t="shared" si="89"/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15">
        <f t="shared" si="90"/>
        <v>0</v>
      </c>
      <c r="W128" s="38">
        <v>3</v>
      </c>
      <c r="X128" s="34">
        <v>0</v>
      </c>
      <c r="Y128" s="34">
        <v>0</v>
      </c>
      <c r="Z128" s="34">
        <v>0</v>
      </c>
      <c r="AA128" s="38">
        <v>0</v>
      </c>
      <c r="AB128" s="38">
        <v>0</v>
      </c>
      <c r="AC128" s="38">
        <v>0</v>
      </c>
      <c r="AD128" s="15">
        <f t="shared" si="91"/>
        <v>3</v>
      </c>
      <c r="AE128" s="38">
        <v>0</v>
      </c>
      <c r="AF128" s="38">
        <v>0</v>
      </c>
      <c r="AG128" s="38">
        <v>0</v>
      </c>
      <c r="AH128" s="38">
        <v>0</v>
      </c>
      <c r="AI128" s="38">
        <v>0</v>
      </c>
      <c r="AJ128" s="16">
        <f t="shared" si="87"/>
        <v>3</v>
      </c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</row>
    <row r="129" spans="1:59" s="36" customFormat="1" ht="15.75" x14ac:dyDescent="0.25">
      <c r="A129" s="33" t="s">
        <v>33</v>
      </c>
      <c r="B129" s="34">
        <v>0</v>
      </c>
      <c r="C129" s="34">
        <v>0</v>
      </c>
      <c r="D129" s="34">
        <v>0</v>
      </c>
      <c r="E129" s="34">
        <v>0</v>
      </c>
      <c r="F129" s="15">
        <f t="shared" si="88"/>
        <v>0</v>
      </c>
      <c r="G129" s="34">
        <v>0</v>
      </c>
      <c r="H129" s="34">
        <v>0</v>
      </c>
      <c r="I129" s="34">
        <v>0</v>
      </c>
      <c r="J129" s="38">
        <v>0</v>
      </c>
      <c r="K129" s="38">
        <v>0</v>
      </c>
      <c r="L129" s="38">
        <v>0</v>
      </c>
      <c r="M129" s="38">
        <v>0</v>
      </c>
      <c r="N129" s="15">
        <f t="shared" si="89"/>
        <v>0</v>
      </c>
      <c r="O129" s="38">
        <v>0</v>
      </c>
      <c r="P129" s="38">
        <v>0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15">
        <f t="shared" si="90"/>
        <v>0</v>
      </c>
      <c r="W129" s="38">
        <v>0</v>
      </c>
      <c r="X129" s="34">
        <v>0</v>
      </c>
      <c r="Y129" s="34">
        <v>0</v>
      </c>
      <c r="Z129" s="34">
        <v>0</v>
      </c>
      <c r="AA129" s="38">
        <v>0</v>
      </c>
      <c r="AB129" s="38">
        <v>0</v>
      </c>
      <c r="AC129" s="38">
        <v>0</v>
      </c>
      <c r="AD129" s="15">
        <f t="shared" si="91"/>
        <v>0</v>
      </c>
      <c r="AE129" s="38">
        <v>0</v>
      </c>
      <c r="AF129" s="38">
        <v>0</v>
      </c>
      <c r="AG129" s="38">
        <v>0</v>
      </c>
      <c r="AH129" s="38">
        <v>0</v>
      </c>
      <c r="AI129" s="38">
        <v>0</v>
      </c>
      <c r="AJ129" s="16">
        <f t="shared" si="87"/>
        <v>0</v>
      </c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</row>
    <row r="130" spans="1:59" s="36" customFormat="1" ht="15.75" x14ac:dyDescent="0.25">
      <c r="A130" s="33" t="s">
        <v>34</v>
      </c>
      <c r="B130" s="34">
        <v>0</v>
      </c>
      <c r="C130" s="34">
        <v>0</v>
      </c>
      <c r="D130" s="34">
        <v>0</v>
      </c>
      <c r="E130" s="34">
        <v>0</v>
      </c>
      <c r="F130" s="15">
        <f t="shared" si="88"/>
        <v>0</v>
      </c>
      <c r="G130" s="34">
        <v>0</v>
      </c>
      <c r="H130" s="38">
        <v>0</v>
      </c>
      <c r="I130" s="34">
        <v>0</v>
      </c>
      <c r="J130" s="38">
        <v>0</v>
      </c>
      <c r="K130" s="38">
        <v>0</v>
      </c>
      <c r="L130" s="38">
        <v>0</v>
      </c>
      <c r="M130" s="38">
        <v>0</v>
      </c>
      <c r="N130" s="15">
        <f t="shared" si="89"/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15">
        <f t="shared" si="90"/>
        <v>0</v>
      </c>
      <c r="W130" s="38">
        <v>0</v>
      </c>
      <c r="X130" s="34">
        <v>0</v>
      </c>
      <c r="Y130" s="34">
        <v>0</v>
      </c>
      <c r="Z130" s="34">
        <v>0</v>
      </c>
      <c r="AA130" s="38">
        <v>0</v>
      </c>
      <c r="AB130" s="38">
        <v>0</v>
      </c>
      <c r="AC130" s="38">
        <v>0</v>
      </c>
      <c r="AD130" s="15">
        <f t="shared" si="91"/>
        <v>0</v>
      </c>
      <c r="AE130" s="38">
        <v>0</v>
      </c>
      <c r="AF130" s="38">
        <v>0</v>
      </c>
      <c r="AG130" s="38">
        <v>0</v>
      </c>
      <c r="AH130" s="38">
        <v>0</v>
      </c>
      <c r="AI130" s="38">
        <v>0</v>
      </c>
      <c r="AJ130" s="16">
        <f t="shared" si="87"/>
        <v>0</v>
      </c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</row>
    <row r="131" spans="1:59" s="36" customFormat="1" ht="15.75" x14ac:dyDescent="0.25">
      <c r="A131" s="33" t="s">
        <v>35</v>
      </c>
      <c r="B131" s="34">
        <v>0</v>
      </c>
      <c r="C131" s="34">
        <v>0</v>
      </c>
      <c r="D131" s="34">
        <v>0</v>
      </c>
      <c r="E131" s="34">
        <v>0</v>
      </c>
      <c r="F131" s="15">
        <f t="shared" si="88"/>
        <v>0</v>
      </c>
      <c r="G131" s="34">
        <v>0</v>
      </c>
      <c r="H131" s="38">
        <v>0</v>
      </c>
      <c r="I131" s="34">
        <v>0</v>
      </c>
      <c r="J131" s="38">
        <v>0</v>
      </c>
      <c r="K131" s="38">
        <v>0</v>
      </c>
      <c r="L131" s="38">
        <v>0</v>
      </c>
      <c r="M131" s="38">
        <v>0</v>
      </c>
      <c r="N131" s="15">
        <f t="shared" si="89"/>
        <v>0</v>
      </c>
      <c r="O131" s="38">
        <v>0</v>
      </c>
      <c r="P131" s="38">
        <v>0</v>
      </c>
      <c r="Q131" s="38">
        <v>0</v>
      </c>
      <c r="R131" s="38">
        <v>0</v>
      </c>
      <c r="S131" s="38">
        <v>0</v>
      </c>
      <c r="T131" s="38">
        <v>0</v>
      </c>
      <c r="U131" s="38">
        <v>0</v>
      </c>
      <c r="V131" s="15">
        <f t="shared" si="90"/>
        <v>0</v>
      </c>
      <c r="W131" s="38">
        <v>0</v>
      </c>
      <c r="X131" s="34">
        <v>0</v>
      </c>
      <c r="Y131" s="34">
        <v>0</v>
      </c>
      <c r="Z131" s="34">
        <v>0</v>
      </c>
      <c r="AA131" s="38">
        <v>0</v>
      </c>
      <c r="AB131" s="38">
        <v>0</v>
      </c>
      <c r="AC131" s="38">
        <v>0</v>
      </c>
      <c r="AD131" s="15">
        <f t="shared" si="91"/>
        <v>0</v>
      </c>
      <c r="AE131" s="38">
        <v>0</v>
      </c>
      <c r="AF131" s="38">
        <v>0</v>
      </c>
      <c r="AG131" s="38">
        <v>0</v>
      </c>
      <c r="AH131" s="38">
        <v>0</v>
      </c>
      <c r="AI131" s="38">
        <v>0</v>
      </c>
      <c r="AJ131" s="16">
        <f t="shared" si="87"/>
        <v>0</v>
      </c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</row>
    <row r="132" spans="1:59" s="36" customFormat="1" ht="15.75" x14ac:dyDescent="0.25">
      <c r="A132" s="33" t="s">
        <v>36</v>
      </c>
      <c r="B132" s="34">
        <v>0</v>
      </c>
      <c r="C132" s="34">
        <v>0</v>
      </c>
      <c r="D132" s="34">
        <v>0</v>
      </c>
      <c r="E132" s="34">
        <v>0</v>
      </c>
      <c r="F132" s="15">
        <f t="shared" si="88"/>
        <v>0</v>
      </c>
      <c r="G132" s="34">
        <v>0</v>
      </c>
      <c r="H132" s="38">
        <v>0</v>
      </c>
      <c r="I132" s="34">
        <v>0</v>
      </c>
      <c r="J132" s="38">
        <v>0</v>
      </c>
      <c r="K132" s="38">
        <v>0</v>
      </c>
      <c r="L132" s="38">
        <v>0</v>
      </c>
      <c r="M132" s="38">
        <v>0</v>
      </c>
      <c r="N132" s="15">
        <f t="shared" si="89"/>
        <v>0</v>
      </c>
      <c r="O132" s="38">
        <v>0</v>
      </c>
      <c r="P132" s="38">
        <v>0</v>
      </c>
      <c r="Q132" s="38">
        <v>0</v>
      </c>
      <c r="R132" s="38">
        <v>0</v>
      </c>
      <c r="S132" s="38">
        <v>0</v>
      </c>
      <c r="T132" s="38">
        <v>0</v>
      </c>
      <c r="U132" s="38">
        <v>0</v>
      </c>
      <c r="V132" s="15">
        <f t="shared" si="90"/>
        <v>0</v>
      </c>
      <c r="W132" s="38">
        <v>0</v>
      </c>
      <c r="X132" s="34">
        <v>0</v>
      </c>
      <c r="Y132" s="34">
        <v>0</v>
      </c>
      <c r="Z132" s="34">
        <v>0</v>
      </c>
      <c r="AA132" s="38">
        <v>0</v>
      </c>
      <c r="AB132" s="38">
        <v>0</v>
      </c>
      <c r="AC132" s="38">
        <v>0</v>
      </c>
      <c r="AD132" s="15">
        <f t="shared" si="91"/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0</v>
      </c>
      <c r="AJ132" s="16">
        <f t="shared" si="87"/>
        <v>0</v>
      </c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</row>
    <row r="133" spans="1:59" s="36" customFormat="1" ht="15.75" x14ac:dyDescent="0.25">
      <c r="A133" s="33" t="s">
        <v>37</v>
      </c>
      <c r="B133" s="34">
        <v>0</v>
      </c>
      <c r="C133" s="34">
        <v>0</v>
      </c>
      <c r="D133" s="34">
        <v>0</v>
      </c>
      <c r="E133" s="34">
        <v>0</v>
      </c>
      <c r="F133" s="15">
        <f t="shared" si="88"/>
        <v>0</v>
      </c>
      <c r="G133" s="34">
        <v>0</v>
      </c>
      <c r="H133" s="38">
        <v>0</v>
      </c>
      <c r="I133" s="34">
        <v>0</v>
      </c>
      <c r="J133" s="38">
        <v>0</v>
      </c>
      <c r="K133" s="38">
        <v>1</v>
      </c>
      <c r="L133" s="38">
        <v>1</v>
      </c>
      <c r="M133" s="38">
        <v>0</v>
      </c>
      <c r="N133" s="15">
        <f t="shared" si="89"/>
        <v>2</v>
      </c>
      <c r="O133" s="38">
        <v>0</v>
      </c>
      <c r="P133" s="38">
        <v>0</v>
      </c>
      <c r="Q133" s="38">
        <v>0</v>
      </c>
      <c r="R133" s="38">
        <v>0</v>
      </c>
      <c r="S133" s="38">
        <v>0</v>
      </c>
      <c r="T133" s="38">
        <v>0</v>
      </c>
      <c r="U133" s="38">
        <v>0</v>
      </c>
      <c r="V133" s="15">
        <f t="shared" si="90"/>
        <v>0</v>
      </c>
      <c r="W133" s="38">
        <v>0</v>
      </c>
      <c r="X133" s="34">
        <v>0</v>
      </c>
      <c r="Y133" s="34">
        <v>0</v>
      </c>
      <c r="Z133" s="34">
        <v>0</v>
      </c>
      <c r="AA133" s="38">
        <v>0</v>
      </c>
      <c r="AB133" s="38">
        <v>0</v>
      </c>
      <c r="AC133" s="38">
        <v>0</v>
      </c>
      <c r="AD133" s="15">
        <f t="shared" si="91"/>
        <v>0</v>
      </c>
      <c r="AE133" s="38">
        <v>0</v>
      </c>
      <c r="AF133" s="38">
        <v>0</v>
      </c>
      <c r="AG133" s="38">
        <v>0</v>
      </c>
      <c r="AH133" s="38">
        <v>0</v>
      </c>
      <c r="AI133" s="38">
        <v>0</v>
      </c>
      <c r="AJ133" s="16">
        <f t="shared" si="87"/>
        <v>2</v>
      </c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</row>
    <row r="134" spans="1:59" s="36" customFormat="1" ht="15.75" x14ac:dyDescent="0.25">
      <c r="A134" s="33" t="s">
        <v>38</v>
      </c>
      <c r="B134" s="34">
        <v>1</v>
      </c>
      <c r="C134" s="34">
        <v>1</v>
      </c>
      <c r="D134" s="34">
        <v>0</v>
      </c>
      <c r="E134" s="34">
        <v>0</v>
      </c>
      <c r="F134" s="15">
        <f t="shared" si="88"/>
        <v>2</v>
      </c>
      <c r="G134" s="34">
        <v>0</v>
      </c>
      <c r="H134" s="38">
        <v>0</v>
      </c>
      <c r="I134" s="34">
        <v>0</v>
      </c>
      <c r="J134" s="38">
        <v>0</v>
      </c>
      <c r="K134" s="38">
        <v>0</v>
      </c>
      <c r="L134" s="38">
        <v>0</v>
      </c>
      <c r="M134" s="38">
        <v>0</v>
      </c>
      <c r="N134" s="15">
        <f t="shared" si="89"/>
        <v>0</v>
      </c>
      <c r="O134" s="38">
        <v>0</v>
      </c>
      <c r="P134" s="38">
        <v>0</v>
      </c>
      <c r="Q134" s="38">
        <v>0</v>
      </c>
      <c r="R134" s="38">
        <v>0</v>
      </c>
      <c r="S134" s="38">
        <v>0</v>
      </c>
      <c r="T134" s="38">
        <v>0</v>
      </c>
      <c r="U134" s="38">
        <v>0</v>
      </c>
      <c r="V134" s="15">
        <f t="shared" si="90"/>
        <v>0</v>
      </c>
      <c r="W134" s="38">
        <v>0</v>
      </c>
      <c r="X134" s="34">
        <v>0</v>
      </c>
      <c r="Y134" s="34">
        <v>0</v>
      </c>
      <c r="Z134" s="34">
        <v>0</v>
      </c>
      <c r="AA134" s="38">
        <v>0</v>
      </c>
      <c r="AB134" s="38">
        <v>0</v>
      </c>
      <c r="AC134" s="38">
        <v>0</v>
      </c>
      <c r="AD134" s="15">
        <f t="shared" si="91"/>
        <v>0</v>
      </c>
      <c r="AE134" s="38">
        <v>0</v>
      </c>
      <c r="AF134" s="38">
        <v>0</v>
      </c>
      <c r="AG134" s="38">
        <v>0</v>
      </c>
      <c r="AH134" s="38">
        <v>0</v>
      </c>
      <c r="AI134" s="38">
        <v>0</v>
      </c>
      <c r="AJ134" s="16">
        <f t="shared" si="87"/>
        <v>2</v>
      </c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</row>
    <row r="135" spans="1:59" s="36" customFormat="1" ht="15.75" x14ac:dyDescent="0.25">
      <c r="A135" s="33" t="s">
        <v>39</v>
      </c>
      <c r="B135" s="34">
        <v>0</v>
      </c>
      <c r="C135" s="34">
        <v>0</v>
      </c>
      <c r="D135" s="34">
        <v>0</v>
      </c>
      <c r="E135" s="34">
        <v>0</v>
      </c>
      <c r="F135" s="15">
        <f t="shared" si="88"/>
        <v>0</v>
      </c>
      <c r="G135" s="34">
        <v>0</v>
      </c>
      <c r="H135" s="38">
        <v>0</v>
      </c>
      <c r="I135" s="34">
        <v>0</v>
      </c>
      <c r="J135" s="38">
        <v>0</v>
      </c>
      <c r="K135" s="38">
        <v>0</v>
      </c>
      <c r="L135" s="38">
        <v>0</v>
      </c>
      <c r="M135" s="38">
        <v>0</v>
      </c>
      <c r="N135" s="15">
        <f t="shared" si="89"/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15">
        <f t="shared" si="90"/>
        <v>0</v>
      </c>
      <c r="W135" s="38">
        <v>0</v>
      </c>
      <c r="X135" s="34">
        <v>0</v>
      </c>
      <c r="Y135" s="34">
        <v>0</v>
      </c>
      <c r="Z135" s="34">
        <v>0</v>
      </c>
      <c r="AA135" s="38">
        <v>0</v>
      </c>
      <c r="AB135" s="38">
        <v>0</v>
      </c>
      <c r="AC135" s="38">
        <v>0</v>
      </c>
      <c r="AD135" s="15">
        <f t="shared" si="91"/>
        <v>0</v>
      </c>
      <c r="AE135" s="38">
        <v>0</v>
      </c>
      <c r="AF135" s="38">
        <v>0</v>
      </c>
      <c r="AG135" s="38">
        <v>0</v>
      </c>
      <c r="AH135" s="38">
        <v>0</v>
      </c>
      <c r="AI135" s="38">
        <v>0</v>
      </c>
      <c r="AJ135" s="16">
        <f t="shared" si="87"/>
        <v>0</v>
      </c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</row>
    <row r="136" spans="1:59" s="36" customFormat="1" ht="15.75" x14ac:dyDescent="0.25">
      <c r="A136" s="33" t="s">
        <v>40</v>
      </c>
      <c r="B136" s="34">
        <v>0</v>
      </c>
      <c r="C136" s="34">
        <v>0</v>
      </c>
      <c r="D136" s="34">
        <v>0</v>
      </c>
      <c r="E136" s="34">
        <v>0</v>
      </c>
      <c r="F136" s="15">
        <f t="shared" si="88"/>
        <v>0</v>
      </c>
      <c r="G136" s="34">
        <v>0</v>
      </c>
      <c r="H136" s="38">
        <v>0</v>
      </c>
      <c r="I136" s="34">
        <v>0</v>
      </c>
      <c r="J136" s="38">
        <v>0</v>
      </c>
      <c r="K136" s="38">
        <v>0</v>
      </c>
      <c r="L136" s="38">
        <v>0</v>
      </c>
      <c r="M136" s="38">
        <v>0</v>
      </c>
      <c r="N136" s="15">
        <f t="shared" si="89"/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15">
        <f t="shared" si="90"/>
        <v>0</v>
      </c>
      <c r="W136" s="38">
        <v>0</v>
      </c>
      <c r="X136" s="34">
        <v>0</v>
      </c>
      <c r="Y136" s="34">
        <v>0</v>
      </c>
      <c r="Z136" s="34">
        <v>0</v>
      </c>
      <c r="AA136" s="38">
        <v>0</v>
      </c>
      <c r="AB136" s="38">
        <v>0</v>
      </c>
      <c r="AC136" s="38">
        <v>0</v>
      </c>
      <c r="AD136" s="15">
        <f t="shared" si="91"/>
        <v>0</v>
      </c>
      <c r="AE136" s="38">
        <v>0</v>
      </c>
      <c r="AF136" s="38">
        <v>0</v>
      </c>
      <c r="AG136" s="38">
        <v>0</v>
      </c>
      <c r="AH136" s="38">
        <v>0</v>
      </c>
      <c r="AI136" s="38">
        <v>0</v>
      </c>
      <c r="AJ136" s="16">
        <f t="shared" si="87"/>
        <v>0</v>
      </c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</row>
    <row r="137" spans="1:59" s="36" customFormat="1" ht="15.75" x14ac:dyDescent="0.25">
      <c r="A137" s="33" t="s">
        <v>41</v>
      </c>
      <c r="B137" s="34">
        <v>0</v>
      </c>
      <c r="C137" s="34">
        <v>0</v>
      </c>
      <c r="D137" s="34">
        <v>0</v>
      </c>
      <c r="E137" s="34">
        <v>0</v>
      </c>
      <c r="F137" s="15">
        <f t="shared" si="88"/>
        <v>0</v>
      </c>
      <c r="G137" s="34">
        <v>0</v>
      </c>
      <c r="H137" s="38">
        <v>0</v>
      </c>
      <c r="I137" s="34">
        <v>0</v>
      </c>
      <c r="J137" s="38">
        <v>0</v>
      </c>
      <c r="K137" s="38">
        <v>0</v>
      </c>
      <c r="L137" s="38">
        <v>0</v>
      </c>
      <c r="M137" s="38">
        <v>0</v>
      </c>
      <c r="N137" s="15">
        <f t="shared" si="89"/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15">
        <f t="shared" si="90"/>
        <v>0</v>
      </c>
      <c r="W137" s="38">
        <v>0</v>
      </c>
      <c r="X137" s="34">
        <v>0</v>
      </c>
      <c r="Y137" s="34">
        <v>0</v>
      </c>
      <c r="Z137" s="34">
        <v>0</v>
      </c>
      <c r="AA137" s="38">
        <v>0</v>
      </c>
      <c r="AB137" s="38">
        <v>0</v>
      </c>
      <c r="AC137" s="38">
        <v>0</v>
      </c>
      <c r="AD137" s="15">
        <f t="shared" si="91"/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0</v>
      </c>
      <c r="AJ137" s="16">
        <f t="shared" si="87"/>
        <v>0</v>
      </c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</row>
    <row r="138" spans="1:59" s="2" customFormat="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</row>
    <row r="139" spans="1:59" s="2" customFormat="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</row>
    <row r="140" spans="1:59" s="2" customFormat="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</row>
    <row r="141" spans="1:59" s="2" customFormat="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</row>
    <row r="142" spans="1:59" s="2" customForma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</row>
    <row r="143" spans="1:59" s="2" customForma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</row>
    <row r="144" spans="1:59" s="2" customForma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</row>
    <row r="145" spans="2:35" s="2" customForma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</row>
    <row r="146" spans="2:35" s="2" customForma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 spans="2:35" s="2" customForma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</row>
    <row r="148" spans="2:35" s="2" customForma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49" spans="2:35" s="2" customForma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</row>
    <row r="150" spans="2:35" s="2" customForma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</row>
    <row r="151" spans="2:35" s="2" customForma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</row>
    <row r="152" spans="2:35" s="2" customForma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</row>
    <row r="153" spans="2:35" s="2" customForma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</row>
    <row r="154" spans="2:35" s="2" customForma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</row>
    <row r="155" spans="2:35" s="2" customForma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</row>
    <row r="156" spans="2:35" s="2" customForma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</row>
    <row r="157" spans="2:35" s="2" customForma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</row>
    <row r="158" spans="2:35" s="2" customForma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 spans="2:35" s="2" customForma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 spans="2:35" s="2" customForma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</row>
    <row r="161" spans="2:35" s="2" customForma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 spans="2:35" s="2" customForma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</row>
    <row r="163" spans="2:35" s="2" customForma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</row>
    <row r="164" spans="2:35" s="2" customForma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 spans="2:35" s="2" customForma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</row>
    <row r="166" spans="2:35" s="2" customForma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</row>
    <row r="167" spans="2:35" s="2" customForma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 spans="2:35" s="2" customForma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</row>
    <row r="169" spans="2:35" s="2" customForma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</row>
    <row r="170" spans="2:35" s="2" customForma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</row>
    <row r="171" spans="2:35" s="2" customForma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</row>
    <row r="172" spans="2:35" s="2" customForma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</row>
    <row r="173" spans="2:35" s="2" customForma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</row>
    <row r="174" spans="2:35" s="2" customForma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</row>
    <row r="175" spans="2:35" s="2" customForma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</row>
    <row r="176" spans="2:35" s="2" customForma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</row>
    <row r="177" spans="2:35" s="2" customForma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</row>
    <row r="178" spans="2:35" s="2" customForma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</row>
    <row r="179" spans="2:35" s="2" customForma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</row>
    <row r="180" spans="2:35" s="2" customForma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</row>
    <row r="181" spans="2:35" s="2" customForma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</row>
    <row r="182" spans="2:35" s="2" customForma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</row>
    <row r="183" spans="2:35" s="2" customForma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</row>
    <row r="184" spans="2:35" s="2" customForma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</row>
    <row r="185" spans="2:35" s="2" customForma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</row>
    <row r="186" spans="2:35" s="2" customForma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  <row r="187" spans="2:35" s="2" customForma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</row>
    <row r="188" spans="2:35" s="2" customFormat="1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</row>
    <row r="189" spans="2:35" s="2" customFormat="1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</row>
    <row r="190" spans="2:35" s="2" customFormat="1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</row>
    <row r="191" spans="2:35" s="2" customFormat="1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</row>
    <row r="192" spans="2:35" s="2" customFormat="1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</row>
    <row r="193" spans="2:35" s="2" customFormat="1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</row>
    <row r="194" spans="2:35" s="2" customFormat="1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</row>
    <row r="195" spans="2:35" s="2" customFormat="1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 spans="2:35" s="2" customFormat="1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 spans="2:35" s="2" customFormat="1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 spans="2:35" s="2" customFormat="1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 spans="2:35" s="2" customFormat="1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 spans="2:35" s="2" customFormat="1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 spans="2:35" s="2" customFormat="1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 spans="2:35" s="2" customFormat="1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  <row r="203" spans="2:35" s="2" customFormat="1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</row>
    <row r="204" spans="2:35" s="2" customFormat="1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</row>
    <row r="205" spans="2:35" s="2" customFormat="1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</row>
    <row r="206" spans="2:35" s="2" customFormat="1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</row>
    <row r="207" spans="2:35" s="2" customFormat="1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</row>
    <row r="208" spans="2:35" s="2" customFormat="1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</row>
    <row r="209" spans="2:35" s="2" customFormat="1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</row>
    <row r="210" spans="2:35" s="2" customFormat="1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</row>
    <row r="211" spans="2:35" s="2" customFormat="1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</row>
    <row r="212" spans="2:35" s="2" customFormat="1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</row>
    <row r="213" spans="2:35" s="2" customFormat="1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</row>
    <row r="214" spans="2:35" s="2" customFormat="1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</row>
    <row r="215" spans="2:35" s="2" customForma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</row>
    <row r="216" spans="2:35" s="2" customFormat="1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</row>
    <row r="217" spans="2:35" s="2" customFormat="1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</row>
    <row r="218" spans="2:35" s="2" customFormat="1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</row>
    <row r="219" spans="2:35" s="2" customFormat="1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 spans="2:35" s="2" customFormat="1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</row>
    <row r="221" spans="2:35" s="2" customFormat="1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</row>
    <row r="222" spans="2:35" s="2" customFormat="1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 spans="2:35" s="2" customFormat="1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 spans="2:35" s="2" customFormat="1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 spans="2:35" s="2" customFormat="1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 spans="2:35" s="2" customFormat="1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 spans="2:35" s="2" customFormat="1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 spans="2:35" s="2" customFormat="1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 spans="2:35" s="2" customFormat="1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</row>
    <row r="230" spans="2:35" s="2" customFormat="1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</row>
    <row r="231" spans="2:35" s="2" customFormat="1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 spans="2:35" s="2" customFormat="1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</row>
    <row r="233" spans="2:35" s="2" customFormat="1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</row>
    <row r="234" spans="2:35" s="2" customFormat="1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 spans="2:35" s="2" customFormat="1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</row>
    <row r="236" spans="2:35" s="2" customFormat="1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</row>
    <row r="237" spans="2:35" s="2" customFormat="1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</row>
    <row r="238" spans="2:35" s="2" customFormat="1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</row>
    <row r="239" spans="2:35" s="2" customFormat="1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</row>
    <row r="240" spans="2:35" s="2" customFormat="1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</row>
    <row r="241" spans="2:35" s="2" customFormat="1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</row>
    <row r="242" spans="2:35" s="2" customFormat="1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</row>
    <row r="243" spans="2:35" s="2" customFormat="1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</row>
    <row r="244" spans="2:35" s="2" customFormat="1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</row>
    <row r="245" spans="2:35" s="2" customFormat="1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</row>
    <row r="246" spans="2:35" s="2" customFormat="1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</row>
    <row r="247" spans="2:35" s="2" customFormat="1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</row>
    <row r="248" spans="2:35" s="2" customFormat="1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</row>
    <row r="249" spans="2:35" s="2" customFormat="1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</row>
    <row r="250" spans="2:35" s="2" customFormat="1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</row>
    <row r="251" spans="2:35" s="2" customFormat="1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</row>
    <row r="252" spans="2:35" s="2" customFormat="1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</row>
    <row r="253" spans="2:35" s="2" customFormat="1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</row>
    <row r="254" spans="2:35" s="2" customFormat="1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</row>
    <row r="255" spans="2:35" s="2" customFormat="1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</row>
    <row r="256" spans="2:35" s="2" customFormat="1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</row>
    <row r="257" spans="2:35" s="2" customFormat="1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</row>
    <row r="258" spans="2:35" s="2" customFormat="1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</row>
    <row r="259" spans="2:35" s="2" customFormat="1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</row>
    <row r="260" spans="2:35" s="2" customFormat="1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</row>
    <row r="261" spans="2:35" s="2" customFormat="1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</row>
    <row r="262" spans="2:35" s="2" customFormat="1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</row>
    <row r="263" spans="2:35" s="2" customFormat="1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</row>
    <row r="264" spans="2:35" s="2" customFormat="1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</row>
    <row r="265" spans="2:35" s="2" customFormat="1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</row>
    <row r="266" spans="2:35" s="2" customFormat="1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</row>
    <row r="267" spans="2:35" s="2" customFormat="1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</row>
    <row r="268" spans="2:35" s="2" customFormat="1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</row>
    <row r="269" spans="2:35" s="2" customFormat="1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</row>
    <row r="270" spans="2:35" s="2" customFormat="1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</row>
    <row r="271" spans="2:35" s="2" customFormat="1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</row>
    <row r="272" spans="2:35" s="2" customFormat="1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</row>
    <row r="273" spans="2:35" s="2" customFormat="1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</row>
    <row r="274" spans="2:35" s="2" customFormat="1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</row>
    <row r="275" spans="2:35" s="2" customFormat="1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</row>
    <row r="276" spans="2:35" s="2" customFormat="1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</row>
    <row r="277" spans="2:35" s="2" customFormat="1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</row>
    <row r="278" spans="2:35" s="2" customFormat="1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</row>
    <row r="279" spans="2:35" s="2" customFormat="1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</row>
    <row r="280" spans="2:35" s="2" customFormat="1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</row>
    <row r="281" spans="2:35" s="2" customFormat="1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</row>
    <row r="282" spans="2:35" s="2" customFormat="1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</row>
    <row r="283" spans="2:35" s="2" customFormat="1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</row>
    <row r="284" spans="2:35" s="2" customFormat="1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</row>
    <row r="285" spans="2:35" s="2" customFormat="1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</row>
    <row r="286" spans="2:35" s="2" customFormat="1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</row>
    <row r="287" spans="2:35" s="2" customFormat="1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</row>
    <row r="288" spans="2:35" s="2" customFormat="1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</row>
    <row r="289" spans="2:35" s="2" customFormat="1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</row>
    <row r="290" spans="2:35" s="2" customFormat="1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</row>
    <row r="291" spans="2:35" s="2" customFormat="1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</row>
    <row r="292" spans="2:35" s="2" customFormat="1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</row>
    <row r="293" spans="2:35" s="2" customFormat="1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</row>
    <row r="294" spans="2:35" s="2" customFormat="1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</row>
    <row r="295" spans="2:35" s="2" customFormat="1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</row>
    <row r="296" spans="2:35" s="2" customFormat="1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</row>
    <row r="297" spans="2:35" s="2" customFormat="1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</row>
    <row r="298" spans="2:35" s="2" customFormat="1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</row>
    <row r="299" spans="2:35" s="2" customFormat="1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</row>
    <row r="300" spans="2:35" s="2" customFormat="1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</row>
    <row r="301" spans="2:35" s="2" customFormat="1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</row>
    <row r="302" spans="2:35" s="2" customFormat="1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</row>
    <row r="303" spans="2:35" s="2" customFormat="1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</row>
    <row r="304" spans="2:35" s="2" customFormat="1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</row>
    <row r="305" spans="2:35" s="2" customFormat="1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</row>
    <row r="306" spans="2:35" s="2" customFormat="1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</row>
    <row r="307" spans="2:35" s="2" customFormat="1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</row>
    <row r="308" spans="2:35" s="2" customFormat="1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</row>
    <row r="309" spans="2:35" s="2" customFormat="1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</row>
    <row r="310" spans="2:35" s="2" customFormat="1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</row>
    <row r="311" spans="2:35" s="2" customFormat="1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</row>
    <row r="312" spans="2:35" s="2" customFormat="1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</row>
    <row r="313" spans="2:35" s="2" customFormat="1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</row>
    <row r="314" spans="2:35" s="2" customFormat="1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</row>
    <row r="315" spans="2:35" s="2" customFormat="1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</row>
    <row r="316" spans="2:35" s="2" customFormat="1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</row>
    <row r="317" spans="2:35" s="2" customForma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</row>
    <row r="318" spans="2:35" s="2" customFormat="1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</row>
    <row r="319" spans="2:35" s="2" customFormat="1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</row>
    <row r="320" spans="2:35" s="2" customFormat="1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</row>
    <row r="321" spans="2:35" s="2" customFormat="1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</row>
    <row r="322" spans="2:35" s="2" customFormat="1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</row>
    <row r="323" spans="2:35" s="2" customFormat="1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</row>
    <row r="324" spans="2:35" s="2" customFormat="1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</row>
    <row r="325" spans="2:35" s="2" customFormat="1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</row>
    <row r="326" spans="2:35" s="2" customFormat="1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</row>
    <row r="327" spans="2:35" s="2" customFormat="1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</row>
    <row r="328" spans="2:35" s="2" customFormat="1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</row>
    <row r="329" spans="2:35" s="2" customFormat="1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</row>
    <row r="330" spans="2:35" s="2" customFormat="1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</row>
    <row r="331" spans="2:35" s="2" customFormat="1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</row>
    <row r="332" spans="2:35" s="2" customFormat="1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</row>
    <row r="333" spans="2:35" s="2" customFormat="1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</row>
    <row r="334" spans="2:35" s="2" customFormat="1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</row>
    <row r="335" spans="2:35" s="2" customFormat="1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</row>
    <row r="336" spans="2:35" s="2" customFormat="1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</row>
    <row r="337" spans="2:35" s="2" customFormat="1" x14ac:dyDescent="0.25">
      <c r="B337" s="1"/>
      <c r="C337" s="22"/>
      <c r="D337" s="22"/>
      <c r="E337" s="22"/>
      <c r="F337" s="22"/>
      <c r="G337" s="22"/>
      <c r="H337" s="1"/>
      <c r="I337" s="22"/>
      <c r="J337" s="22"/>
      <c r="K337" s="1"/>
      <c r="L337" s="22"/>
      <c r="M337" s="22"/>
      <c r="N337" s="22"/>
      <c r="O337" s="22"/>
      <c r="P337" s="1"/>
      <c r="Q337" s="22"/>
      <c r="R337" s="22"/>
      <c r="S337" s="1"/>
      <c r="T337" s="22"/>
      <c r="U337" s="22"/>
      <c r="V337" s="22"/>
      <c r="W337" s="1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</row>
    <row r="338" spans="2:35" s="2" customFormat="1" x14ac:dyDescent="0.25">
      <c r="B338" s="1"/>
      <c r="C338" s="22"/>
      <c r="D338" s="22"/>
      <c r="E338" s="22"/>
      <c r="F338" s="22"/>
      <c r="G338" s="22"/>
      <c r="H338" s="1"/>
      <c r="I338" s="22"/>
      <c r="J338" s="22"/>
      <c r="K338" s="1"/>
      <c r="L338" s="22"/>
      <c r="M338" s="22"/>
      <c r="N338" s="22"/>
      <c r="O338" s="22"/>
      <c r="P338" s="1"/>
      <c r="Q338" s="22"/>
      <c r="R338" s="22"/>
      <c r="S338" s="1"/>
      <c r="T338" s="22"/>
      <c r="U338" s="22"/>
      <c r="V338" s="22"/>
      <c r="W338" s="1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</row>
    <row r="339" spans="2:35" s="2" customFormat="1" x14ac:dyDescent="0.25">
      <c r="B339" s="1"/>
      <c r="C339" s="22"/>
      <c r="D339" s="22"/>
      <c r="E339" s="22"/>
      <c r="F339" s="22"/>
      <c r="G339" s="22"/>
      <c r="H339" s="1"/>
      <c r="I339" s="22"/>
      <c r="J339" s="22"/>
      <c r="K339" s="1"/>
      <c r="L339" s="22"/>
      <c r="M339" s="22"/>
      <c r="N339" s="22"/>
      <c r="O339" s="22"/>
      <c r="P339" s="1"/>
      <c r="Q339" s="22"/>
      <c r="R339" s="22"/>
      <c r="S339" s="1"/>
      <c r="T339" s="22"/>
      <c r="U339" s="22"/>
      <c r="V339" s="22"/>
      <c r="W339" s="1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</row>
    <row r="340" spans="2:35" s="2" customFormat="1" x14ac:dyDescent="0.25">
      <c r="B340" s="1"/>
      <c r="C340" s="22"/>
      <c r="D340" s="22"/>
      <c r="E340" s="22"/>
      <c r="F340" s="22"/>
      <c r="G340" s="22"/>
      <c r="H340" s="1"/>
      <c r="I340" s="22"/>
      <c r="J340" s="22"/>
      <c r="K340" s="1"/>
      <c r="L340" s="22"/>
      <c r="M340" s="22"/>
      <c r="N340" s="22"/>
      <c r="O340" s="22"/>
      <c r="P340" s="1"/>
      <c r="Q340" s="22"/>
      <c r="R340" s="22"/>
      <c r="S340" s="1"/>
      <c r="T340" s="22"/>
      <c r="U340" s="22"/>
      <c r="V340" s="22"/>
      <c r="W340" s="1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</row>
    <row r="341" spans="2:35" s="2" customFormat="1" x14ac:dyDescent="0.25">
      <c r="B341" s="1"/>
      <c r="C341" s="22"/>
      <c r="D341" s="22"/>
      <c r="E341" s="22"/>
      <c r="F341" s="22"/>
      <c r="G341" s="22"/>
      <c r="H341" s="1"/>
      <c r="I341" s="22"/>
      <c r="J341" s="22"/>
      <c r="K341" s="1"/>
      <c r="L341" s="22"/>
      <c r="M341" s="22"/>
      <c r="N341" s="22"/>
      <c r="O341" s="22"/>
      <c r="P341" s="1"/>
      <c r="Q341" s="22"/>
      <c r="R341" s="22"/>
      <c r="S341" s="1"/>
      <c r="T341" s="22"/>
      <c r="U341" s="22"/>
      <c r="V341" s="22"/>
      <c r="W341" s="1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</row>
    <row r="342" spans="2:35" s="2" customFormat="1" x14ac:dyDescent="0.25">
      <c r="B342" s="1"/>
      <c r="C342" s="22"/>
      <c r="D342" s="22"/>
      <c r="E342" s="22"/>
      <c r="F342" s="22"/>
      <c r="G342" s="22"/>
      <c r="H342" s="1"/>
      <c r="I342" s="22"/>
      <c r="J342" s="22"/>
      <c r="K342" s="1"/>
      <c r="L342" s="22"/>
      <c r="M342" s="22"/>
      <c r="N342" s="22"/>
      <c r="O342" s="22"/>
      <c r="P342" s="1"/>
      <c r="Q342" s="22"/>
      <c r="R342" s="22"/>
      <c r="S342" s="1"/>
      <c r="T342" s="22"/>
      <c r="U342" s="22"/>
      <c r="V342" s="22"/>
      <c r="W342" s="1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</row>
    <row r="343" spans="2:35" s="2" customFormat="1" x14ac:dyDescent="0.25">
      <c r="B343" s="1"/>
      <c r="C343" s="22"/>
      <c r="D343" s="22"/>
      <c r="E343" s="22"/>
      <c r="F343" s="22"/>
      <c r="G343" s="22"/>
      <c r="H343" s="1"/>
      <c r="I343" s="22"/>
      <c r="J343" s="22"/>
      <c r="K343" s="1"/>
      <c r="L343" s="22"/>
      <c r="M343" s="22"/>
      <c r="N343" s="22"/>
      <c r="O343" s="22"/>
      <c r="P343" s="1"/>
      <c r="Q343" s="22"/>
      <c r="R343" s="22"/>
      <c r="S343" s="1"/>
      <c r="T343" s="22"/>
      <c r="U343" s="22"/>
      <c r="V343" s="22"/>
      <c r="W343" s="1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</row>
    <row r="344" spans="2:35" s="2" customFormat="1" x14ac:dyDescent="0.25">
      <c r="B344" s="1"/>
      <c r="C344" s="22"/>
      <c r="D344" s="22"/>
      <c r="E344" s="22"/>
      <c r="F344" s="22"/>
      <c r="G344" s="22"/>
      <c r="H344" s="1"/>
      <c r="I344" s="22"/>
      <c r="J344" s="22"/>
      <c r="K344" s="1"/>
      <c r="L344" s="22"/>
      <c r="M344" s="22"/>
      <c r="N344" s="22"/>
      <c r="O344" s="22"/>
      <c r="P344" s="1"/>
      <c r="Q344" s="22"/>
      <c r="R344" s="22"/>
      <c r="S344" s="1"/>
      <c r="T344" s="22"/>
      <c r="U344" s="22"/>
      <c r="V344" s="22"/>
      <c r="W344" s="1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</row>
    <row r="345" spans="2:35" s="2" customFormat="1" x14ac:dyDescent="0.25">
      <c r="B345" s="1"/>
      <c r="C345" s="22"/>
      <c r="D345" s="22"/>
      <c r="E345" s="22"/>
      <c r="F345" s="22"/>
      <c r="G345" s="22"/>
      <c r="H345" s="1"/>
      <c r="I345" s="22"/>
      <c r="J345" s="22"/>
      <c r="K345" s="1"/>
      <c r="L345" s="22"/>
      <c r="M345" s="22"/>
      <c r="N345" s="22"/>
      <c r="O345" s="22"/>
      <c r="P345" s="1"/>
      <c r="Q345" s="22"/>
      <c r="R345" s="22"/>
      <c r="S345" s="1"/>
      <c r="T345" s="22"/>
      <c r="U345" s="22"/>
      <c r="V345" s="22"/>
      <c r="W345" s="1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</row>
  </sheetData>
  <conditionalFormatting sqref="B6:AI6">
    <cfRule type="cellIs" dxfId="1" priority="1" operator="equal">
      <formula>"E"</formula>
    </cfRule>
  </conditionalFormatting>
  <pageMargins left="0.7" right="0.7" top="0.75" bottom="0.75" header="0.3" footer="0.3"/>
  <ignoredErrors>
    <ignoredError sqref="E22 F7:F10 N7:N10 V7:V10 V22 AD7:AD10 AD109 AD80 AD51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347"/>
  <sheetViews>
    <sheetView zoomScale="91" zoomScaleNormal="91" workbookViewId="0">
      <selection activeCell="A11" sqref="A11"/>
    </sheetView>
  </sheetViews>
  <sheetFormatPr baseColWidth="10" defaultRowHeight="15" x14ac:dyDescent="0.25"/>
  <cols>
    <col min="1" max="1" width="61.7109375" customWidth="1"/>
    <col min="2" max="37" width="11.42578125" style="1" customWidth="1"/>
    <col min="38" max="38" width="14.42578125" customWidth="1"/>
    <col min="39" max="61" width="11.42578125" style="2" customWidth="1"/>
  </cols>
  <sheetData>
    <row r="1" spans="1:61" s="2" customForma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 spans="1:61" s="2" customFormat="1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5"/>
    </row>
    <row r="3" spans="1:61" s="2" customForma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61" s="2" customFormat="1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61" ht="18.75" customHeight="1" x14ac:dyDescent="0.25">
      <c r="A5" s="6" t="s">
        <v>63</v>
      </c>
      <c r="B5" s="7"/>
      <c r="C5" s="7"/>
      <c r="D5" s="8" t="s">
        <v>64</v>
      </c>
      <c r="E5" s="7"/>
      <c r="F5" s="7"/>
      <c r="G5" s="7"/>
      <c r="H5" s="7"/>
      <c r="I5" s="7"/>
      <c r="J5" s="7"/>
      <c r="K5" s="7"/>
      <c r="L5" s="8" t="s">
        <v>65</v>
      </c>
      <c r="M5" s="7"/>
      <c r="N5" s="7"/>
      <c r="O5" s="7"/>
      <c r="P5" s="7"/>
      <c r="Q5" s="7"/>
      <c r="R5" s="7"/>
      <c r="S5" s="7"/>
      <c r="T5" s="8" t="s">
        <v>66</v>
      </c>
      <c r="U5" s="7"/>
      <c r="V5" s="7"/>
      <c r="W5" s="7"/>
      <c r="X5" s="7"/>
      <c r="Y5" s="7"/>
      <c r="Z5" s="7"/>
      <c r="AA5" s="7"/>
      <c r="AB5" s="8" t="s">
        <v>67</v>
      </c>
      <c r="AC5" s="7"/>
      <c r="AD5" s="7"/>
      <c r="AE5" s="7"/>
      <c r="AF5" s="7"/>
      <c r="AG5" s="7"/>
      <c r="AH5" s="7"/>
      <c r="AI5" s="7"/>
      <c r="AJ5" s="8" t="s">
        <v>68</v>
      </c>
      <c r="AK5" s="7"/>
      <c r="AL5" s="9"/>
    </row>
    <row r="6" spans="1:61" x14ac:dyDescent="0.25">
      <c r="A6" s="10"/>
      <c r="B6" s="11">
        <v>44317</v>
      </c>
      <c r="C6" s="11">
        <v>44318</v>
      </c>
      <c r="D6" s="11"/>
      <c r="E6" s="11">
        <f>C6+1</f>
        <v>44319</v>
      </c>
      <c r="F6" s="11">
        <f>E6+1</f>
        <v>44320</v>
      </c>
      <c r="G6" s="11">
        <f>F6+1</f>
        <v>44321</v>
      </c>
      <c r="H6" s="11">
        <f t="shared" ref="H6:K6" si="0">G6+1</f>
        <v>44322</v>
      </c>
      <c r="I6" s="11">
        <f t="shared" si="0"/>
        <v>44323</v>
      </c>
      <c r="J6" s="11">
        <f t="shared" si="0"/>
        <v>44324</v>
      </c>
      <c r="K6" s="11">
        <f t="shared" si="0"/>
        <v>44325</v>
      </c>
      <c r="L6" s="11"/>
      <c r="M6" s="11">
        <f>K6+1</f>
        <v>44326</v>
      </c>
      <c r="N6" s="11">
        <f t="shared" ref="N6:S6" si="1">M6+1</f>
        <v>44327</v>
      </c>
      <c r="O6" s="11">
        <f t="shared" si="1"/>
        <v>44328</v>
      </c>
      <c r="P6" s="11">
        <f t="shared" si="1"/>
        <v>44329</v>
      </c>
      <c r="Q6" s="11">
        <f t="shared" si="1"/>
        <v>44330</v>
      </c>
      <c r="R6" s="11">
        <f t="shared" si="1"/>
        <v>44331</v>
      </c>
      <c r="S6" s="11">
        <f t="shared" si="1"/>
        <v>44332</v>
      </c>
      <c r="T6" s="11"/>
      <c r="U6" s="11">
        <f>S6+1</f>
        <v>44333</v>
      </c>
      <c r="V6" s="11">
        <f t="shared" ref="V6:AA6" si="2">U6+1</f>
        <v>44334</v>
      </c>
      <c r="W6" s="11">
        <f t="shared" si="2"/>
        <v>44335</v>
      </c>
      <c r="X6" s="11">
        <f t="shared" si="2"/>
        <v>44336</v>
      </c>
      <c r="Y6" s="11">
        <f t="shared" si="2"/>
        <v>44337</v>
      </c>
      <c r="Z6" s="11">
        <f t="shared" si="2"/>
        <v>44338</v>
      </c>
      <c r="AA6" s="11">
        <f t="shared" si="2"/>
        <v>44339</v>
      </c>
      <c r="AB6" s="11"/>
      <c r="AC6" s="11">
        <f>AA6+1</f>
        <v>44340</v>
      </c>
      <c r="AD6" s="11">
        <f>AC6+1</f>
        <v>44341</v>
      </c>
      <c r="AE6" s="11">
        <f>AD6+1</f>
        <v>44342</v>
      </c>
      <c r="AF6" s="11">
        <f>AE6+1</f>
        <v>44343</v>
      </c>
      <c r="AG6" s="11">
        <f>AF6+1</f>
        <v>44344</v>
      </c>
      <c r="AH6" s="11">
        <f t="shared" ref="AH6:AI6" si="3">AG6+1</f>
        <v>44345</v>
      </c>
      <c r="AI6" s="11">
        <f t="shared" si="3"/>
        <v>44346</v>
      </c>
      <c r="AJ6" s="11"/>
      <c r="AK6" s="11">
        <f>AI6+1</f>
        <v>44347</v>
      </c>
      <c r="AL6" s="12">
        <v>44317</v>
      </c>
    </row>
    <row r="7" spans="1:61" s="18" customFormat="1" ht="12" customHeight="1" x14ac:dyDescent="0.25">
      <c r="A7" s="13" t="s">
        <v>2</v>
      </c>
      <c r="B7" s="14">
        <f t="shared" ref="B7:C7" si="4">B22</f>
        <v>449</v>
      </c>
      <c r="C7" s="14">
        <f t="shared" si="4"/>
        <v>188</v>
      </c>
      <c r="D7" s="15">
        <f>SUM(B7:C7)</f>
        <v>637</v>
      </c>
      <c r="E7" s="14">
        <f t="shared" ref="E7:K7" si="5">E22</f>
        <v>1297</v>
      </c>
      <c r="F7" s="14">
        <f t="shared" si="5"/>
        <v>1231</v>
      </c>
      <c r="G7" s="14">
        <f t="shared" si="5"/>
        <v>1107</v>
      </c>
      <c r="H7" s="14">
        <f t="shared" si="5"/>
        <v>1103</v>
      </c>
      <c r="I7" s="14">
        <f t="shared" si="5"/>
        <v>988</v>
      </c>
      <c r="J7" s="14">
        <f t="shared" si="5"/>
        <v>353</v>
      </c>
      <c r="K7" s="14">
        <f t="shared" si="5"/>
        <v>175</v>
      </c>
      <c r="L7" s="15">
        <f>SUM(E7:K7)</f>
        <v>6254</v>
      </c>
      <c r="M7" s="14">
        <f t="shared" ref="M7:S7" si="6">M22</f>
        <v>958</v>
      </c>
      <c r="N7" s="14">
        <f t="shared" si="6"/>
        <v>980</v>
      </c>
      <c r="O7" s="14">
        <f t="shared" si="6"/>
        <v>894</v>
      </c>
      <c r="P7" s="39">
        <f t="shared" si="6"/>
        <v>0</v>
      </c>
      <c r="Q7" s="14">
        <f t="shared" si="6"/>
        <v>451</v>
      </c>
      <c r="R7" s="14">
        <f t="shared" si="6"/>
        <v>346</v>
      </c>
      <c r="S7" s="14">
        <f t="shared" si="6"/>
        <v>157</v>
      </c>
      <c r="T7" s="15">
        <f>SUM(M7:S7)</f>
        <v>3786</v>
      </c>
      <c r="U7" s="14">
        <f t="shared" ref="U7:Z7" si="7">U22</f>
        <v>1077</v>
      </c>
      <c r="V7" s="14">
        <f t="shared" si="7"/>
        <v>986</v>
      </c>
      <c r="W7" s="14">
        <f t="shared" si="7"/>
        <v>930</v>
      </c>
      <c r="X7" s="14">
        <f t="shared" si="7"/>
        <v>948</v>
      </c>
      <c r="Y7" s="14">
        <f t="shared" si="7"/>
        <v>874</v>
      </c>
      <c r="Z7" s="14">
        <f t="shared" si="7"/>
        <v>318</v>
      </c>
      <c r="AA7" s="14">
        <f t="shared" ref="AA7" si="8">AA22</f>
        <v>166</v>
      </c>
      <c r="AB7" s="15">
        <f>SUM(U7:AA7)</f>
        <v>5299</v>
      </c>
      <c r="AC7" s="14">
        <f t="shared" ref="AC7:AF7" si="9">AC22</f>
        <v>904</v>
      </c>
      <c r="AD7" s="14">
        <f t="shared" si="9"/>
        <v>920</v>
      </c>
      <c r="AE7" s="14">
        <f t="shared" si="9"/>
        <v>989</v>
      </c>
      <c r="AF7" s="14">
        <f t="shared" si="9"/>
        <v>1103</v>
      </c>
      <c r="AG7" s="14">
        <f t="shared" ref="AG7:AI7" si="10">AG22</f>
        <v>1359</v>
      </c>
      <c r="AH7" s="14">
        <f t="shared" si="10"/>
        <v>540</v>
      </c>
      <c r="AI7" s="14">
        <f t="shared" si="10"/>
        <v>230</v>
      </c>
      <c r="AJ7" s="15">
        <f>SUM(AC7:AI7)</f>
        <v>6045</v>
      </c>
      <c r="AK7" s="14">
        <f t="shared" ref="AK7" si="11">AK22</f>
        <v>1342</v>
      </c>
      <c r="AL7" s="16">
        <f>SUM(AB7,T7,L7,D7,AJ7,AK7)</f>
        <v>23363</v>
      </c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1" s="18" customFormat="1" ht="12" customHeight="1" x14ac:dyDescent="0.25">
      <c r="A8" s="13" t="s">
        <v>3</v>
      </c>
      <c r="B8" s="14">
        <f t="shared" ref="B8:C8" si="12">B112</f>
        <v>2</v>
      </c>
      <c r="C8" s="14">
        <f t="shared" si="12"/>
        <v>12</v>
      </c>
      <c r="D8" s="15">
        <f>SUM(B8:C8)</f>
        <v>14</v>
      </c>
      <c r="E8" s="14">
        <f t="shared" ref="E8:K8" si="13">E112</f>
        <v>2</v>
      </c>
      <c r="F8" s="14">
        <f t="shared" si="13"/>
        <v>1</v>
      </c>
      <c r="G8" s="14">
        <f t="shared" si="13"/>
        <v>0</v>
      </c>
      <c r="H8" s="14">
        <f t="shared" si="13"/>
        <v>0</v>
      </c>
      <c r="I8" s="14">
        <f t="shared" si="13"/>
        <v>1</v>
      </c>
      <c r="J8" s="14">
        <f t="shared" si="13"/>
        <v>2</v>
      </c>
      <c r="K8" s="14">
        <f t="shared" si="13"/>
        <v>0</v>
      </c>
      <c r="L8" s="15">
        <f>SUM(E8:K8)</f>
        <v>6</v>
      </c>
      <c r="M8" s="14">
        <f t="shared" ref="M8:S8" si="14">M112</f>
        <v>0</v>
      </c>
      <c r="N8" s="14">
        <f t="shared" si="14"/>
        <v>0</v>
      </c>
      <c r="O8" s="14">
        <f t="shared" si="14"/>
        <v>0</v>
      </c>
      <c r="P8" s="39">
        <f t="shared" si="14"/>
        <v>0</v>
      </c>
      <c r="Q8" s="14">
        <f t="shared" si="14"/>
        <v>0</v>
      </c>
      <c r="R8" s="14">
        <f t="shared" si="14"/>
        <v>0</v>
      </c>
      <c r="S8" s="14">
        <f t="shared" si="14"/>
        <v>0</v>
      </c>
      <c r="T8" s="15">
        <f>SUM(M8:S8)</f>
        <v>0</v>
      </c>
      <c r="U8" s="14">
        <f t="shared" ref="U8:Z8" si="15">U112</f>
        <v>0</v>
      </c>
      <c r="V8" s="14">
        <f t="shared" si="15"/>
        <v>0</v>
      </c>
      <c r="W8" s="14">
        <f t="shared" si="15"/>
        <v>11</v>
      </c>
      <c r="X8" s="14">
        <f t="shared" si="15"/>
        <v>17</v>
      </c>
      <c r="Y8" s="14">
        <f t="shared" si="15"/>
        <v>0</v>
      </c>
      <c r="Z8" s="14">
        <f t="shared" si="15"/>
        <v>18</v>
      </c>
      <c r="AA8" s="14">
        <f t="shared" ref="AA8" si="16">AA112</f>
        <v>7</v>
      </c>
      <c r="AB8" s="15">
        <f>SUM(U8:AA8)</f>
        <v>53</v>
      </c>
      <c r="AC8" s="14">
        <f t="shared" ref="AC8:AF8" si="17">AC112</f>
        <v>1</v>
      </c>
      <c r="AD8" s="14">
        <f t="shared" si="17"/>
        <v>2</v>
      </c>
      <c r="AE8" s="14">
        <f t="shared" si="17"/>
        <v>2</v>
      </c>
      <c r="AF8" s="14">
        <f t="shared" si="17"/>
        <v>1</v>
      </c>
      <c r="AG8" s="14">
        <f t="shared" ref="AG8:AI8" si="18">AG112</f>
        <v>4</v>
      </c>
      <c r="AH8" s="14">
        <f t="shared" si="18"/>
        <v>8</v>
      </c>
      <c r="AI8" s="14">
        <f t="shared" si="18"/>
        <v>1</v>
      </c>
      <c r="AJ8" s="15">
        <f>SUM(AC8:AI8)</f>
        <v>19</v>
      </c>
      <c r="AK8" s="14">
        <f t="shared" ref="AK8" si="19">AK112</f>
        <v>0</v>
      </c>
      <c r="AL8" s="16">
        <f>SUM(AB8,T8,L8,D8,AJ8,AK8)</f>
        <v>92</v>
      </c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1" s="18" customFormat="1" ht="12" customHeight="1" x14ac:dyDescent="0.25">
      <c r="A9" s="13" t="s">
        <v>4</v>
      </c>
      <c r="B9" s="14">
        <f t="shared" ref="B9:C9" si="20">B82</f>
        <v>47</v>
      </c>
      <c r="C9" s="14">
        <f t="shared" si="20"/>
        <v>4</v>
      </c>
      <c r="D9" s="15">
        <f>SUM(B9:C9)</f>
        <v>51</v>
      </c>
      <c r="E9" s="14">
        <f t="shared" ref="E9:K9" si="21">E82</f>
        <v>18</v>
      </c>
      <c r="F9" s="14">
        <f t="shared" si="21"/>
        <v>10</v>
      </c>
      <c r="G9" s="14">
        <f t="shared" si="21"/>
        <v>10</v>
      </c>
      <c r="H9" s="14">
        <f t="shared" si="21"/>
        <v>14</v>
      </c>
      <c r="I9" s="14">
        <f t="shared" si="21"/>
        <v>9</v>
      </c>
      <c r="J9" s="14">
        <f t="shared" si="21"/>
        <v>22</v>
      </c>
      <c r="K9" s="14">
        <f t="shared" si="21"/>
        <v>7</v>
      </c>
      <c r="L9" s="15">
        <f>SUM(E9:K9)</f>
        <v>90</v>
      </c>
      <c r="M9" s="14">
        <f t="shared" ref="M9:S9" si="22">M82</f>
        <v>7</v>
      </c>
      <c r="N9" s="14">
        <f t="shared" si="22"/>
        <v>9</v>
      </c>
      <c r="O9" s="14">
        <f t="shared" si="22"/>
        <v>114</v>
      </c>
      <c r="P9" s="39">
        <f t="shared" si="22"/>
        <v>0</v>
      </c>
      <c r="Q9" s="14">
        <f t="shared" si="22"/>
        <v>6</v>
      </c>
      <c r="R9" s="14">
        <f t="shared" si="22"/>
        <v>6</v>
      </c>
      <c r="S9" s="14">
        <f t="shared" si="22"/>
        <v>1</v>
      </c>
      <c r="T9" s="15">
        <f>SUM(M9:S9)</f>
        <v>143</v>
      </c>
      <c r="U9" s="14">
        <f t="shared" ref="U9:Z9" si="23">U82</f>
        <v>8</v>
      </c>
      <c r="V9" s="14">
        <f t="shared" si="23"/>
        <v>7</v>
      </c>
      <c r="W9" s="14">
        <f t="shared" si="23"/>
        <v>1</v>
      </c>
      <c r="X9" s="14">
        <f t="shared" si="23"/>
        <v>1</v>
      </c>
      <c r="Y9" s="14">
        <f t="shared" si="23"/>
        <v>4</v>
      </c>
      <c r="Z9" s="14">
        <f t="shared" si="23"/>
        <v>0</v>
      </c>
      <c r="AA9" s="14">
        <f t="shared" ref="AA9" si="24">AA82</f>
        <v>1</v>
      </c>
      <c r="AB9" s="15">
        <f>SUM(U9:AA9)</f>
        <v>22</v>
      </c>
      <c r="AC9" s="14">
        <f t="shared" ref="AC9:AE9" si="25">AC82</f>
        <v>2</v>
      </c>
      <c r="AD9" s="14">
        <f t="shared" si="25"/>
        <v>5</v>
      </c>
      <c r="AE9" s="14">
        <f t="shared" si="25"/>
        <v>3</v>
      </c>
      <c r="AF9" s="14">
        <f>AF82</f>
        <v>3</v>
      </c>
      <c r="AG9" s="14">
        <f t="shared" ref="AG9:AI9" si="26">AG82</f>
        <v>12</v>
      </c>
      <c r="AH9" s="14">
        <f t="shared" si="26"/>
        <v>32</v>
      </c>
      <c r="AI9" s="14">
        <f t="shared" si="26"/>
        <v>5</v>
      </c>
      <c r="AJ9" s="15">
        <f>SUM(AC9:AI9)</f>
        <v>62</v>
      </c>
      <c r="AK9" s="14">
        <f t="shared" ref="AK9" si="27">AK82</f>
        <v>5</v>
      </c>
      <c r="AL9" s="16">
        <f t="shared" ref="AL9:AL10" si="28">SUM(AB9,T9,L9,D9,AJ9,AK9)</f>
        <v>373</v>
      </c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1" s="18" customFormat="1" ht="12" customHeight="1" x14ac:dyDescent="0.25">
      <c r="A10" s="13" t="s">
        <v>5</v>
      </c>
      <c r="B10" s="14">
        <f t="shared" ref="B10:C10" si="29">B52</f>
        <v>402</v>
      </c>
      <c r="C10" s="14">
        <f t="shared" si="29"/>
        <v>184</v>
      </c>
      <c r="D10" s="15">
        <f>SUM(B10:C10)</f>
        <v>586</v>
      </c>
      <c r="E10" s="14">
        <f t="shared" ref="E10:K10" si="30">E52</f>
        <v>1279</v>
      </c>
      <c r="F10" s="14">
        <f t="shared" si="30"/>
        <v>1221</v>
      </c>
      <c r="G10" s="14">
        <f t="shared" si="30"/>
        <v>1097</v>
      </c>
      <c r="H10" s="14">
        <f t="shared" si="30"/>
        <v>1089</v>
      </c>
      <c r="I10" s="14">
        <f t="shared" si="30"/>
        <v>979</v>
      </c>
      <c r="J10" s="14">
        <f t="shared" si="30"/>
        <v>331</v>
      </c>
      <c r="K10" s="14">
        <f t="shared" si="30"/>
        <v>168</v>
      </c>
      <c r="L10" s="15">
        <f>SUM(E10:K10)</f>
        <v>6164</v>
      </c>
      <c r="M10" s="14">
        <f t="shared" ref="M10:S10" si="31">M52</f>
        <v>951</v>
      </c>
      <c r="N10" s="14">
        <f t="shared" si="31"/>
        <v>980</v>
      </c>
      <c r="O10" s="14">
        <f t="shared" si="31"/>
        <v>780</v>
      </c>
      <c r="P10" s="39">
        <f t="shared" si="31"/>
        <v>0</v>
      </c>
      <c r="Q10" s="14">
        <f t="shared" si="31"/>
        <v>445</v>
      </c>
      <c r="R10" s="14">
        <f t="shared" si="31"/>
        <v>340</v>
      </c>
      <c r="S10" s="14">
        <f t="shared" si="31"/>
        <v>156</v>
      </c>
      <c r="T10" s="15">
        <f>SUM(M10:S10)</f>
        <v>3652</v>
      </c>
      <c r="U10" s="14">
        <f t="shared" ref="U10:Z10" si="32">U52</f>
        <v>1069</v>
      </c>
      <c r="V10" s="14">
        <f t="shared" si="32"/>
        <v>979</v>
      </c>
      <c r="W10" s="14">
        <f t="shared" si="32"/>
        <v>929</v>
      </c>
      <c r="X10" s="14">
        <f t="shared" si="32"/>
        <v>947</v>
      </c>
      <c r="Y10" s="14">
        <f t="shared" si="32"/>
        <v>870</v>
      </c>
      <c r="Z10" s="14">
        <f t="shared" si="32"/>
        <v>318</v>
      </c>
      <c r="AA10" s="14">
        <f t="shared" ref="AA10" si="33">AA52</f>
        <v>165</v>
      </c>
      <c r="AB10" s="15">
        <f>SUM(U10:AA10)</f>
        <v>5277</v>
      </c>
      <c r="AC10" s="14">
        <f t="shared" ref="AC10:AF10" si="34">AC52</f>
        <v>902</v>
      </c>
      <c r="AD10" s="14">
        <f t="shared" si="34"/>
        <v>915</v>
      </c>
      <c r="AE10" s="14">
        <f t="shared" si="34"/>
        <v>986</v>
      </c>
      <c r="AF10" s="14">
        <f t="shared" si="34"/>
        <v>1100</v>
      </c>
      <c r="AG10" s="14">
        <f t="shared" ref="AG10:AI10" si="35">AG52</f>
        <v>1347</v>
      </c>
      <c r="AH10" s="14">
        <f t="shared" si="35"/>
        <v>508</v>
      </c>
      <c r="AI10" s="14">
        <f t="shared" si="35"/>
        <v>225</v>
      </c>
      <c r="AJ10" s="15">
        <f>SUM(AC10:AI10)</f>
        <v>5983</v>
      </c>
      <c r="AK10" s="14">
        <f t="shared" ref="AK10" si="36">AK52</f>
        <v>1337</v>
      </c>
      <c r="AL10" s="16">
        <f t="shared" si="28"/>
        <v>22999</v>
      </c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1" ht="15.75" x14ac:dyDescent="0.25">
      <c r="A11" s="13" t="s">
        <v>6</v>
      </c>
      <c r="B11" s="19">
        <f t="shared" ref="B11:AL11" si="37">B10/B7</f>
        <v>0.89532293986636968</v>
      </c>
      <c r="C11" s="19">
        <f t="shared" si="37"/>
        <v>0.97872340425531912</v>
      </c>
      <c r="D11" s="20">
        <f t="shared" si="37"/>
        <v>0.9199372056514914</v>
      </c>
      <c r="E11" s="19">
        <f t="shared" si="37"/>
        <v>0.98612181958365464</v>
      </c>
      <c r="F11" s="19">
        <f t="shared" si="37"/>
        <v>0.991876523151909</v>
      </c>
      <c r="G11" s="19">
        <f t="shared" si="37"/>
        <v>0.99096657633243002</v>
      </c>
      <c r="H11" s="19">
        <f t="shared" si="37"/>
        <v>0.98730734360834094</v>
      </c>
      <c r="I11" s="19">
        <f t="shared" si="37"/>
        <v>0.99089068825910931</v>
      </c>
      <c r="J11" s="19">
        <f t="shared" ref="J11:K11" si="38">J10/J7</f>
        <v>0.93767705382436262</v>
      </c>
      <c r="K11" s="19">
        <f t="shared" si="38"/>
        <v>0.96</v>
      </c>
      <c r="L11" s="20">
        <f>L10/L7</f>
        <v>0.98560921010553249</v>
      </c>
      <c r="M11" s="19">
        <f t="shared" ref="M11:S11" si="39">M10/M7</f>
        <v>0.99269311064718158</v>
      </c>
      <c r="N11" s="19">
        <f t="shared" si="39"/>
        <v>1</v>
      </c>
      <c r="O11" s="19">
        <f t="shared" si="39"/>
        <v>0.87248322147651003</v>
      </c>
      <c r="P11" s="40" t="e">
        <f t="shared" si="39"/>
        <v>#DIV/0!</v>
      </c>
      <c r="Q11" s="19">
        <f t="shared" si="39"/>
        <v>0.98669623059866962</v>
      </c>
      <c r="R11" s="19">
        <f t="shared" si="39"/>
        <v>0.98265895953757221</v>
      </c>
      <c r="S11" s="19">
        <f t="shared" si="39"/>
        <v>0.99363057324840764</v>
      </c>
      <c r="T11" s="20">
        <f>T10/T7</f>
        <v>0.96460644479661917</v>
      </c>
      <c r="U11" s="19">
        <f t="shared" ref="U11:Z11" si="40">U10/U7</f>
        <v>0.99257195914577534</v>
      </c>
      <c r="V11" s="19">
        <f t="shared" si="40"/>
        <v>0.99290060851926976</v>
      </c>
      <c r="W11" s="19">
        <f t="shared" si="40"/>
        <v>0.99892473118279568</v>
      </c>
      <c r="X11" s="19">
        <f t="shared" si="40"/>
        <v>0.99894514767932485</v>
      </c>
      <c r="Y11" s="19">
        <f t="shared" si="40"/>
        <v>0.99542334096109841</v>
      </c>
      <c r="Z11" s="19">
        <f t="shared" si="40"/>
        <v>1</v>
      </c>
      <c r="AA11" s="19">
        <f t="shared" ref="AA11" si="41">AA10/AA7</f>
        <v>0.99397590361445787</v>
      </c>
      <c r="AB11" s="20">
        <f>AB10/AB7</f>
        <v>0.99584827325910552</v>
      </c>
      <c r="AC11" s="19">
        <f t="shared" ref="AC11:AF11" si="42">AC10/AC7</f>
        <v>0.99778761061946908</v>
      </c>
      <c r="AD11" s="19">
        <f t="shared" si="42"/>
        <v>0.99456521739130432</v>
      </c>
      <c r="AE11" s="19">
        <f t="shared" si="42"/>
        <v>0.99696663296258847</v>
      </c>
      <c r="AF11" s="19">
        <f t="shared" si="42"/>
        <v>0.99728014505893015</v>
      </c>
      <c r="AG11" s="19">
        <f t="shared" ref="AG11:AI11" si="43">AG10/AG7</f>
        <v>0.99116997792494477</v>
      </c>
      <c r="AH11" s="19">
        <f t="shared" si="43"/>
        <v>0.94074074074074077</v>
      </c>
      <c r="AI11" s="19">
        <f t="shared" si="43"/>
        <v>0.97826086956521741</v>
      </c>
      <c r="AJ11" s="20">
        <f>AJ10/AJ7</f>
        <v>0.98974358974358978</v>
      </c>
      <c r="AK11" s="19">
        <f t="shared" ref="AK11" si="44">AK10/AK7</f>
        <v>0.99627421758569301</v>
      </c>
      <c r="AL11" s="21">
        <f t="shared" si="37"/>
        <v>0.98441980909985871</v>
      </c>
    </row>
    <row r="12" spans="1:61" s="2" customFormat="1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3"/>
    </row>
    <row r="13" spans="1:61" ht="12" customHeight="1" x14ac:dyDescent="0.25">
      <c r="A13" s="13" t="s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3"/>
    </row>
    <row r="14" spans="1:61" ht="12.75" customHeight="1" x14ac:dyDescent="0.25">
      <c r="A14" s="24" t="s">
        <v>8</v>
      </c>
      <c r="B14" s="25">
        <v>0.83333333333333337</v>
      </c>
      <c r="C14" s="25">
        <v>0.48333333333333334</v>
      </c>
      <c r="D14" s="26">
        <f>AVERAGE(B14:C14)</f>
        <v>0.65833333333333333</v>
      </c>
      <c r="E14" s="25">
        <v>0.46666666666666667</v>
      </c>
      <c r="F14" s="25">
        <v>0.35</v>
      </c>
      <c r="G14" s="25">
        <v>0.55000000000000004</v>
      </c>
      <c r="H14" s="25">
        <v>0.44</v>
      </c>
      <c r="I14" s="25">
        <v>0.63</v>
      </c>
      <c r="J14" s="25">
        <v>0.57999999999999996</v>
      </c>
      <c r="K14" s="25">
        <v>0.89</v>
      </c>
      <c r="L14" s="26">
        <f>AVERAGE(E14:K14)</f>
        <v>0.55809523809523809</v>
      </c>
      <c r="M14" s="25">
        <v>0.33</v>
      </c>
      <c r="N14" s="25">
        <v>0.35</v>
      </c>
      <c r="O14" s="25">
        <v>0.42</v>
      </c>
      <c r="P14" s="41">
        <v>0</v>
      </c>
      <c r="Q14" s="25">
        <v>0.36</v>
      </c>
      <c r="R14" s="25">
        <v>0.41</v>
      </c>
      <c r="S14" s="25">
        <v>0.5</v>
      </c>
      <c r="T14" s="26">
        <f>AVERAGE(M14:S14)</f>
        <v>0.33857142857142858</v>
      </c>
      <c r="U14" s="25">
        <v>0.3</v>
      </c>
      <c r="V14" s="25">
        <v>0.35</v>
      </c>
      <c r="W14" s="25">
        <v>0.22</v>
      </c>
      <c r="X14" s="25">
        <v>0.21</v>
      </c>
      <c r="Y14" s="25">
        <v>0.22</v>
      </c>
      <c r="Z14" s="25">
        <v>0.33</v>
      </c>
      <c r="AA14" s="25">
        <v>0.81</v>
      </c>
      <c r="AB14" s="26">
        <f>AVERAGE(U14:AA14)</f>
        <v>0.34857142857142859</v>
      </c>
      <c r="AC14" s="25">
        <v>0.18</v>
      </c>
      <c r="AD14" s="25">
        <v>0.38</v>
      </c>
      <c r="AE14" s="25">
        <v>0.25</v>
      </c>
      <c r="AF14" s="25">
        <v>0.32</v>
      </c>
      <c r="AG14" s="25">
        <v>0.36666666666666664</v>
      </c>
      <c r="AH14" s="25">
        <v>0.6166666666666667</v>
      </c>
      <c r="AI14" s="25">
        <v>0.36666666666666664</v>
      </c>
      <c r="AJ14" s="26">
        <f>AVERAGE(AC14:AI14)</f>
        <v>0.35428571428571426</v>
      </c>
      <c r="AK14" s="25">
        <v>0.42</v>
      </c>
      <c r="AL14" s="27">
        <f>AVERAGE(W14,B14:C14,E14:K14,M14:S14,U14,V14,X14,Y14,Z14,AA14,AJ14,AK14)</f>
        <v>0.43230476190476197</v>
      </c>
    </row>
    <row r="15" spans="1:61" ht="12.75" customHeight="1" x14ac:dyDescent="0.25">
      <c r="A15" s="24" t="s">
        <v>9</v>
      </c>
      <c r="B15" s="25">
        <v>1.0833333333333333</v>
      </c>
      <c r="C15" s="25">
        <v>0.71666666666666667</v>
      </c>
      <c r="D15" s="26">
        <f>AVERAGE(B15:C15)</f>
        <v>0.89999999999999991</v>
      </c>
      <c r="E15" s="25">
        <v>5.2</v>
      </c>
      <c r="F15" s="25">
        <v>0.63</v>
      </c>
      <c r="G15" s="25">
        <v>0.7</v>
      </c>
      <c r="H15" s="25">
        <v>0.56000000000000005</v>
      </c>
      <c r="I15" s="25">
        <v>0.8</v>
      </c>
      <c r="J15" s="25">
        <v>0.6</v>
      </c>
      <c r="K15" s="25">
        <v>0.55000000000000004</v>
      </c>
      <c r="L15" s="26">
        <f>AVERAGE(E15:K15)</f>
        <v>1.2914285714285716</v>
      </c>
      <c r="M15" s="25">
        <v>0.9</v>
      </c>
      <c r="N15" s="25">
        <v>0.55000000000000004</v>
      </c>
      <c r="O15" s="25">
        <v>0.66</v>
      </c>
      <c r="P15" s="41">
        <v>0</v>
      </c>
      <c r="Q15" s="25">
        <v>0.47</v>
      </c>
      <c r="R15" s="25">
        <v>0.63</v>
      </c>
      <c r="S15" s="25">
        <v>0.66</v>
      </c>
      <c r="T15" s="26">
        <f>AVERAGE(M15:S15)</f>
        <v>0.55285714285714282</v>
      </c>
      <c r="U15" s="25">
        <v>0.52</v>
      </c>
      <c r="V15" s="25">
        <v>0.98333333333333328</v>
      </c>
      <c r="W15" s="25">
        <v>0.35</v>
      </c>
      <c r="X15" s="25">
        <v>0.38</v>
      </c>
      <c r="Y15" s="25">
        <v>0.5</v>
      </c>
      <c r="Z15" s="25">
        <v>0.4</v>
      </c>
      <c r="AA15" s="25">
        <v>0.53</v>
      </c>
      <c r="AB15" s="26">
        <f>AVERAGE(U15:AA15)</f>
        <v>0.52333333333333332</v>
      </c>
      <c r="AC15" s="25">
        <v>0.73</v>
      </c>
      <c r="AD15" s="25">
        <v>2.2000000000000002</v>
      </c>
      <c r="AE15" s="25">
        <v>0.56999999999999995</v>
      </c>
      <c r="AF15" s="25">
        <v>0.83</v>
      </c>
      <c r="AG15" s="25">
        <v>0.83333333333333337</v>
      </c>
      <c r="AH15" s="25">
        <v>0.66666666666666663</v>
      </c>
      <c r="AI15" s="25">
        <v>1.2</v>
      </c>
      <c r="AJ15" s="26">
        <f>AVERAGE(AC15:AI15)</f>
        <v>1.0042857142857142</v>
      </c>
      <c r="AK15" s="25">
        <v>0.48</v>
      </c>
      <c r="AL15" s="27">
        <f>AVERAGE(W15,B15:C15,E15:K15,M15:S15,U15,V15,X15,Y15,Z15,AA15,AJ15,AK15)</f>
        <v>0.79430476190476196</v>
      </c>
    </row>
    <row r="16" spans="1:61" x14ac:dyDescent="0.25">
      <c r="A16" s="13" t="s">
        <v>10</v>
      </c>
      <c r="B16" s="29">
        <f t="shared" ref="B16:AL16" si="45">B9/B7</f>
        <v>0.10467706013363029</v>
      </c>
      <c r="C16" s="29">
        <f t="shared" si="45"/>
        <v>2.1276595744680851E-2</v>
      </c>
      <c r="D16" s="30">
        <f t="shared" si="45"/>
        <v>8.0062794348508631E-2</v>
      </c>
      <c r="E16" s="29">
        <f t="shared" ref="E16:K16" si="46">E9/E7</f>
        <v>1.3878180416345412E-2</v>
      </c>
      <c r="F16" s="29">
        <f t="shared" si="46"/>
        <v>8.1234768480909821E-3</v>
      </c>
      <c r="G16" s="29">
        <f t="shared" si="46"/>
        <v>9.0334236675700084E-3</v>
      </c>
      <c r="H16" s="29">
        <f t="shared" si="46"/>
        <v>1.2692656391659111E-2</v>
      </c>
      <c r="I16" s="29">
        <f t="shared" si="46"/>
        <v>9.1093117408906875E-3</v>
      </c>
      <c r="J16" s="29">
        <f t="shared" si="46"/>
        <v>6.2322946175637391E-2</v>
      </c>
      <c r="K16" s="29">
        <f t="shared" si="46"/>
        <v>0.04</v>
      </c>
      <c r="L16" s="30">
        <f t="shared" si="45"/>
        <v>1.4390789894467541E-2</v>
      </c>
      <c r="M16" s="29">
        <f t="shared" ref="M16:S16" si="47">M9/M7</f>
        <v>7.3068893528183713E-3</v>
      </c>
      <c r="N16" s="29">
        <f t="shared" si="47"/>
        <v>9.1836734693877559E-3</v>
      </c>
      <c r="O16" s="29">
        <f t="shared" si="47"/>
        <v>0.12751677852348994</v>
      </c>
      <c r="P16" s="42" t="e">
        <f t="shared" si="47"/>
        <v>#DIV/0!</v>
      </c>
      <c r="Q16" s="29">
        <f t="shared" si="47"/>
        <v>1.3303769401330377E-2</v>
      </c>
      <c r="R16" s="29">
        <f t="shared" si="47"/>
        <v>1.7341040462427744E-2</v>
      </c>
      <c r="S16" s="29">
        <f t="shared" si="47"/>
        <v>6.369426751592357E-3</v>
      </c>
      <c r="T16" s="30">
        <f>T9/T7</f>
        <v>3.7770734284204965E-2</v>
      </c>
      <c r="U16" s="29">
        <f t="shared" ref="U16:Z16" si="48">U9/U7</f>
        <v>7.4280408542246983E-3</v>
      </c>
      <c r="V16" s="29">
        <f t="shared" si="48"/>
        <v>7.099391480730223E-3</v>
      </c>
      <c r="W16" s="29">
        <f t="shared" si="48"/>
        <v>1.0752688172043011E-3</v>
      </c>
      <c r="X16" s="29">
        <f t="shared" si="48"/>
        <v>1.0548523206751054E-3</v>
      </c>
      <c r="Y16" s="29">
        <f t="shared" si="48"/>
        <v>4.5766590389016018E-3</v>
      </c>
      <c r="Z16" s="29">
        <f t="shared" si="48"/>
        <v>0</v>
      </c>
      <c r="AA16" s="29">
        <f t="shared" ref="AA16" si="49">AA9/AA7</f>
        <v>6.024096385542169E-3</v>
      </c>
      <c r="AB16" s="30">
        <f>AB9/AB7</f>
        <v>4.1517267408945086E-3</v>
      </c>
      <c r="AC16" s="29">
        <f t="shared" ref="AC16:AF16" si="50">AC9/AC7</f>
        <v>2.2123893805309734E-3</v>
      </c>
      <c r="AD16" s="29">
        <f t="shared" si="50"/>
        <v>5.434782608695652E-3</v>
      </c>
      <c r="AE16" s="29">
        <f t="shared" si="50"/>
        <v>3.0333670374115269E-3</v>
      </c>
      <c r="AF16" s="29">
        <f t="shared" si="50"/>
        <v>2.7198549410698096E-3</v>
      </c>
      <c r="AG16" s="29">
        <f t="shared" ref="AG16:AI16" si="51">AG9/AG7</f>
        <v>8.8300220750551876E-3</v>
      </c>
      <c r="AH16" s="29">
        <f t="shared" si="51"/>
        <v>5.9259259259259262E-2</v>
      </c>
      <c r="AI16" s="29">
        <f t="shared" si="51"/>
        <v>2.1739130434782608E-2</v>
      </c>
      <c r="AJ16" s="30">
        <f>AJ9/AJ7</f>
        <v>1.0256410256410256E-2</v>
      </c>
      <c r="AK16" s="29">
        <f t="shared" ref="AK16" si="52">AK9/AK7</f>
        <v>3.7257824143070045E-3</v>
      </c>
      <c r="AL16" s="29">
        <f t="shared" si="45"/>
        <v>1.5965415400419465E-2</v>
      </c>
    </row>
    <row r="17" spans="1:61" s="2" customForma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23"/>
    </row>
    <row r="18" spans="1:61" ht="15.75" x14ac:dyDescent="0.25">
      <c r="A18" s="13" t="s">
        <v>11</v>
      </c>
      <c r="B18" s="28">
        <v>4.666666666666667</v>
      </c>
      <c r="C18" s="28">
        <v>0.36666666666666664</v>
      </c>
      <c r="D18" s="26">
        <f>AVERAGE(B18:C18)</f>
        <v>2.5166666666666666</v>
      </c>
      <c r="E18" s="28">
        <v>4.53</v>
      </c>
      <c r="F18" s="28">
        <v>4.6500000000000004</v>
      </c>
      <c r="G18" s="28">
        <v>4.666666666666667</v>
      </c>
      <c r="H18" s="28">
        <v>5.78</v>
      </c>
      <c r="I18" s="28">
        <v>5.63</v>
      </c>
      <c r="J18" s="28">
        <v>4.2300000000000004</v>
      </c>
      <c r="K18" s="28">
        <v>5.18</v>
      </c>
      <c r="L18" s="26">
        <f>AVERAGE(E18:K18)</f>
        <v>4.9523809523809534</v>
      </c>
      <c r="M18" s="28">
        <v>4.68</v>
      </c>
      <c r="N18" s="28">
        <v>4.7333333333333334</v>
      </c>
      <c r="O18" s="28">
        <v>5.6</v>
      </c>
      <c r="P18" s="43">
        <v>0</v>
      </c>
      <c r="Q18" s="28">
        <v>3.65</v>
      </c>
      <c r="R18" s="28">
        <v>5.01</v>
      </c>
      <c r="S18" s="28">
        <v>4.5599999999999996</v>
      </c>
      <c r="T18" s="26">
        <f>AVERAGE(M18:S18)</f>
        <v>4.0333333333333332</v>
      </c>
      <c r="U18" s="28">
        <v>4.38</v>
      </c>
      <c r="V18" s="28">
        <v>4.45</v>
      </c>
      <c r="W18" s="28">
        <v>2.4500000000000002</v>
      </c>
      <c r="X18" s="28">
        <v>4.8099999999999996</v>
      </c>
      <c r="Y18" s="28">
        <v>2.5</v>
      </c>
      <c r="Z18" s="28">
        <v>5.01</v>
      </c>
      <c r="AA18" s="28">
        <v>3.65</v>
      </c>
      <c r="AB18" s="26">
        <f>AVERAGE(U18:AA18)</f>
        <v>3.8928571428571428</v>
      </c>
      <c r="AC18" s="28">
        <v>4.42</v>
      </c>
      <c r="AD18" s="28">
        <v>4.58</v>
      </c>
      <c r="AE18" s="28">
        <v>4.38</v>
      </c>
      <c r="AF18" s="28">
        <v>5.17</v>
      </c>
      <c r="AG18" s="28">
        <v>3.7833333333333332</v>
      </c>
      <c r="AH18" s="28">
        <v>4</v>
      </c>
      <c r="AI18" s="28">
        <v>4.1166666666666663</v>
      </c>
      <c r="AJ18" s="26">
        <f>AVERAGE(AC18:AI18)</f>
        <v>4.3499999999999996</v>
      </c>
      <c r="AK18" s="28">
        <v>4.1500000000000004</v>
      </c>
      <c r="AL18" s="27">
        <f>AVERAGE(W18,B18:C18,E18:K18,M18:S18,U18,V18,X18,Y18,Z18,AA18,AJ18,AK18)</f>
        <v>4.147333333333334</v>
      </c>
    </row>
    <row r="19" spans="1:61" ht="13.5" customHeight="1" x14ac:dyDescent="0.25">
      <c r="A19" s="13" t="s">
        <v>12</v>
      </c>
      <c r="B19" s="28">
        <v>6.17</v>
      </c>
      <c r="C19" s="28">
        <v>6.37</v>
      </c>
      <c r="D19" s="26">
        <f>AVERAGE(B19:C19)</f>
        <v>6.27</v>
      </c>
      <c r="E19" s="28">
        <v>6.45</v>
      </c>
      <c r="F19" s="28">
        <v>6.7166666666666668</v>
      </c>
      <c r="G19" s="28">
        <v>6.23</v>
      </c>
      <c r="H19" s="28">
        <v>6.75</v>
      </c>
      <c r="I19" s="28">
        <v>6.65</v>
      </c>
      <c r="J19" s="28">
        <v>6.083333333333333</v>
      </c>
      <c r="K19" s="28">
        <v>6.1833333333333336</v>
      </c>
      <c r="L19" s="26">
        <f>AVERAGE(E19:K19)</f>
        <v>6.4376190476190471</v>
      </c>
      <c r="M19" s="28">
        <v>6.67</v>
      </c>
      <c r="N19" s="28">
        <v>6.65</v>
      </c>
      <c r="O19" s="28">
        <f>37/60+6</f>
        <v>6.6166666666666671</v>
      </c>
      <c r="P19" s="43">
        <v>0</v>
      </c>
      <c r="Q19" s="28">
        <v>5.63</v>
      </c>
      <c r="R19" s="28">
        <v>6.6</v>
      </c>
      <c r="S19" s="28">
        <v>5.4666666666666668</v>
      </c>
      <c r="T19" s="26">
        <f>AVERAGE(M19:S19)</f>
        <v>5.3761904761904757</v>
      </c>
      <c r="U19" s="28">
        <v>6.42</v>
      </c>
      <c r="V19" s="28">
        <v>6.1833333333333336</v>
      </c>
      <c r="W19" s="28">
        <v>4.57</v>
      </c>
      <c r="X19" s="28">
        <v>6.71</v>
      </c>
      <c r="Y19" s="28">
        <v>6.38</v>
      </c>
      <c r="Z19" s="28">
        <v>6</v>
      </c>
      <c r="AA19" s="28">
        <v>5.75</v>
      </c>
      <c r="AB19" s="26">
        <f>AVERAGE(U19:AA19)</f>
        <v>6.0019047619047621</v>
      </c>
      <c r="AC19" s="28">
        <v>6.3</v>
      </c>
      <c r="AD19" s="28">
        <v>6.33</v>
      </c>
      <c r="AE19" s="28">
        <v>6.17</v>
      </c>
      <c r="AF19" s="28">
        <v>5.82</v>
      </c>
      <c r="AG19" s="28">
        <v>5.45</v>
      </c>
      <c r="AH19" s="28">
        <v>5.6333333333333329</v>
      </c>
      <c r="AI19" s="28">
        <v>5.7166666666666668</v>
      </c>
      <c r="AJ19" s="26">
        <f>AVERAGE(AC19:AI19)</f>
        <v>5.9171428571428573</v>
      </c>
      <c r="AK19" s="28">
        <v>5.75</v>
      </c>
      <c r="AL19" s="27">
        <f>AVERAGE(W19,B19:C19,E19:K19,M19:S19,U19,V19,X19,Y19,Z19,AA19,AJ19,AK19)</f>
        <v>5.9566857142857144</v>
      </c>
    </row>
    <row r="20" spans="1:61" s="2" customForma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3"/>
    </row>
    <row r="21" spans="1:61" s="2" customForma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3"/>
    </row>
    <row r="22" spans="1:61" x14ac:dyDescent="0.25">
      <c r="A22" s="13" t="s">
        <v>3</v>
      </c>
      <c r="B22" s="32">
        <f>SUM(B23:B51)</f>
        <v>449</v>
      </c>
      <c r="C22" s="32">
        <f>SUM(C23:C51)</f>
        <v>188</v>
      </c>
      <c r="D22" s="32">
        <f>SUM(D23:D51)</f>
        <v>637</v>
      </c>
      <c r="E22" s="32">
        <f>SUM(E23:E51)</f>
        <v>1297</v>
      </c>
      <c r="F22" s="32">
        <f t="shared" ref="F22" si="53">SUM(F23:F51)</f>
        <v>1231</v>
      </c>
      <c r="G22" s="32">
        <f t="shared" ref="G22" si="54">SUM(G23:G51)</f>
        <v>1107</v>
      </c>
      <c r="H22" s="32">
        <f t="shared" ref="H22" si="55">SUM(H23:H51)</f>
        <v>1103</v>
      </c>
      <c r="I22" s="32">
        <f t="shared" ref="I22" si="56">SUM(I23:I51)</f>
        <v>988</v>
      </c>
      <c r="J22" s="32">
        <f t="shared" ref="J22" si="57">SUM(J23:J51)</f>
        <v>353</v>
      </c>
      <c r="K22" s="32">
        <f t="shared" ref="K22" si="58">SUM(K23:K51)</f>
        <v>175</v>
      </c>
      <c r="L22" s="32">
        <f t="shared" ref="L22" si="59">SUM(L23:L51)</f>
        <v>6254</v>
      </c>
      <c r="M22" s="32">
        <f t="shared" ref="M22" si="60">SUM(M23:M51)</f>
        <v>958</v>
      </c>
      <c r="N22" s="32">
        <f t="shared" ref="N22" si="61">SUM(N23:N51)</f>
        <v>980</v>
      </c>
      <c r="O22" s="32">
        <f t="shared" ref="O22" si="62">SUM(O23:O51)</f>
        <v>894</v>
      </c>
      <c r="P22" s="32">
        <f t="shared" ref="P22" si="63">SUM(P23:P51)</f>
        <v>0</v>
      </c>
      <c r="Q22" s="32">
        <f t="shared" ref="Q22" si="64">SUM(Q23:Q51)</f>
        <v>451</v>
      </c>
      <c r="R22" s="32">
        <f t="shared" ref="R22" si="65">SUM(R23:R51)</f>
        <v>346</v>
      </c>
      <c r="S22" s="32">
        <f t="shared" ref="S22" si="66">SUM(S23:S51)</f>
        <v>157</v>
      </c>
      <c r="T22" s="32">
        <f t="shared" ref="T22" si="67">SUM(T23:T51)</f>
        <v>3786</v>
      </c>
      <c r="U22" s="32">
        <f t="shared" ref="U22" si="68">SUM(U23:U51)</f>
        <v>1077</v>
      </c>
      <c r="V22" s="32">
        <f t="shared" ref="V22" si="69">SUM(V23:V51)</f>
        <v>986</v>
      </c>
      <c r="W22" s="32">
        <f t="shared" ref="W22" si="70">SUM(W23:W51)</f>
        <v>930</v>
      </c>
      <c r="X22" s="32">
        <f t="shared" ref="X22" si="71">SUM(X23:X51)</f>
        <v>948</v>
      </c>
      <c r="Y22" s="32">
        <f t="shared" ref="Y22" si="72">SUM(Y23:Y51)</f>
        <v>874</v>
      </c>
      <c r="Z22" s="32">
        <f t="shared" ref="Z22" si="73">SUM(Z23:Z51)</f>
        <v>318</v>
      </c>
      <c r="AA22" s="32">
        <f t="shared" ref="AA22" si="74">SUM(AA23:AA51)</f>
        <v>166</v>
      </c>
      <c r="AB22" s="32">
        <f t="shared" ref="AB22" si="75">SUM(AB23:AB51)</f>
        <v>5299</v>
      </c>
      <c r="AC22" s="32">
        <f t="shared" ref="AC22" si="76">SUM(AC23:AC51)</f>
        <v>904</v>
      </c>
      <c r="AD22" s="32">
        <f t="shared" ref="AD22" si="77">SUM(AD23:AD51)</f>
        <v>920</v>
      </c>
      <c r="AE22" s="32">
        <f t="shared" ref="AE22" si="78">SUM(AE23:AE51)</f>
        <v>989</v>
      </c>
      <c r="AF22" s="32">
        <f t="shared" ref="AF22" si="79">SUM(AF23:AF51)</f>
        <v>1103</v>
      </c>
      <c r="AG22" s="32">
        <f t="shared" ref="AG22" si="80">SUM(AG23:AG51)</f>
        <v>1359</v>
      </c>
      <c r="AH22" s="32">
        <f t="shared" ref="AH22" si="81">SUM(AH23:AH51)</f>
        <v>540</v>
      </c>
      <c r="AI22" s="32">
        <f t="shared" ref="AI22" si="82">SUM(AI23:AI51)</f>
        <v>230</v>
      </c>
      <c r="AJ22" s="32">
        <f t="shared" ref="AJ22" si="83">SUM(AJ23:AJ51)</f>
        <v>6045</v>
      </c>
      <c r="AK22" s="32">
        <f t="shared" ref="AK22" si="84">SUM(AK23:AK51)</f>
        <v>1342</v>
      </c>
      <c r="AL22" s="32">
        <f t="shared" ref="AL22" si="85">SUM(AL23:AL51)</f>
        <v>23363</v>
      </c>
    </row>
    <row r="23" spans="1:61" s="36" customFormat="1" ht="15.75" x14ac:dyDescent="0.25">
      <c r="A23" s="33" t="s">
        <v>69</v>
      </c>
      <c r="B23" s="34">
        <v>0</v>
      </c>
      <c r="C23" s="34">
        <v>0</v>
      </c>
      <c r="D23" s="15">
        <f t="shared" ref="D23:D49" si="86">SUM(B23:C23)</f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15">
        <f>SUM(E23:K23)</f>
        <v>0</v>
      </c>
      <c r="M23" s="34">
        <v>0</v>
      </c>
      <c r="N23" s="34">
        <v>0</v>
      </c>
      <c r="O23" s="34">
        <v>0</v>
      </c>
      <c r="P23" s="44">
        <f t="shared" ref="P23:S49" si="87">P53+P83</f>
        <v>0</v>
      </c>
      <c r="Q23" s="34">
        <f t="shared" si="87"/>
        <v>2</v>
      </c>
      <c r="R23" s="34">
        <f t="shared" si="87"/>
        <v>4</v>
      </c>
      <c r="S23" s="34">
        <f t="shared" si="87"/>
        <v>6</v>
      </c>
      <c r="T23" s="15">
        <f>SUM(M23:S23)</f>
        <v>12</v>
      </c>
      <c r="U23" s="34">
        <v>16</v>
      </c>
      <c r="V23" s="34">
        <v>26</v>
      </c>
      <c r="W23" s="34">
        <v>19</v>
      </c>
      <c r="X23" s="34">
        <v>21</v>
      </c>
      <c r="Y23" s="34">
        <v>22</v>
      </c>
      <c r="Z23" s="34">
        <v>6</v>
      </c>
      <c r="AA23" s="34">
        <v>3</v>
      </c>
      <c r="AB23" s="15">
        <f>SUM(U23:AA23)</f>
        <v>113</v>
      </c>
      <c r="AC23" s="34">
        <v>5</v>
      </c>
      <c r="AD23" s="34">
        <v>5</v>
      </c>
      <c r="AE23" s="34">
        <v>6</v>
      </c>
      <c r="AF23" s="34">
        <v>2</v>
      </c>
      <c r="AG23" s="34">
        <v>16</v>
      </c>
      <c r="AH23" s="34">
        <v>9</v>
      </c>
      <c r="AI23" s="34">
        <v>5</v>
      </c>
      <c r="AJ23" s="15">
        <f>SUM(AC23:AI23)</f>
        <v>48</v>
      </c>
      <c r="AK23" s="34">
        <v>15</v>
      </c>
      <c r="AL23" s="16">
        <f>SUM(AB23,T23,L23,D23,AJ23,AK23)</f>
        <v>188</v>
      </c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</row>
    <row r="24" spans="1:61" s="36" customFormat="1" ht="15.75" x14ac:dyDescent="0.25">
      <c r="A24" s="33" t="s">
        <v>14</v>
      </c>
      <c r="B24" s="34">
        <v>16</v>
      </c>
      <c r="C24" s="34">
        <v>7</v>
      </c>
      <c r="D24" s="15">
        <f t="shared" si="86"/>
        <v>23</v>
      </c>
      <c r="E24" s="34">
        <v>51</v>
      </c>
      <c r="F24" s="34">
        <v>0</v>
      </c>
      <c r="G24" s="34">
        <v>31</v>
      </c>
      <c r="H24" s="34">
        <v>37</v>
      </c>
      <c r="I24" s="34">
        <v>32</v>
      </c>
      <c r="J24" s="34">
        <v>15</v>
      </c>
      <c r="K24" s="34">
        <v>5</v>
      </c>
      <c r="L24" s="15">
        <f t="shared" ref="L24:L49" si="88">SUM(E24:K24)</f>
        <v>171</v>
      </c>
      <c r="M24" s="34">
        <v>34</v>
      </c>
      <c r="N24" s="34">
        <v>35</v>
      </c>
      <c r="O24" s="34">
        <f t="shared" ref="O24:O51" si="89">O54+O84</f>
        <v>9</v>
      </c>
      <c r="P24" s="44">
        <f t="shared" si="87"/>
        <v>0</v>
      </c>
      <c r="Q24" s="34">
        <f t="shared" si="87"/>
        <v>8</v>
      </c>
      <c r="R24" s="34">
        <f t="shared" si="87"/>
        <v>9</v>
      </c>
      <c r="S24" s="34">
        <f t="shared" si="87"/>
        <v>7</v>
      </c>
      <c r="T24" s="15">
        <f t="shared" ref="T24:T49" si="90">SUM(M24:S24)</f>
        <v>102</v>
      </c>
      <c r="U24" s="34">
        <v>34</v>
      </c>
      <c r="V24" s="34">
        <v>38</v>
      </c>
      <c r="W24" s="34">
        <v>48</v>
      </c>
      <c r="X24" s="34">
        <v>58</v>
      </c>
      <c r="Y24" s="34">
        <v>42</v>
      </c>
      <c r="Z24" s="34">
        <v>12</v>
      </c>
      <c r="AA24" s="34">
        <v>4</v>
      </c>
      <c r="AB24" s="15">
        <f t="shared" ref="AB24:AB50" si="91">SUM(U24:AA24)</f>
        <v>236</v>
      </c>
      <c r="AC24" s="34">
        <v>19</v>
      </c>
      <c r="AD24" s="34">
        <v>15</v>
      </c>
      <c r="AE24" s="34">
        <v>14</v>
      </c>
      <c r="AF24" s="34">
        <v>13</v>
      </c>
      <c r="AG24" s="34">
        <v>9</v>
      </c>
      <c r="AH24" s="34">
        <v>10</v>
      </c>
      <c r="AI24" s="34">
        <v>4</v>
      </c>
      <c r="AJ24" s="15">
        <f t="shared" ref="AJ24:AJ50" si="92">SUM(AC24:AI24)</f>
        <v>84</v>
      </c>
      <c r="AK24" s="34">
        <v>25</v>
      </c>
      <c r="AL24" s="16">
        <f t="shared" ref="AL24:AL50" si="93">SUM(AB24,T24,L24,D24,AJ24,AK24)</f>
        <v>641</v>
      </c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</row>
    <row r="25" spans="1:61" s="36" customFormat="1" ht="15.75" x14ac:dyDescent="0.25">
      <c r="A25" s="33" t="s">
        <v>15</v>
      </c>
      <c r="B25" s="34">
        <v>21</v>
      </c>
      <c r="C25" s="34">
        <v>9</v>
      </c>
      <c r="D25" s="15">
        <f t="shared" si="86"/>
        <v>30</v>
      </c>
      <c r="E25" s="34">
        <v>50</v>
      </c>
      <c r="F25" s="34">
        <v>39</v>
      </c>
      <c r="G25" s="34">
        <v>55</v>
      </c>
      <c r="H25" s="34">
        <v>60</v>
      </c>
      <c r="I25" s="34">
        <v>43</v>
      </c>
      <c r="J25" s="34">
        <v>33</v>
      </c>
      <c r="K25" s="34">
        <v>9</v>
      </c>
      <c r="L25" s="15">
        <f t="shared" si="88"/>
        <v>289</v>
      </c>
      <c r="M25" s="34">
        <v>38</v>
      </c>
      <c r="N25" s="34">
        <v>39</v>
      </c>
      <c r="O25" s="34">
        <f t="shared" si="89"/>
        <v>35</v>
      </c>
      <c r="P25" s="44">
        <f t="shared" si="87"/>
        <v>0</v>
      </c>
      <c r="Q25" s="34">
        <f t="shared" si="87"/>
        <v>13</v>
      </c>
      <c r="R25" s="34">
        <f t="shared" si="87"/>
        <v>12</v>
      </c>
      <c r="S25" s="34">
        <f t="shared" si="87"/>
        <v>3</v>
      </c>
      <c r="T25" s="15">
        <f t="shared" si="90"/>
        <v>140</v>
      </c>
      <c r="U25" s="34">
        <v>47</v>
      </c>
      <c r="V25" s="34">
        <v>52</v>
      </c>
      <c r="W25" s="34">
        <v>41</v>
      </c>
      <c r="X25" s="34">
        <v>49</v>
      </c>
      <c r="Y25" s="34">
        <v>35</v>
      </c>
      <c r="Z25" s="34">
        <v>17</v>
      </c>
      <c r="AA25" s="34">
        <v>1</v>
      </c>
      <c r="AB25" s="15">
        <f t="shared" si="91"/>
        <v>242</v>
      </c>
      <c r="AC25" s="34">
        <v>28</v>
      </c>
      <c r="AD25" s="34">
        <v>32</v>
      </c>
      <c r="AE25" s="34">
        <v>22</v>
      </c>
      <c r="AF25" s="34">
        <v>18</v>
      </c>
      <c r="AG25" s="34">
        <v>48</v>
      </c>
      <c r="AH25" s="34">
        <v>17</v>
      </c>
      <c r="AI25" s="34">
        <v>0</v>
      </c>
      <c r="AJ25" s="15">
        <f t="shared" si="92"/>
        <v>165</v>
      </c>
      <c r="AK25" s="34">
        <v>42</v>
      </c>
      <c r="AL25" s="16">
        <f t="shared" si="93"/>
        <v>908</v>
      </c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</row>
    <row r="26" spans="1:61" s="36" customFormat="1" ht="15.75" x14ac:dyDescent="0.25">
      <c r="A26" s="33" t="s">
        <v>16</v>
      </c>
      <c r="B26" s="34">
        <v>25</v>
      </c>
      <c r="C26" s="34">
        <v>12</v>
      </c>
      <c r="D26" s="15">
        <f t="shared" si="86"/>
        <v>37</v>
      </c>
      <c r="E26" s="34">
        <v>84</v>
      </c>
      <c r="F26" s="34">
        <v>62</v>
      </c>
      <c r="G26" s="34">
        <v>60</v>
      </c>
      <c r="H26" s="34">
        <v>72</v>
      </c>
      <c r="I26" s="34">
        <v>61</v>
      </c>
      <c r="J26" s="34">
        <v>36</v>
      </c>
      <c r="K26" s="34">
        <v>11</v>
      </c>
      <c r="L26" s="15">
        <f t="shared" si="88"/>
        <v>386</v>
      </c>
      <c r="M26" s="34">
        <v>57</v>
      </c>
      <c r="N26" s="34">
        <v>60</v>
      </c>
      <c r="O26" s="34">
        <f t="shared" si="89"/>
        <v>53</v>
      </c>
      <c r="P26" s="44">
        <f t="shared" si="87"/>
        <v>0</v>
      </c>
      <c r="Q26" s="34">
        <f t="shared" si="87"/>
        <v>29</v>
      </c>
      <c r="R26" s="34">
        <f t="shared" si="87"/>
        <v>17</v>
      </c>
      <c r="S26" s="34">
        <f t="shared" si="87"/>
        <v>6</v>
      </c>
      <c r="T26" s="15">
        <f t="shared" si="90"/>
        <v>222</v>
      </c>
      <c r="U26" s="34">
        <v>66</v>
      </c>
      <c r="V26" s="34">
        <v>70</v>
      </c>
      <c r="W26" s="34">
        <v>46</v>
      </c>
      <c r="X26" s="34">
        <v>72</v>
      </c>
      <c r="Y26" s="34">
        <v>49</v>
      </c>
      <c r="Z26" s="34">
        <v>12</v>
      </c>
      <c r="AA26" s="34">
        <v>4</v>
      </c>
      <c r="AB26" s="15">
        <f t="shared" si="91"/>
        <v>319</v>
      </c>
      <c r="AC26" s="34">
        <v>40</v>
      </c>
      <c r="AD26" s="34">
        <v>32</v>
      </c>
      <c r="AE26" s="34">
        <v>44</v>
      </c>
      <c r="AF26" s="34">
        <v>30</v>
      </c>
      <c r="AG26" s="34">
        <v>45</v>
      </c>
      <c r="AH26" s="34">
        <v>27</v>
      </c>
      <c r="AI26" s="34">
        <v>5</v>
      </c>
      <c r="AJ26" s="15">
        <f t="shared" si="92"/>
        <v>223</v>
      </c>
      <c r="AK26" s="34">
        <v>53</v>
      </c>
      <c r="AL26" s="16">
        <f t="shared" si="93"/>
        <v>1240</v>
      </c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</row>
    <row r="27" spans="1:61" s="36" customFormat="1" ht="15.75" x14ac:dyDescent="0.25">
      <c r="A27" s="33" t="s">
        <v>17</v>
      </c>
      <c r="B27" s="34">
        <v>27</v>
      </c>
      <c r="C27" s="34">
        <v>12</v>
      </c>
      <c r="D27" s="15">
        <f t="shared" si="86"/>
        <v>39</v>
      </c>
      <c r="E27" s="34">
        <v>100</v>
      </c>
      <c r="F27" s="34">
        <v>80</v>
      </c>
      <c r="G27" s="34">
        <v>81</v>
      </c>
      <c r="H27" s="34">
        <v>85</v>
      </c>
      <c r="I27" s="34">
        <v>73</v>
      </c>
      <c r="J27" s="34">
        <v>23</v>
      </c>
      <c r="K27" s="34">
        <v>13</v>
      </c>
      <c r="L27" s="15">
        <f t="shared" si="88"/>
        <v>455</v>
      </c>
      <c r="M27" s="34">
        <v>66</v>
      </c>
      <c r="N27" s="34">
        <v>70</v>
      </c>
      <c r="O27" s="34">
        <f t="shared" si="89"/>
        <v>32</v>
      </c>
      <c r="P27" s="44">
        <f t="shared" si="87"/>
        <v>0</v>
      </c>
      <c r="Q27" s="34">
        <f t="shared" si="87"/>
        <v>21</v>
      </c>
      <c r="R27" s="34">
        <f t="shared" si="87"/>
        <v>11</v>
      </c>
      <c r="S27" s="34">
        <f t="shared" si="87"/>
        <v>6</v>
      </c>
      <c r="T27" s="15">
        <f t="shared" si="90"/>
        <v>206</v>
      </c>
      <c r="U27" s="34">
        <v>69</v>
      </c>
      <c r="V27" s="34">
        <v>62</v>
      </c>
      <c r="W27" s="34">
        <v>78</v>
      </c>
      <c r="X27" s="34">
        <v>67</v>
      </c>
      <c r="Y27" s="34">
        <v>55</v>
      </c>
      <c r="Z27" s="34">
        <v>31</v>
      </c>
      <c r="AA27" s="34">
        <v>1</v>
      </c>
      <c r="AB27" s="15">
        <f t="shared" si="91"/>
        <v>363</v>
      </c>
      <c r="AC27" s="34">
        <v>51</v>
      </c>
      <c r="AD27" s="34">
        <v>47</v>
      </c>
      <c r="AE27" s="34">
        <v>55</v>
      </c>
      <c r="AF27" s="34">
        <v>43</v>
      </c>
      <c r="AG27" s="34">
        <v>100</v>
      </c>
      <c r="AH27" s="34">
        <v>30</v>
      </c>
      <c r="AI27" s="34">
        <v>4</v>
      </c>
      <c r="AJ27" s="15">
        <f t="shared" si="92"/>
        <v>330</v>
      </c>
      <c r="AK27" s="34">
        <v>66</v>
      </c>
      <c r="AL27" s="16">
        <f t="shared" si="93"/>
        <v>1459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</row>
    <row r="28" spans="1:61" s="36" customFormat="1" ht="15.75" x14ac:dyDescent="0.25">
      <c r="A28" s="33" t="s">
        <v>18</v>
      </c>
      <c r="B28" s="34">
        <v>31</v>
      </c>
      <c r="C28" s="34">
        <v>10</v>
      </c>
      <c r="D28" s="15">
        <f t="shared" si="86"/>
        <v>41</v>
      </c>
      <c r="E28" s="34">
        <v>83</v>
      </c>
      <c r="F28" s="34">
        <v>83</v>
      </c>
      <c r="G28" s="34">
        <v>95</v>
      </c>
      <c r="H28" s="34">
        <v>80</v>
      </c>
      <c r="I28" s="34">
        <v>80</v>
      </c>
      <c r="J28" s="34">
        <v>28</v>
      </c>
      <c r="K28" s="34">
        <v>8</v>
      </c>
      <c r="L28" s="15">
        <f t="shared" si="88"/>
        <v>457</v>
      </c>
      <c r="M28" s="34">
        <v>70</v>
      </c>
      <c r="N28" s="34">
        <v>82</v>
      </c>
      <c r="O28" s="34">
        <f t="shared" si="89"/>
        <v>58</v>
      </c>
      <c r="P28" s="44">
        <f t="shared" si="87"/>
        <v>0</v>
      </c>
      <c r="Q28" s="34">
        <f t="shared" si="87"/>
        <v>22</v>
      </c>
      <c r="R28" s="34">
        <f t="shared" si="87"/>
        <v>28</v>
      </c>
      <c r="S28" s="34">
        <f t="shared" si="87"/>
        <v>3</v>
      </c>
      <c r="T28" s="15">
        <f t="shared" si="90"/>
        <v>263</v>
      </c>
      <c r="U28" s="34">
        <v>87</v>
      </c>
      <c r="V28" s="34">
        <v>53</v>
      </c>
      <c r="W28" s="34">
        <v>57</v>
      </c>
      <c r="X28" s="34">
        <v>69</v>
      </c>
      <c r="Y28" s="34">
        <v>67</v>
      </c>
      <c r="Z28" s="34">
        <v>18</v>
      </c>
      <c r="AA28" s="34">
        <v>8</v>
      </c>
      <c r="AB28" s="15">
        <f t="shared" si="91"/>
        <v>359</v>
      </c>
      <c r="AC28" s="34">
        <v>62</v>
      </c>
      <c r="AD28" s="34">
        <v>49</v>
      </c>
      <c r="AE28" s="34">
        <v>57</v>
      </c>
      <c r="AF28" s="34">
        <v>58</v>
      </c>
      <c r="AG28" s="34">
        <v>123</v>
      </c>
      <c r="AH28" s="34">
        <v>30</v>
      </c>
      <c r="AI28" s="34">
        <v>12</v>
      </c>
      <c r="AJ28" s="15">
        <f t="shared" si="92"/>
        <v>391</v>
      </c>
      <c r="AK28" s="34">
        <v>74</v>
      </c>
      <c r="AL28" s="16">
        <f t="shared" si="93"/>
        <v>1585</v>
      </c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</row>
    <row r="29" spans="1:61" s="36" customFormat="1" ht="15.75" x14ac:dyDescent="0.25">
      <c r="A29" s="33" t="s">
        <v>19</v>
      </c>
      <c r="B29" s="34">
        <v>40</v>
      </c>
      <c r="C29" s="34">
        <v>16</v>
      </c>
      <c r="D29" s="15">
        <f t="shared" si="86"/>
        <v>56</v>
      </c>
      <c r="E29" s="34">
        <v>85</v>
      </c>
      <c r="F29" s="34">
        <v>102</v>
      </c>
      <c r="G29" s="34">
        <v>93</v>
      </c>
      <c r="H29" s="34">
        <v>85</v>
      </c>
      <c r="I29" s="34">
        <v>56</v>
      </c>
      <c r="J29" s="34">
        <v>36</v>
      </c>
      <c r="K29" s="34">
        <v>7</v>
      </c>
      <c r="L29" s="15">
        <f t="shared" si="88"/>
        <v>464</v>
      </c>
      <c r="M29" s="34">
        <v>84</v>
      </c>
      <c r="N29" s="34">
        <v>74</v>
      </c>
      <c r="O29" s="34">
        <f t="shared" si="89"/>
        <v>78</v>
      </c>
      <c r="P29" s="44">
        <f t="shared" si="87"/>
        <v>0</v>
      </c>
      <c r="Q29" s="34">
        <f t="shared" si="87"/>
        <v>31</v>
      </c>
      <c r="R29" s="34">
        <f t="shared" si="87"/>
        <v>25</v>
      </c>
      <c r="S29" s="34">
        <f t="shared" si="87"/>
        <v>6</v>
      </c>
      <c r="T29" s="15">
        <f t="shared" si="90"/>
        <v>298</v>
      </c>
      <c r="U29" s="34">
        <v>67</v>
      </c>
      <c r="V29" s="34">
        <v>64</v>
      </c>
      <c r="W29" s="34">
        <v>58</v>
      </c>
      <c r="X29" s="34">
        <v>70</v>
      </c>
      <c r="Y29" s="34">
        <v>71</v>
      </c>
      <c r="Z29" s="34">
        <v>22</v>
      </c>
      <c r="AA29" s="34">
        <v>10</v>
      </c>
      <c r="AB29" s="15">
        <f t="shared" si="91"/>
        <v>362</v>
      </c>
      <c r="AC29" s="34">
        <v>47</v>
      </c>
      <c r="AD29" s="34">
        <v>44</v>
      </c>
      <c r="AE29" s="34">
        <v>52</v>
      </c>
      <c r="AF29" s="34">
        <v>61</v>
      </c>
      <c r="AG29" s="34">
        <v>136</v>
      </c>
      <c r="AH29" s="34">
        <v>33</v>
      </c>
      <c r="AI29" s="34">
        <v>16</v>
      </c>
      <c r="AJ29" s="15">
        <f t="shared" si="92"/>
        <v>389</v>
      </c>
      <c r="AK29" s="34">
        <v>92</v>
      </c>
      <c r="AL29" s="16">
        <f t="shared" si="93"/>
        <v>1661</v>
      </c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</row>
    <row r="30" spans="1:61" s="36" customFormat="1" ht="15.75" x14ac:dyDescent="0.25">
      <c r="A30" s="33" t="s">
        <v>20</v>
      </c>
      <c r="B30" s="34">
        <v>31</v>
      </c>
      <c r="C30" s="34">
        <v>14</v>
      </c>
      <c r="D30" s="15">
        <f t="shared" si="86"/>
        <v>45</v>
      </c>
      <c r="E30" s="34">
        <v>134</v>
      </c>
      <c r="F30" s="34">
        <v>101</v>
      </c>
      <c r="G30" s="34">
        <v>102</v>
      </c>
      <c r="H30" s="34">
        <v>84</v>
      </c>
      <c r="I30" s="34">
        <v>56</v>
      </c>
      <c r="J30" s="34">
        <v>22</v>
      </c>
      <c r="K30" s="34">
        <v>12</v>
      </c>
      <c r="L30" s="15">
        <f t="shared" si="88"/>
        <v>511</v>
      </c>
      <c r="M30" s="34">
        <v>69</v>
      </c>
      <c r="N30" s="34">
        <v>76</v>
      </c>
      <c r="O30" s="34">
        <f t="shared" si="89"/>
        <v>66</v>
      </c>
      <c r="P30" s="44">
        <f t="shared" si="87"/>
        <v>0</v>
      </c>
      <c r="Q30" s="34">
        <f t="shared" si="87"/>
        <v>35</v>
      </c>
      <c r="R30" s="34">
        <f t="shared" si="87"/>
        <v>15</v>
      </c>
      <c r="S30" s="34">
        <f t="shared" si="87"/>
        <v>7</v>
      </c>
      <c r="T30" s="15">
        <f t="shared" si="90"/>
        <v>268</v>
      </c>
      <c r="U30" s="34">
        <v>72</v>
      </c>
      <c r="V30" s="34">
        <v>55</v>
      </c>
      <c r="W30" s="34">
        <v>69</v>
      </c>
      <c r="X30" s="34">
        <v>53</v>
      </c>
      <c r="Y30" s="34">
        <v>61</v>
      </c>
      <c r="Z30" s="34">
        <v>20</v>
      </c>
      <c r="AA30" s="34">
        <v>10</v>
      </c>
      <c r="AB30" s="15">
        <f t="shared" si="91"/>
        <v>340</v>
      </c>
      <c r="AC30" s="34">
        <v>53</v>
      </c>
      <c r="AD30" s="34">
        <v>62</v>
      </c>
      <c r="AE30" s="34">
        <v>58</v>
      </c>
      <c r="AF30" s="34">
        <v>59</v>
      </c>
      <c r="AG30" s="34">
        <v>80</v>
      </c>
      <c r="AH30" s="34">
        <v>42</v>
      </c>
      <c r="AI30" s="34">
        <v>15</v>
      </c>
      <c r="AJ30" s="15">
        <f t="shared" si="92"/>
        <v>369</v>
      </c>
      <c r="AK30" s="34">
        <v>102</v>
      </c>
      <c r="AL30" s="16">
        <f t="shared" si="93"/>
        <v>1635</v>
      </c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</row>
    <row r="31" spans="1:61" s="36" customFormat="1" ht="15.75" x14ac:dyDescent="0.25">
      <c r="A31" s="33" t="s">
        <v>21</v>
      </c>
      <c r="B31" s="34">
        <v>29</v>
      </c>
      <c r="C31" s="34">
        <v>14</v>
      </c>
      <c r="D31" s="15">
        <f t="shared" si="86"/>
        <v>43</v>
      </c>
      <c r="E31" s="34">
        <v>98</v>
      </c>
      <c r="F31" s="34">
        <v>112</v>
      </c>
      <c r="G31" s="34">
        <v>77</v>
      </c>
      <c r="H31" s="34">
        <v>93</v>
      </c>
      <c r="I31" s="34">
        <v>44</v>
      </c>
      <c r="J31" s="34">
        <v>24</v>
      </c>
      <c r="K31" s="34">
        <v>9</v>
      </c>
      <c r="L31" s="15">
        <f t="shared" si="88"/>
        <v>457</v>
      </c>
      <c r="M31" s="34">
        <v>80</v>
      </c>
      <c r="N31" s="34">
        <v>84</v>
      </c>
      <c r="O31" s="34">
        <f t="shared" si="89"/>
        <v>79</v>
      </c>
      <c r="P31" s="44">
        <f t="shared" si="87"/>
        <v>0</v>
      </c>
      <c r="Q31" s="34">
        <f t="shared" si="87"/>
        <v>21</v>
      </c>
      <c r="R31" s="34">
        <f t="shared" si="87"/>
        <v>20</v>
      </c>
      <c r="S31" s="34">
        <f t="shared" si="87"/>
        <v>7</v>
      </c>
      <c r="T31" s="15">
        <f t="shared" si="90"/>
        <v>291</v>
      </c>
      <c r="U31" s="34">
        <v>73</v>
      </c>
      <c r="V31" s="34">
        <v>60</v>
      </c>
      <c r="W31" s="34">
        <v>58</v>
      </c>
      <c r="X31" s="34">
        <v>71</v>
      </c>
      <c r="Y31" s="34">
        <v>30</v>
      </c>
      <c r="Z31" s="34">
        <v>20</v>
      </c>
      <c r="AA31" s="34">
        <v>12</v>
      </c>
      <c r="AB31" s="15">
        <f t="shared" si="91"/>
        <v>324</v>
      </c>
      <c r="AC31" s="34">
        <v>70</v>
      </c>
      <c r="AD31" s="34">
        <v>58</v>
      </c>
      <c r="AE31" s="34">
        <v>60</v>
      </c>
      <c r="AF31" s="34">
        <v>47</v>
      </c>
      <c r="AG31" s="34">
        <v>76</v>
      </c>
      <c r="AH31" s="34">
        <v>35</v>
      </c>
      <c r="AI31" s="34">
        <v>11</v>
      </c>
      <c r="AJ31" s="15">
        <f t="shared" si="92"/>
        <v>357</v>
      </c>
      <c r="AK31" s="34">
        <v>83</v>
      </c>
      <c r="AL31" s="16">
        <f t="shared" si="93"/>
        <v>1555</v>
      </c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</row>
    <row r="32" spans="1:61" s="36" customFormat="1" ht="15.75" x14ac:dyDescent="0.25">
      <c r="A32" s="33" t="s">
        <v>22</v>
      </c>
      <c r="B32" s="34">
        <v>30</v>
      </c>
      <c r="C32" s="34">
        <v>14</v>
      </c>
      <c r="D32" s="15">
        <f t="shared" si="86"/>
        <v>44</v>
      </c>
      <c r="E32" s="34">
        <v>90</v>
      </c>
      <c r="F32" s="34">
        <v>100</v>
      </c>
      <c r="G32" s="34">
        <v>83</v>
      </c>
      <c r="H32" s="34">
        <v>83</v>
      </c>
      <c r="I32" s="34">
        <v>77</v>
      </c>
      <c r="J32" s="34">
        <v>24</v>
      </c>
      <c r="K32" s="34">
        <v>20</v>
      </c>
      <c r="L32" s="15">
        <f t="shared" si="88"/>
        <v>477</v>
      </c>
      <c r="M32" s="34">
        <v>67</v>
      </c>
      <c r="N32" s="34">
        <v>82</v>
      </c>
      <c r="O32" s="34">
        <f t="shared" si="89"/>
        <v>82</v>
      </c>
      <c r="P32" s="44">
        <f t="shared" si="87"/>
        <v>0</v>
      </c>
      <c r="Q32" s="34">
        <f t="shared" si="87"/>
        <v>22</v>
      </c>
      <c r="R32" s="34">
        <f t="shared" si="87"/>
        <v>24</v>
      </c>
      <c r="S32" s="34">
        <f t="shared" si="87"/>
        <v>12</v>
      </c>
      <c r="T32" s="15">
        <f t="shared" si="90"/>
        <v>289</v>
      </c>
      <c r="U32" s="34">
        <v>66</v>
      </c>
      <c r="V32" s="34">
        <v>55</v>
      </c>
      <c r="W32" s="34">
        <v>51</v>
      </c>
      <c r="X32" s="34">
        <v>54</v>
      </c>
      <c r="Y32" s="34">
        <v>37</v>
      </c>
      <c r="Z32" s="34">
        <v>20</v>
      </c>
      <c r="AA32" s="34">
        <v>5</v>
      </c>
      <c r="AB32" s="15">
        <f t="shared" si="91"/>
        <v>288</v>
      </c>
      <c r="AC32" s="34">
        <v>53</v>
      </c>
      <c r="AD32" s="34">
        <v>66</v>
      </c>
      <c r="AE32" s="34">
        <v>68</v>
      </c>
      <c r="AF32" s="34">
        <v>73</v>
      </c>
      <c r="AG32" s="34">
        <v>54</v>
      </c>
      <c r="AH32" s="34">
        <v>45</v>
      </c>
      <c r="AI32" s="34">
        <v>11</v>
      </c>
      <c r="AJ32" s="15">
        <f t="shared" si="92"/>
        <v>370</v>
      </c>
      <c r="AK32" s="34">
        <v>70</v>
      </c>
      <c r="AL32" s="16">
        <f t="shared" si="93"/>
        <v>1538</v>
      </c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</row>
    <row r="33" spans="1:61" s="36" customFormat="1" ht="15.75" x14ac:dyDescent="0.25">
      <c r="A33" s="33" t="s">
        <v>23</v>
      </c>
      <c r="B33" s="34">
        <v>29</v>
      </c>
      <c r="C33" s="34">
        <v>10</v>
      </c>
      <c r="D33" s="15">
        <f t="shared" si="86"/>
        <v>39</v>
      </c>
      <c r="E33" s="34">
        <v>104</v>
      </c>
      <c r="F33" s="34">
        <v>99</v>
      </c>
      <c r="G33" s="34">
        <v>77</v>
      </c>
      <c r="H33" s="34">
        <v>102</v>
      </c>
      <c r="I33" s="34">
        <v>77</v>
      </c>
      <c r="J33" s="34">
        <v>26</v>
      </c>
      <c r="K33" s="34">
        <v>9</v>
      </c>
      <c r="L33" s="15">
        <f t="shared" si="88"/>
        <v>494</v>
      </c>
      <c r="M33" s="34">
        <v>76</v>
      </c>
      <c r="N33" s="34">
        <v>72</v>
      </c>
      <c r="O33" s="34">
        <f t="shared" si="89"/>
        <v>71</v>
      </c>
      <c r="P33" s="44">
        <f t="shared" si="87"/>
        <v>0</v>
      </c>
      <c r="Q33" s="34">
        <f t="shared" si="87"/>
        <v>28</v>
      </c>
      <c r="R33" s="34">
        <f t="shared" si="87"/>
        <v>21</v>
      </c>
      <c r="S33" s="34">
        <f t="shared" si="87"/>
        <v>8</v>
      </c>
      <c r="T33" s="15">
        <f t="shared" si="90"/>
        <v>276</v>
      </c>
      <c r="U33" s="34">
        <v>60</v>
      </c>
      <c r="V33" s="34">
        <v>66</v>
      </c>
      <c r="W33" s="34">
        <v>52</v>
      </c>
      <c r="X33" s="34">
        <v>60</v>
      </c>
      <c r="Y33" s="34">
        <v>41</v>
      </c>
      <c r="Z33" s="34">
        <v>16</v>
      </c>
      <c r="AA33" s="34">
        <v>7</v>
      </c>
      <c r="AB33" s="15">
        <f t="shared" si="91"/>
        <v>302</v>
      </c>
      <c r="AC33" s="34">
        <v>66</v>
      </c>
      <c r="AD33" s="34">
        <v>64</v>
      </c>
      <c r="AE33" s="34">
        <v>60</v>
      </c>
      <c r="AF33" s="34">
        <v>63</v>
      </c>
      <c r="AG33" s="34">
        <v>48</v>
      </c>
      <c r="AH33" s="34">
        <v>37</v>
      </c>
      <c r="AI33" s="34">
        <v>16</v>
      </c>
      <c r="AJ33" s="15">
        <f t="shared" si="92"/>
        <v>354</v>
      </c>
      <c r="AK33" s="34">
        <v>80</v>
      </c>
      <c r="AL33" s="16">
        <f t="shared" si="93"/>
        <v>1545</v>
      </c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</row>
    <row r="34" spans="1:61" s="36" customFormat="1" ht="15.75" x14ac:dyDescent="0.25">
      <c r="A34" s="33" t="s">
        <v>24</v>
      </c>
      <c r="B34" s="34">
        <v>35</v>
      </c>
      <c r="C34" s="34">
        <v>11</v>
      </c>
      <c r="D34" s="15">
        <f t="shared" si="86"/>
        <v>46</v>
      </c>
      <c r="E34" s="34">
        <v>110</v>
      </c>
      <c r="F34" s="34">
        <v>97</v>
      </c>
      <c r="G34" s="34">
        <v>70</v>
      </c>
      <c r="H34" s="34">
        <v>78</v>
      </c>
      <c r="I34" s="34">
        <v>76</v>
      </c>
      <c r="J34" s="34">
        <v>13</v>
      </c>
      <c r="K34" s="34">
        <v>4</v>
      </c>
      <c r="L34" s="15">
        <f t="shared" si="88"/>
        <v>448</v>
      </c>
      <c r="M34" s="34">
        <v>91</v>
      </c>
      <c r="N34" s="34">
        <v>94</v>
      </c>
      <c r="O34" s="34">
        <f t="shared" si="89"/>
        <v>59</v>
      </c>
      <c r="P34" s="44">
        <f t="shared" si="87"/>
        <v>0</v>
      </c>
      <c r="Q34" s="34">
        <f t="shared" si="87"/>
        <v>24</v>
      </c>
      <c r="R34" s="34">
        <f t="shared" si="87"/>
        <v>18</v>
      </c>
      <c r="S34" s="34">
        <f t="shared" si="87"/>
        <v>5</v>
      </c>
      <c r="T34" s="15">
        <f t="shared" si="90"/>
        <v>291</v>
      </c>
      <c r="U34" s="34">
        <v>63</v>
      </c>
      <c r="V34" s="34">
        <v>59</v>
      </c>
      <c r="W34" s="34">
        <v>64</v>
      </c>
      <c r="X34" s="34">
        <v>59</v>
      </c>
      <c r="Y34" s="34">
        <v>50</v>
      </c>
      <c r="Z34" s="34">
        <v>15</v>
      </c>
      <c r="AA34" s="34">
        <v>15</v>
      </c>
      <c r="AB34" s="15">
        <f t="shared" si="91"/>
        <v>325</v>
      </c>
      <c r="AC34" s="34">
        <v>52</v>
      </c>
      <c r="AD34" s="34">
        <v>67</v>
      </c>
      <c r="AE34" s="34">
        <v>51</v>
      </c>
      <c r="AF34" s="34">
        <v>60</v>
      </c>
      <c r="AG34" s="34">
        <v>51</v>
      </c>
      <c r="AH34" s="34">
        <v>22</v>
      </c>
      <c r="AI34" s="34">
        <v>22</v>
      </c>
      <c r="AJ34" s="15">
        <f t="shared" si="92"/>
        <v>325</v>
      </c>
      <c r="AK34" s="34">
        <v>70</v>
      </c>
      <c r="AL34" s="16">
        <f t="shared" si="93"/>
        <v>1505</v>
      </c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</row>
    <row r="35" spans="1:61" s="36" customFormat="1" ht="15.75" x14ac:dyDescent="0.25">
      <c r="A35" s="33" t="s">
        <v>25</v>
      </c>
      <c r="B35" s="34">
        <v>23</v>
      </c>
      <c r="C35" s="34">
        <v>13</v>
      </c>
      <c r="D35" s="15">
        <f t="shared" si="86"/>
        <v>36</v>
      </c>
      <c r="E35" s="34">
        <v>90</v>
      </c>
      <c r="F35" s="34">
        <v>80</v>
      </c>
      <c r="G35" s="34">
        <v>61</v>
      </c>
      <c r="H35" s="34">
        <v>73</v>
      </c>
      <c r="I35" s="34">
        <v>100</v>
      </c>
      <c r="J35" s="34">
        <v>24</v>
      </c>
      <c r="K35" s="34">
        <v>10</v>
      </c>
      <c r="L35" s="15">
        <f t="shared" si="88"/>
        <v>438</v>
      </c>
      <c r="M35" s="34">
        <v>69</v>
      </c>
      <c r="N35" s="34">
        <v>60</v>
      </c>
      <c r="O35" s="34">
        <f t="shared" si="89"/>
        <v>83</v>
      </c>
      <c r="P35" s="44">
        <f t="shared" si="87"/>
        <v>0</v>
      </c>
      <c r="Q35" s="34">
        <f t="shared" si="87"/>
        <v>28</v>
      </c>
      <c r="R35" s="34">
        <f t="shared" si="87"/>
        <v>29</v>
      </c>
      <c r="S35" s="34">
        <f t="shared" si="87"/>
        <v>7</v>
      </c>
      <c r="T35" s="15">
        <f t="shared" si="90"/>
        <v>276</v>
      </c>
      <c r="U35" s="34">
        <v>69</v>
      </c>
      <c r="V35" s="34">
        <v>69</v>
      </c>
      <c r="W35" s="34">
        <v>44</v>
      </c>
      <c r="X35" s="34">
        <v>48</v>
      </c>
      <c r="Y35" s="34">
        <v>44</v>
      </c>
      <c r="Z35" s="34">
        <v>17</v>
      </c>
      <c r="AA35" s="34">
        <v>17</v>
      </c>
      <c r="AB35" s="15">
        <f t="shared" si="91"/>
        <v>308</v>
      </c>
      <c r="AC35" s="34">
        <v>47</v>
      </c>
      <c r="AD35" s="34">
        <v>52</v>
      </c>
      <c r="AE35" s="34">
        <v>50</v>
      </c>
      <c r="AF35" s="34">
        <v>74</v>
      </c>
      <c r="AG35" s="34">
        <v>58</v>
      </c>
      <c r="AH35" s="34">
        <v>28</v>
      </c>
      <c r="AI35" s="34">
        <v>11</v>
      </c>
      <c r="AJ35" s="15">
        <f t="shared" si="92"/>
        <v>320</v>
      </c>
      <c r="AK35" s="34">
        <v>74</v>
      </c>
      <c r="AL35" s="16">
        <f t="shared" si="93"/>
        <v>1452</v>
      </c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</row>
    <row r="36" spans="1:61" s="36" customFormat="1" ht="15.75" x14ac:dyDescent="0.25">
      <c r="A36" s="33" t="s">
        <v>26</v>
      </c>
      <c r="B36" s="34">
        <v>29</v>
      </c>
      <c r="C36" s="34">
        <v>14</v>
      </c>
      <c r="D36" s="15">
        <f t="shared" si="86"/>
        <v>43</v>
      </c>
      <c r="E36" s="34">
        <v>65</v>
      </c>
      <c r="F36" s="34">
        <v>78</v>
      </c>
      <c r="G36" s="34">
        <v>83</v>
      </c>
      <c r="H36" s="34">
        <v>70</v>
      </c>
      <c r="I36" s="34">
        <v>58</v>
      </c>
      <c r="J36" s="34">
        <v>25</v>
      </c>
      <c r="K36" s="34">
        <v>17</v>
      </c>
      <c r="L36" s="15">
        <f t="shared" si="88"/>
        <v>396</v>
      </c>
      <c r="M36" s="34">
        <v>44</v>
      </c>
      <c r="N36" s="34">
        <v>55</v>
      </c>
      <c r="O36" s="34">
        <f t="shared" si="89"/>
        <v>47</v>
      </c>
      <c r="P36" s="44">
        <f t="shared" si="87"/>
        <v>0</v>
      </c>
      <c r="Q36" s="34">
        <f t="shared" si="87"/>
        <v>31</v>
      </c>
      <c r="R36" s="34">
        <f t="shared" si="87"/>
        <v>19</v>
      </c>
      <c r="S36" s="34">
        <f t="shared" si="87"/>
        <v>17</v>
      </c>
      <c r="T36" s="15">
        <f t="shared" si="90"/>
        <v>213</v>
      </c>
      <c r="U36" s="34">
        <v>53</v>
      </c>
      <c r="V36" s="34">
        <v>58</v>
      </c>
      <c r="W36" s="34">
        <v>45</v>
      </c>
      <c r="X36" s="34">
        <v>34</v>
      </c>
      <c r="Y36" s="34">
        <v>48</v>
      </c>
      <c r="Z36" s="34">
        <v>10</v>
      </c>
      <c r="AA36" s="34">
        <v>13</v>
      </c>
      <c r="AB36" s="15">
        <f t="shared" si="91"/>
        <v>261</v>
      </c>
      <c r="AC36" s="34">
        <v>65</v>
      </c>
      <c r="AD36" s="34">
        <v>42</v>
      </c>
      <c r="AE36" s="34">
        <v>52</v>
      </c>
      <c r="AF36" s="34">
        <v>61</v>
      </c>
      <c r="AG36" s="34">
        <v>64</v>
      </c>
      <c r="AH36" s="34">
        <v>14</v>
      </c>
      <c r="AI36" s="34">
        <v>12</v>
      </c>
      <c r="AJ36" s="15">
        <f t="shared" si="92"/>
        <v>310</v>
      </c>
      <c r="AK36" s="34">
        <v>68</v>
      </c>
      <c r="AL36" s="16">
        <f t="shared" si="93"/>
        <v>1291</v>
      </c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</row>
    <row r="37" spans="1:61" s="36" customFormat="1" ht="15.75" x14ac:dyDescent="0.25">
      <c r="A37" s="33" t="s">
        <v>27</v>
      </c>
      <c r="B37" s="34">
        <v>29</v>
      </c>
      <c r="C37" s="34">
        <v>9</v>
      </c>
      <c r="D37" s="15">
        <f t="shared" si="86"/>
        <v>38</v>
      </c>
      <c r="E37" s="34">
        <v>57</v>
      </c>
      <c r="F37" s="34">
        <v>66</v>
      </c>
      <c r="G37" s="34">
        <v>50</v>
      </c>
      <c r="H37" s="34">
        <v>33</v>
      </c>
      <c r="I37" s="34">
        <v>60</v>
      </c>
      <c r="J37" s="34">
        <v>9</v>
      </c>
      <c r="K37" s="34">
        <v>15</v>
      </c>
      <c r="L37" s="15">
        <f t="shared" si="88"/>
        <v>290</v>
      </c>
      <c r="M37" s="34">
        <v>40</v>
      </c>
      <c r="N37" s="34">
        <v>30</v>
      </c>
      <c r="O37" s="34">
        <f t="shared" si="89"/>
        <v>35</v>
      </c>
      <c r="P37" s="44">
        <f t="shared" si="87"/>
        <v>0</v>
      </c>
      <c r="Q37" s="34">
        <f t="shared" si="87"/>
        <v>23</v>
      </c>
      <c r="R37" s="34">
        <f t="shared" si="87"/>
        <v>9</v>
      </c>
      <c r="S37" s="34">
        <f t="shared" si="87"/>
        <v>9</v>
      </c>
      <c r="T37" s="15">
        <f t="shared" si="90"/>
        <v>146</v>
      </c>
      <c r="U37" s="34">
        <v>48</v>
      </c>
      <c r="V37" s="34">
        <v>33</v>
      </c>
      <c r="W37" s="34">
        <v>54</v>
      </c>
      <c r="X37" s="34">
        <v>40</v>
      </c>
      <c r="Y37" s="34">
        <v>47</v>
      </c>
      <c r="Z37" s="34">
        <v>12</v>
      </c>
      <c r="AA37" s="34">
        <v>6</v>
      </c>
      <c r="AB37" s="15">
        <f t="shared" si="91"/>
        <v>240</v>
      </c>
      <c r="AC37" s="34">
        <v>51</v>
      </c>
      <c r="AD37" s="34">
        <v>44</v>
      </c>
      <c r="AE37" s="34">
        <v>70</v>
      </c>
      <c r="AF37" s="34">
        <v>54</v>
      </c>
      <c r="AG37" s="34">
        <v>81</v>
      </c>
      <c r="AH37" s="34">
        <v>22</v>
      </c>
      <c r="AI37" s="34">
        <v>5</v>
      </c>
      <c r="AJ37" s="15">
        <f t="shared" si="92"/>
        <v>327</v>
      </c>
      <c r="AK37" s="34">
        <v>55</v>
      </c>
      <c r="AL37" s="16">
        <f t="shared" si="93"/>
        <v>1096</v>
      </c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</row>
    <row r="38" spans="1:61" s="36" customFormat="1" ht="15.75" x14ac:dyDescent="0.25">
      <c r="A38" s="33" t="s">
        <v>28</v>
      </c>
      <c r="B38" s="34">
        <v>25</v>
      </c>
      <c r="C38" s="34">
        <v>10</v>
      </c>
      <c r="D38" s="15">
        <f t="shared" si="86"/>
        <v>35</v>
      </c>
      <c r="E38" s="34">
        <v>37</v>
      </c>
      <c r="F38" s="34">
        <v>55</v>
      </c>
      <c r="G38" s="34">
        <v>37</v>
      </c>
      <c r="H38" s="34">
        <v>29</v>
      </c>
      <c r="I38" s="34">
        <v>44</v>
      </c>
      <c r="J38" s="34">
        <v>14</v>
      </c>
      <c r="K38" s="34">
        <v>9</v>
      </c>
      <c r="L38" s="15">
        <f t="shared" si="88"/>
        <v>225</v>
      </c>
      <c r="M38" s="34">
        <v>38</v>
      </c>
      <c r="N38" s="34">
        <v>38</v>
      </c>
      <c r="O38" s="34">
        <f t="shared" si="89"/>
        <v>32</v>
      </c>
      <c r="P38" s="44">
        <f t="shared" si="87"/>
        <v>0</v>
      </c>
      <c r="Q38" s="34">
        <f t="shared" si="87"/>
        <v>12</v>
      </c>
      <c r="R38" s="34">
        <f t="shared" si="87"/>
        <v>10</v>
      </c>
      <c r="S38" s="34">
        <f t="shared" si="87"/>
        <v>10</v>
      </c>
      <c r="T38" s="15">
        <f t="shared" si="90"/>
        <v>140</v>
      </c>
      <c r="U38" s="34">
        <v>46</v>
      </c>
      <c r="V38" s="34">
        <v>40</v>
      </c>
      <c r="W38" s="34">
        <v>28</v>
      </c>
      <c r="X38" s="34">
        <v>28</v>
      </c>
      <c r="Y38" s="34">
        <v>50</v>
      </c>
      <c r="Z38" s="34">
        <v>3</v>
      </c>
      <c r="AA38" s="34">
        <v>7</v>
      </c>
      <c r="AB38" s="15">
        <f t="shared" si="91"/>
        <v>202</v>
      </c>
      <c r="AC38" s="34">
        <v>58</v>
      </c>
      <c r="AD38" s="34">
        <v>47</v>
      </c>
      <c r="AE38" s="34">
        <v>60</v>
      </c>
      <c r="AF38" s="34">
        <v>60</v>
      </c>
      <c r="AG38" s="34">
        <v>75</v>
      </c>
      <c r="AH38" s="34">
        <v>15</v>
      </c>
      <c r="AI38" s="34">
        <v>8</v>
      </c>
      <c r="AJ38" s="15">
        <f t="shared" si="92"/>
        <v>323</v>
      </c>
      <c r="AK38" s="34">
        <v>64</v>
      </c>
      <c r="AL38" s="16">
        <f t="shared" si="93"/>
        <v>989</v>
      </c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</row>
    <row r="39" spans="1:61" s="36" customFormat="1" ht="15.75" x14ac:dyDescent="0.25">
      <c r="A39" s="33" t="s">
        <v>29</v>
      </c>
      <c r="B39" s="34">
        <v>27</v>
      </c>
      <c r="C39" s="34">
        <v>9</v>
      </c>
      <c r="D39" s="15">
        <f t="shared" si="86"/>
        <v>36</v>
      </c>
      <c r="E39" s="34">
        <v>46</v>
      </c>
      <c r="F39" s="34">
        <v>39</v>
      </c>
      <c r="G39" s="34">
        <v>45</v>
      </c>
      <c r="H39" s="34">
        <v>26</v>
      </c>
      <c r="I39" s="34">
        <v>39</v>
      </c>
      <c r="J39" s="34">
        <v>1</v>
      </c>
      <c r="K39" s="34">
        <v>12</v>
      </c>
      <c r="L39" s="15">
        <f t="shared" si="88"/>
        <v>208</v>
      </c>
      <c r="M39" s="34">
        <v>32</v>
      </c>
      <c r="N39" s="34">
        <v>24</v>
      </c>
      <c r="O39" s="34">
        <f t="shared" si="89"/>
        <v>34</v>
      </c>
      <c r="P39" s="44">
        <f t="shared" si="87"/>
        <v>0</v>
      </c>
      <c r="Q39" s="34">
        <f t="shared" si="87"/>
        <v>19</v>
      </c>
      <c r="R39" s="34">
        <f t="shared" si="87"/>
        <v>11</v>
      </c>
      <c r="S39" s="34">
        <f t="shared" si="87"/>
        <v>12</v>
      </c>
      <c r="T39" s="15">
        <f t="shared" si="90"/>
        <v>132</v>
      </c>
      <c r="U39" s="34">
        <v>27</v>
      </c>
      <c r="V39" s="34">
        <v>25</v>
      </c>
      <c r="W39" s="34">
        <v>28</v>
      </c>
      <c r="X39" s="34">
        <v>22</v>
      </c>
      <c r="Y39" s="34">
        <v>28</v>
      </c>
      <c r="Z39" s="34">
        <v>11</v>
      </c>
      <c r="AA39" s="34">
        <v>8</v>
      </c>
      <c r="AB39" s="15">
        <f t="shared" si="91"/>
        <v>149</v>
      </c>
      <c r="AC39" s="34">
        <v>33</v>
      </c>
      <c r="AD39" s="34">
        <v>28</v>
      </c>
      <c r="AE39" s="34">
        <v>51</v>
      </c>
      <c r="AF39" s="34">
        <v>39</v>
      </c>
      <c r="AG39" s="34">
        <v>43</v>
      </c>
      <c r="AH39" s="34">
        <v>23</v>
      </c>
      <c r="AI39" s="34">
        <v>9</v>
      </c>
      <c r="AJ39" s="15">
        <f t="shared" si="92"/>
        <v>226</v>
      </c>
      <c r="AK39" s="34">
        <v>55</v>
      </c>
      <c r="AL39" s="16">
        <f t="shared" si="93"/>
        <v>806</v>
      </c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</row>
    <row r="40" spans="1:61" s="36" customFormat="1" ht="15.75" x14ac:dyDescent="0.25">
      <c r="A40" s="33" t="s">
        <v>30</v>
      </c>
      <c r="B40" s="34">
        <v>2</v>
      </c>
      <c r="C40" s="34">
        <v>4</v>
      </c>
      <c r="D40" s="15">
        <f t="shared" si="86"/>
        <v>6</v>
      </c>
      <c r="E40" s="34">
        <v>13</v>
      </c>
      <c r="F40" s="34">
        <v>31</v>
      </c>
      <c r="G40" s="34">
        <v>7</v>
      </c>
      <c r="H40" s="34">
        <v>13</v>
      </c>
      <c r="I40" s="34">
        <v>12</v>
      </c>
      <c r="J40" s="34">
        <v>0</v>
      </c>
      <c r="K40" s="34">
        <v>5</v>
      </c>
      <c r="L40" s="15">
        <f t="shared" si="88"/>
        <v>81</v>
      </c>
      <c r="M40" s="34">
        <v>3</v>
      </c>
      <c r="N40" s="34">
        <v>5</v>
      </c>
      <c r="O40" s="34">
        <f t="shared" si="89"/>
        <v>37</v>
      </c>
      <c r="P40" s="44">
        <f t="shared" si="87"/>
        <v>0</v>
      </c>
      <c r="Q40" s="34">
        <f t="shared" si="87"/>
        <v>12</v>
      </c>
      <c r="R40" s="34">
        <f t="shared" si="87"/>
        <v>10</v>
      </c>
      <c r="S40" s="34">
        <f t="shared" si="87"/>
        <v>7</v>
      </c>
      <c r="T40" s="15">
        <f t="shared" si="90"/>
        <v>74</v>
      </c>
      <c r="U40" s="34">
        <v>31</v>
      </c>
      <c r="V40" s="34">
        <v>22</v>
      </c>
      <c r="W40" s="34">
        <v>24</v>
      </c>
      <c r="X40" s="34">
        <v>22</v>
      </c>
      <c r="Y40" s="34">
        <v>21</v>
      </c>
      <c r="Z40" s="34">
        <v>7</v>
      </c>
      <c r="AA40" s="34">
        <v>10</v>
      </c>
      <c r="AB40" s="15">
        <f t="shared" si="91"/>
        <v>137</v>
      </c>
      <c r="AC40" s="34">
        <v>16</v>
      </c>
      <c r="AD40" s="34">
        <v>34</v>
      </c>
      <c r="AE40" s="34">
        <v>22</v>
      </c>
      <c r="AF40" s="34">
        <v>66</v>
      </c>
      <c r="AG40" s="34">
        <v>52</v>
      </c>
      <c r="AH40" s="34">
        <v>21</v>
      </c>
      <c r="AI40" s="34">
        <v>10</v>
      </c>
      <c r="AJ40" s="15">
        <f t="shared" si="92"/>
        <v>221</v>
      </c>
      <c r="AK40" s="34">
        <v>43</v>
      </c>
      <c r="AL40" s="16">
        <f t="shared" si="93"/>
        <v>562</v>
      </c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</row>
    <row r="41" spans="1:61" s="36" customFormat="1" ht="15.75" x14ac:dyDescent="0.25">
      <c r="A41" s="33" t="s">
        <v>31</v>
      </c>
      <c r="B41" s="34">
        <v>0</v>
      </c>
      <c r="C41" s="34">
        <v>0</v>
      </c>
      <c r="D41" s="15">
        <f t="shared" si="86"/>
        <v>0</v>
      </c>
      <c r="E41" s="34">
        <v>0</v>
      </c>
      <c r="F41" s="34">
        <v>7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15">
        <f t="shared" si="88"/>
        <v>7</v>
      </c>
      <c r="M41" s="34">
        <v>0</v>
      </c>
      <c r="N41" s="34">
        <v>0</v>
      </c>
      <c r="O41" s="34">
        <f t="shared" si="89"/>
        <v>4</v>
      </c>
      <c r="P41" s="44">
        <f t="shared" si="87"/>
        <v>0</v>
      </c>
      <c r="Q41" s="34">
        <f t="shared" si="87"/>
        <v>17</v>
      </c>
      <c r="R41" s="34">
        <f t="shared" si="87"/>
        <v>12</v>
      </c>
      <c r="S41" s="34">
        <f t="shared" si="87"/>
        <v>3</v>
      </c>
      <c r="T41" s="15">
        <f t="shared" si="90"/>
        <v>36</v>
      </c>
      <c r="U41" s="34">
        <v>23</v>
      </c>
      <c r="V41" s="34">
        <v>19</v>
      </c>
      <c r="W41" s="34">
        <v>16</v>
      </c>
      <c r="X41" s="34">
        <v>15</v>
      </c>
      <c r="Y41" s="34">
        <v>21</v>
      </c>
      <c r="Z41" s="34">
        <v>12</v>
      </c>
      <c r="AA41" s="34">
        <v>6</v>
      </c>
      <c r="AB41" s="15">
        <f t="shared" si="91"/>
        <v>112</v>
      </c>
      <c r="AC41" s="34">
        <v>14</v>
      </c>
      <c r="AD41" s="34">
        <v>28</v>
      </c>
      <c r="AE41" s="34">
        <v>25</v>
      </c>
      <c r="AF41" s="34">
        <v>33</v>
      </c>
      <c r="AG41" s="34">
        <v>57</v>
      </c>
      <c r="AH41" s="34">
        <v>14</v>
      </c>
      <c r="AI41" s="34">
        <v>7</v>
      </c>
      <c r="AJ41" s="15">
        <f t="shared" si="92"/>
        <v>178</v>
      </c>
      <c r="AK41" s="34">
        <v>38</v>
      </c>
      <c r="AL41" s="16">
        <f t="shared" si="93"/>
        <v>371</v>
      </c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</row>
    <row r="42" spans="1:61" s="36" customFormat="1" ht="15.75" x14ac:dyDescent="0.25">
      <c r="A42" s="33" t="s">
        <v>32</v>
      </c>
      <c r="B42" s="34">
        <v>0</v>
      </c>
      <c r="C42" s="34">
        <v>0</v>
      </c>
      <c r="D42" s="15">
        <f t="shared" si="86"/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15">
        <f t="shared" si="88"/>
        <v>0</v>
      </c>
      <c r="M42" s="34">
        <v>0</v>
      </c>
      <c r="N42" s="34">
        <v>0</v>
      </c>
      <c r="O42" s="34">
        <f t="shared" si="89"/>
        <v>0</v>
      </c>
      <c r="P42" s="44">
        <f t="shared" si="87"/>
        <v>0</v>
      </c>
      <c r="Q42" s="34">
        <f t="shared" si="87"/>
        <v>16</v>
      </c>
      <c r="R42" s="34">
        <f t="shared" si="87"/>
        <v>9</v>
      </c>
      <c r="S42" s="34">
        <f t="shared" si="87"/>
        <v>4</v>
      </c>
      <c r="T42" s="15">
        <f t="shared" si="90"/>
        <v>29</v>
      </c>
      <c r="U42" s="34">
        <v>19</v>
      </c>
      <c r="V42" s="34">
        <v>23</v>
      </c>
      <c r="W42" s="34">
        <v>12</v>
      </c>
      <c r="X42" s="34">
        <v>17</v>
      </c>
      <c r="Y42" s="34">
        <v>13</v>
      </c>
      <c r="Z42" s="34">
        <v>12</v>
      </c>
      <c r="AA42" s="34">
        <v>11</v>
      </c>
      <c r="AB42" s="15">
        <f t="shared" si="91"/>
        <v>107</v>
      </c>
      <c r="AC42" s="34">
        <v>17</v>
      </c>
      <c r="AD42" s="34">
        <v>20</v>
      </c>
      <c r="AE42" s="34">
        <v>28</v>
      </c>
      <c r="AF42" s="34">
        <v>56</v>
      </c>
      <c r="AG42" s="34">
        <v>27</v>
      </c>
      <c r="AH42" s="34">
        <v>5</v>
      </c>
      <c r="AI42" s="34">
        <v>11</v>
      </c>
      <c r="AJ42" s="15">
        <f t="shared" si="92"/>
        <v>164</v>
      </c>
      <c r="AK42" s="34">
        <v>37</v>
      </c>
      <c r="AL42" s="16">
        <f t="shared" si="93"/>
        <v>337</v>
      </c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</row>
    <row r="43" spans="1:61" s="36" customFormat="1" ht="15.75" x14ac:dyDescent="0.25">
      <c r="A43" s="33" t="s">
        <v>33</v>
      </c>
      <c r="B43" s="34">
        <v>0</v>
      </c>
      <c r="C43" s="34">
        <v>0</v>
      </c>
      <c r="D43" s="15">
        <f t="shared" si="86"/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15">
        <f t="shared" si="88"/>
        <v>0</v>
      </c>
      <c r="M43" s="34">
        <v>0</v>
      </c>
      <c r="N43" s="34">
        <v>0</v>
      </c>
      <c r="O43" s="34">
        <f t="shared" si="89"/>
        <v>0</v>
      </c>
      <c r="P43" s="44">
        <f t="shared" si="87"/>
        <v>0</v>
      </c>
      <c r="Q43" s="34">
        <f t="shared" si="87"/>
        <v>12</v>
      </c>
      <c r="R43" s="34">
        <f t="shared" si="87"/>
        <v>8</v>
      </c>
      <c r="S43" s="34">
        <f t="shared" si="87"/>
        <v>4</v>
      </c>
      <c r="T43" s="15">
        <f t="shared" si="90"/>
        <v>24</v>
      </c>
      <c r="U43" s="34">
        <v>13</v>
      </c>
      <c r="V43" s="34">
        <v>20</v>
      </c>
      <c r="W43" s="34">
        <v>20</v>
      </c>
      <c r="X43" s="34">
        <v>17</v>
      </c>
      <c r="Y43" s="34">
        <v>26</v>
      </c>
      <c r="Z43" s="34">
        <v>17</v>
      </c>
      <c r="AA43" s="34">
        <v>4</v>
      </c>
      <c r="AB43" s="15">
        <f t="shared" si="91"/>
        <v>117</v>
      </c>
      <c r="AC43" s="34">
        <v>17</v>
      </c>
      <c r="AD43" s="34">
        <v>16</v>
      </c>
      <c r="AE43" s="34">
        <v>26</v>
      </c>
      <c r="AF43" s="34">
        <v>43</v>
      </c>
      <c r="AG43" s="34">
        <v>33</v>
      </c>
      <c r="AH43" s="34">
        <v>13</v>
      </c>
      <c r="AI43" s="34">
        <v>8</v>
      </c>
      <c r="AJ43" s="15">
        <f t="shared" si="92"/>
        <v>156</v>
      </c>
      <c r="AK43" s="34">
        <v>43</v>
      </c>
      <c r="AL43" s="16">
        <f t="shared" si="93"/>
        <v>340</v>
      </c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</row>
    <row r="44" spans="1:61" s="36" customFormat="1" ht="15.75" x14ac:dyDescent="0.25">
      <c r="A44" s="33" t="s">
        <v>34</v>
      </c>
      <c r="B44" s="34">
        <v>0</v>
      </c>
      <c r="C44" s="34">
        <v>0</v>
      </c>
      <c r="D44" s="15">
        <f t="shared" si="86"/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15">
        <f t="shared" si="88"/>
        <v>0</v>
      </c>
      <c r="M44" s="34">
        <v>0</v>
      </c>
      <c r="N44" s="34">
        <v>0</v>
      </c>
      <c r="O44" s="34">
        <f t="shared" si="89"/>
        <v>0</v>
      </c>
      <c r="P44" s="44">
        <f t="shared" si="87"/>
        <v>0</v>
      </c>
      <c r="Q44" s="34">
        <f t="shared" si="87"/>
        <v>5</v>
      </c>
      <c r="R44" s="34">
        <f t="shared" si="87"/>
        <v>9</v>
      </c>
      <c r="S44" s="34">
        <f t="shared" si="87"/>
        <v>8</v>
      </c>
      <c r="T44" s="15">
        <f t="shared" si="90"/>
        <v>22</v>
      </c>
      <c r="U44" s="34">
        <v>25</v>
      </c>
      <c r="V44" s="34">
        <v>15</v>
      </c>
      <c r="W44" s="34">
        <v>16</v>
      </c>
      <c r="X44" s="34">
        <v>2</v>
      </c>
      <c r="Y44" s="34">
        <v>15</v>
      </c>
      <c r="Z44" s="34">
        <v>6</v>
      </c>
      <c r="AA44" s="34">
        <v>4</v>
      </c>
      <c r="AB44" s="15">
        <f t="shared" si="91"/>
        <v>83</v>
      </c>
      <c r="AC44" s="34">
        <v>14</v>
      </c>
      <c r="AD44" s="34">
        <v>24</v>
      </c>
      <c r="AE44" s="34">
        <v>21</v>
      </c>
      <c r="AF44" s="34">
        <v>32</v>
      </c>
      <c r="AG44" s="34">
        <v>31</v>
      </c>
      <c r="AH44" s="34">
        <v>22</v>
      </c>
      <c r="AI44" s="34">
        <v>9</v>
      </c>
      <c r="AJ44" s="15">
        <f t="shared" si="92"/>
        <v>153</v>
      </c>
      <c r="AK44" s="34">
        <v>27</v>
      </c>
      <c r="AL44" s="16">
        <f t="shared" si="93"/>
        <v>285</v>
      </c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</row>
    <row r="45" spans="1:61" s="36" customFormat="1" ht="15.75" x14ac:dyDescent="0.25">
      <c r="A45" s="33" t="s">
        <v>35</v>
      </c>
      <c r="B45" s="34">
        <v>0</v>
      </c>
      <c r="C45" s="34">
        <v>0</v>
      </c>
      <c r="D45" s="15">
        <f t="shared" si="86"/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15">
        <f t="shared" si="88"/>
        <v>0</v>
      </c>
      <c r="M45" s="34">
        <v>0</v>
      </c>
      <c r="N45" s="34">
        <v>0</v>
      </c>
      <c r="O45" s="34">
        <f t="shared" si="89"/>
        <v>0</v>
      </c>
      <c r="P45" s="44">
        <f t="shared" si="87"/>
        <v>0</v>
      </c>
      <c r="Q45" s="34">
        <f t="shared" si="87"/>
        <v>13</v>
      </c>
      <c r="R45" s="34">
        <f t="shared" si="87"/>
        <v>4</v>
      </c>
      <c r="S45" s="34">
        <f t="shared" si="87"/>
        <v>0</v>
      </c>
      <c r="T45" s="15">
        <f t="shared" si="90"/>
        <v>17</v>
      </c>
      <c r="U45" s="34">
        <v>3</v>
      </c>
      <c r="V45" s="34">
        <v>2</v>
      </c>
      <c r="W45" s="34">
        <v>2</v>
      </c>
      <c r="X45" s="34">
        <v>0</v>
      </c>
      <c r="Y45" s="34">
        <v>1</v>
      </c>
      <c r="Z45" s="34">
        <v>2</v>
      </c>
      <c r="AA45" s="34">
        <v>0</v>
      </c>
      <c r="AB45" s="15">
        <f t="shared" si="91"/>
        <v>10</v>
      </c>
      <c r="AC45" s="34">
        <v>23</v>
      </c>
      <c r="AD45" s="34">
        <v>18</v>
      </c>
      <c r="AE45" s="34">
        <v>18</v>
      </c>
      <c r="AF45" s="34">
        <v>26</v>
      </c>
      <c r="AG45" s="34">
        <v>22</v>
      </c>
      <c r="AH45" s="34">
        <v>9</v>
      </c>
      <c r="AI45" s="34">
        <v>10</v>
      </c>
      <c r="AJ45" s="15">
        <f t="shared" si="92"/>
        <v>126</v>
      </c>
      <c r="AK45" s="34">
        <v>38</v>
      </c>
      <c r="AL45" s="16">
        <f t="shared" si="93"/>
        <v>191</v>
      </c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</row>
    <row r="46" spans="1:61" s="36" customFormat="1" ht="15.75" x14ac:dyDescent="0.25">
      <c r="A46" s="33" t="s">
        <v>36</v>
      </c>
      <c r="B46" s="34">
        <v>0</v>
      </c>
      <c r="C46" s="34">
        <v>0</v>
      </c>
      <c r="D46" s="15">
        <f t="shared" si="86"/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15">
        <f t="shared" si="88"/>
        <v>0</v>
      </c>
      <c r="M46" s="34">
        <v>0</v>
      </c>
      <c r="N46" s="34">
        <v>0</v>
      </c>
      <c r="O46" s="34">
        <f t="shared" si="89"/>
        <v>0</v>
      </c>
      <c r="P46" s="44">
        <f t="shared" si="87"/>
        <v>0</v>
      </c>
      <c r="Q46" s="34">
        <f t="shared" si="87"/>
        <v>7</v>
      </c>
      <c r="R46" s="34">
        <f t="shared" si="87"/>
        <v>11</v>
      </c>
      <c r="S46" s="34">
        <f t="shared" si="87"/>
        <v>0</v>
      </c>
      <c r="T46" s="15">
        <f t="shared" si="90"/>
        <v>18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15">
        <f t="shared" si="91"/>
        <v>0</v>
      </c>
      <c r="AC46" s="34">
        <v>3</v>
      </c>
      <c r="AD46" s="34">
        <v>24</v>
      </c>
      <c r="AE46" s="34">
        <v>18</v>
      </c>
      <c r="AF46" s="34">
        <v>26</v>
      </c>
      <c r="AG46" s="34">
        <v>25</v>
      </c>
      <c r="AH46" s="34">
        <v>14</v>
      </c>
      <c r="AI46" s="34">
        <v>8</v>
      </c>
      <c r="AJ46" s="15">
        <f t="shared" si="92"/>
        <v>118</v>
      </c>
      <c r="AK46" s="34">
        <v>25</v>
      </c>
      <c r="AL46" s="16">
        <f t="shared" si="93"/>
        <v>161</v>
      </c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</row>
    <row r="47" spans="1:61" s="36" customFormat="1" ht="15.75" x14ac:dyDescent="0.25">
      <c r="A47" s="33" t="s">
        <v>37</v>
      </c>
      <c r="B47" s="34">
        <v>0</v>
      </c>
      <c r="C47" s="34">
        <v>0</v>
      </c>
      <c r="D47" s="15">
        <f t="shared" si="86"/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15">
        <f t="shared" si="88"/>
        <v>0</v>
      </c>
      <c r="M47" s="34">
        <v>0</v>
      </c>
      <c r="N47" s="34">
        <v>0</v>
      </c>
      <c r="O47" s="34">
        <f t="shared" si="89"/>
        <v>0</v>
      </c>
      <c r="P47" s="44">
        <f t="shared" si="87"/>
        <v>0</v>
      </c>
      <c r="Q47" s="34">
        <f t="shared" si="87"/>
        <v>0</v>
      </c>
      <c r="R47" s="34">
        <f t="shared" si="87"/>
        <v>1</v>
      </c>
      <c r="S47" s="34">
        <f t="shared" si="87"/>
        <v>0</v>
      </c>
      <c r="T47" s="15">
        <f t="shared" si="90"/>
        <v>1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15">
        <f t="shared" si="91"/>
        <v>0</v>
      </c>
      <c r="AC47" s="34">
        <v>0</v>
      </c>
      <c r="AD47" s="34">
        <v>2</v>
      </c>
      <c r="AE47" s="34">
        <v>1</v>
      </c>
      <c r="AF47" s="34">
        <v>6</v>
      </c>
      <c r="AG47" s="34">
        <v>5</v>
      </c>
      <c r="AH47" s="34">
        <v>3</v>
      </c>
      <c r="AI47" s="34">
        <v>1</v>
      </c>
      <c r="AJ47" s="15">
        <f t="shared" si="92"/>
        <v>18</v>
      </c>
      <c r="AK47" s="34">
        <v>2</v>
      </c>
      <c r="AL47" s="16">
        <f t="shared" si="93"/>
        <v>21</v>
      </c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</row>
    <row r="48" spans="1:61" s="36" customFormat="1" ht="15.75" x14ac:dyDescent="0.25">
      <c r="A48" s="33" t="s">
        <v>38</v>
      </c>
      <c r="B48" s="34">
        <v>0</v>
      </c>
      <c r="C48" s="34">
        <v>0</v>
      </c>
      <c r="D48" s="15">
        <f t="shared" si="86"/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15">
        <f t="shared" si="88"/>
        <v>0</v>
      </c>
      <c r="M48" s="34">
        <v>0</v>
      </c>
      <c r="N48" s="34">
        <v>0</v>
      </c>
      <c r="O48" s="34">
        <f t="shared" si="89"/>
        <v>0</v>
      </c>
      <c r="P48" s="44">
        <f t="shared" si="87"/>
        <v>0</v>
      </c>
      <c r="Q48" s="34">
        <f t="shared" si="87"/>
        <v>0</v>
      </c>
      <c r="R48" s="34">
        <f t="shared" si="87"/>
        <v>0</v>
      </c>
      <c r="S48" s="34">
        <f t="shared" si="87"/>
        <v>0</v>
      </c>
      <c r="T48" s="15">
        <f t="shared" si="90"/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15">
        <f t="shared" si="91"/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15">
        <f t="shared" si="92"/>
        <v>0</v>
      </c>
      <c r="AK48" s="34">
        <v>0</v>
      </c>
      <c r="AL48" s="16">
        <f t="shared" si="93"/>
        <v>0</v>
      </c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</row>
    <row r="49" spans="1:61" s="36" customFormat="1" ht="15.75" x14ac:dyDescent="0.25">
      <c r="A49" s="33" t="s">
        <v>39</v>
      </c>
      <c r="B49" s="34">
        <v>0</v>
      </c>
      <c r="C49" s="34">
        <v>0</v>
      </c>
      <c r="D49" s="15">
        <f t="shared" si="86"/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15">
        <f t="shared" si="88"/>
        <v>0</v>
      </c>
      <c r="M49" s="34">
        <v>0</v>
      </c>
      <c r="N49" s="34">
        <v>0</v>
      </c>
      <c r="O49" s="34">
        <f t="shared" si="89"/>
        <v>0</v>
      </c>
      <c r="P49" s="44">
        <f t="shared" si="87"/>
        <v>0</v>
      </c>
      <c r="Q49" s="34">
        <f t="shared" si="87"/>
        <v>0</v>
      </c>
      <c r="R49" s="34">
        <f t="shared" si="87"/>
        <v>0</v>
      </c>
      <c r="S49" s="34">
        <f t="shared" si="87"/>
        <v>0</v>
      </c>
      <c r="T49" s="15">
        <f t="shared" si="90"/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15">
        <f t="shared" si="91"/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4">
        <v>0</v>
      </c>
      <c r="AJ49" s="15">
        <f t="shared" si="92"/>
        <v>0</v>
      </c>
      <c r="AK49" s="34">
        <v>0</v>
      </c>
      <c r="AL49" s="16">
        <f t="shared" si="93"/>
        <v>0</v>
      </c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</row>
    <row r="50" spans="1:61" s="36" customFormat="1" ht="15.75" x14ac:dyDescent="0.25">
      <c r="A50" s="33" t="s">
        <v>40</v>
      </c>
      <c r="B50" s="34">
        <v>0</v>
      </c>
      <c r="C50" s="34">
        <v>0</v>
      </c>
      <c r="D50" s="37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7">
        <v>0</v>
      </c>
      <c r="M50" s="34">
        <v>0</v>
      </c>
      <c r="N50" s="34">
        <v>0</v>
      </c>
      <c r="O50" s="34">
        <f t="shared" si="89"/>
        <v>0</v>
      </c>
      <c r="P50" s="45">
        <v>0</v>
      </c>
      <c r="Q50" s="38">
        <v>0</v>
      </c>
      <c r="R50" s="38">
        <v>0</v>
      </c>
      <c r="S50" s="38">
        <v>0</v>
      </c>
      <c r="T50" s="37">
        <v>0</v>
      </c>
      <c r="U50" s="38">
        <v>0</v>
      </c>
      <c r="V50" s="38">
        <v>0</v>
      </c>
      <c r="W50" s="38">
        <v>0</v>
      </c>
      <c r="X50" s="38">
        <v>0</v>
      </c>
      <c r="Y50" s="34">
        <v>0</v>
      </c>
      <c r="Z50" s="34">
        <v>0</v>
      </c>
      <c r="AA50" s="34">
        <v>0</v>
      </c>
      <c r="AB50" s="37">
        <f t="shared" si="91"/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15">
        <f t="shared" si="92"/>
        <v>0</v>
      </c>
      <c r="AK50" s="34">
        <v>0</v>
      </c>
      <c r="AL50" s="16">
        <f t="shared" si="93"/>
        <v>0</v>
      </c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</row>
    <row r="51" spans="1:61" s="36" customFormat="1" ht="15.75" x14ac:dyDescent="0.25">
      <c r="A51" s="33" t="s">
        <v>41</v>
      </c>
      <c r="B51" s="34">
        <v>0</v>
      </c>
      <c r="C51" s="34">
        <v>0</v>
      </c>
      <c r="D51" s="37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7">
        <v>0</v>
      </c>
      <c r="M51" s="34">
        <v>0</v>
      </c>
      <c r="N51" s="34">
        <v>0</v>
      </c>
      <c r="O51" s="34">
        <f t="shared" si="89"/>
        <v>0</v>
      </c>
      <c r="P51" s="45">
        <v>0</v>
      </c>
      <c r="Q51" s="38">
        <v>0</v>
      </c>
      <c r="R51" s="38">
        <v>0</v>
      </c>
      <c r="S51" s="38">
        <v>0</v>
      </c>
      <c r="T51" s="37">
        <v>0</v>
      </c>
      <c r="U51" s="38">
        <v>0</v>
      </c>
      <c r="V51" s="38">
        <v>0</v>
      </c>
      <c r="W51" s="38">
        <v>0</v>
      </c>
      <c r="X51" s="38">
        <v>0</v>
      </c>
      <c r="Y51" s="34">
        <v>0</v>
      </c>
      <c r="Z51" s="34">
        <v>0</v>
      </c>
      <c r="AA51" s="34">
        <v>0</v>
      </c>
      <c r="AB51" s="37">
        <f t="shared" ref="AB51" si="94">SUM(U51:AA51)</f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4">
        <v>0</v>
      </c>
      <c r="AJ51" s="15">
        <f t="shared" ref="AJ51" si="95">SUM(AC51:AI51)</f>
        <v>0</v>
      </c>
      <c r="AK51" s="34">
        <v>1</v>
      </c>
      <c r="AL51" s="16">
        <f t="shared" ref="AL51" si="96">SUM(AB51,T51,L51,D51,AJ51,AK51)</f>
        <v>1</v>
      </c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</row>
    <row r="52" spans="1:61" x14ac:dyDescent="0.25">
      <c r="A52" s="13" t="s">
        <v>3</v>
      </c>
      <c r="B52" s="32">
        <f>SUM(B53:B81)</f>
        <v>402</v>
      </c>
      <c r="C52" s="32">
        <f>SUM(C53:C81)</f>
        <v>184</v>
      </c>
      <c r="D52" s="32">
        <f>SUM(D53:D81)</f>
        <v>586</v>
      </c>
      <c r="E52" s="32">
        <f>SUM(E53:E81)</f>
        <v>1279</v>
      </c>
      <c r="F52" s="32">
        <f t="shared" ref="F52" si="97">SUM(F53:F81)</f>
        <v>1221</v>
      </c>
      <c r="G52" s="32">
        <f t="shared" ref="G52" si="98">SUM(G53:G81)</f>
        <v>1097</v>
      </c>
      <c r="H52" s="32">
        <f t="shared" ref="H52" si="99">SUM(H53:H81)</f>
        <v>1089</v>
      </c>
      <c r="I52" s="32">
        <f t="shared" ref="I52" si="100">SUM(I53:I81)</f>
        <v>979</v>
      </c>
      <c r="J52" s="32">
        <f t="shared" ref="J52" si="101">SUM(J53:J81)</f>
        <v>331</v>
      </c>
      <c r="K52" s="32">
        <f t="shared" ref="K52" si="102">SUM(K53:K81)</f>
        <v>168</v>
      </c>
      <c r="L52" s="32">
        <f t="shared" ref="L52" si="103">SUM(L53:L81)</f>
        <v>6164</v>
      </c>
      <c r="M52" s="32">
        <f t="shared" ref="M52" si="104">SUM(M53:M81)</f>
        <v>951</v>
      </c>
      <c r="N52" s="32">
        <f t="shared" ref="N52" si="105">SUM(N53:N81)</f>
        <v>980</v>
      </c>
      <c r="O52" s="32">
        <f t="shared" ref="O52" si="106">SUM(O53:O81)</f>
        <v>780</v>
      </c>
      <c r="P52" s="32">
        <f t="shared" ref="P52" si="107">SUM(P53:P81)</f>
        <v>0</v>
      </c>
      <c r="Q52" s="32">
        <f t="shared" ref="Q52" si="108">SUM(Q53:Q81)</f>
        <v>445</v>
      </c>
      <c r="R52" s="32">
        <f t="shared" ref="R52" si="109">SUM(R53:R81)</f>
        <v>340</v>
      </c>
      <c r="S52" s="32">
        <f t="shared" ref="S52" si="110">SUM(S53:S81)</f>
        <v>156</v>
      </c>
      <c r="T52" s="32">
        <f t="shared" ref="T52" si="111">SUM(T53:T81)</f>
        <v>3652</v>
      </c>
      <c r="U52" s="32">
        <f t="shared" ref="U52" si="112">SUM(U53:U81)</f>
        <v>1069</v>
      </c>
      <c r="V52" s="32">
        <f t="shared" ref="V52" si="113">SUM(V53:V81)</f>
        <v>979</v>
      </c>
      <c r="W52" s="32">
        <f t="shared" ref="W52" si="114">SUM(W53:W81)</f>
        <v>929</v>
      </c>
      <c r="X52" s="32">
        <f t="shared" ref="X52" si="115">SUM(X53:X81)</f>
        <v>947</v>
      </c>
      <c r="Y52" s="32">
        <f t="shared" ref="Y52" si="116">SUM(Y53:Y81)</f>
        <v>870</v>
      </c>
      <c r="Z52" s="32">
        <f t="shared" ref="Z52" si="117">SUM(Z53:Z81)</f>
        <v>318</v>
      </c>
      <c r="AA52" s="32">
        <f t="shared" ref="AA52" si="118">SUM(AA53:AA81)</f>
        <v>165</v>
      </c>
      <c r="AB52" s="32">
        <f t="shared" ref="AB52" si="119">SUM(AB53:AB81)</f>
        <v>5277</v>
      </c>
      <c r="AC52" s="32">
        <f t="shared" ref="AC52" si="120">SUM(AC53:AC81)</f>
        <v>902</v>
      </c>
      <c r="AD52" s="32">
        <f t="shared" ref="AD52" si="121">SUM(AD53:AD81)</f>
        <v>915</v>
      </c>
      <c r="AE52" s="32">
        <f t="shared" ref="AE52" si="122">SUM(AE53:AE81)</f>
        <v>986</v>
      </c>
      <c r="AF52" s="32">
        <f t="shared" ref="AF52" si="123">SUM(AF53:AF81)</f>
        <v>1100</v>
      </c>
      <c r="AG52" s="32">
        <f t="shared" ref="AG52" si="124">SUM(AG53:AG81)</f>
        <v>1347</v>
      </c>
      <c r="AH52" s="32">
        <f t="shared" ref="AH52" si="125">SUM(AH53:AH81)</f>
        <v>508</v>
      </c>
      <c r="AI52" s="32">
        <f t="shared" ref="AI52" si="126">SUM(AI53:AI81)</f>
        <v>225</v>
      </c>
      <c r="AJ52" s="32">
        <f t="shared" ref="AJ52" si="127">SUM(AJ53:AJ81)</f>
        <v>5983</v>
      </c>
      <c r="AK52" s="32">
        <f t="shared" ref="AK52" si="128">SUM(AK53:AK81)</f>
        <v>1337</v>
      </c>
      <c r="AL52" s="32">
        <f t="shared" ref="AL52" si="129">SUM(AL53:AL81)</f>
        <v>22999</v>
      </c>
    </row>
    <row r="53" spans="1:61" s="36" customFormat="1" ht="15.75" x14ac:dyDescent="0.25">
      <c r="A53" s="33" t="s">
        <v>69</v>
      </c>
      <c r="B53" s="34">
        <v>0</v>
      </c>
      <c r="C53" s="34">
        <v>0</v>
      </c>
      <c r="D53" s="15">
        <f t="shared" ref="D53:D79" si="130">SUM(B53:C53)</f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15">
        <f t="shared" ref="L53:L81" si="131">SUM(E53:K53)</f>
        <v>0</v>
      </c>
      <c r="M53" s="34">
        <v>0</v>
      </c>
      <c r="N53" s="34">
        <v>0</v>
      </c>
      <c r="O53" s="34">
        <v>0</v>
      </c>
      <c r="P53" s="45">
        <v>0</v>
      </c>
      <c r="Q53" s="34">
        <v>2</v>
      </c>
      <c r="R53" s="34">
        <v>3</v>
      </c>
      <c r="S53" s="34">
        <v>5</v>
      </c>
      <c r="T53" s="15">
        <f t="shared" ref="T53:T81" si="132">SUM(M53:S53)</f>
        <v>10</v>
      </c>
      <c r="U53" s="34">
        <v>16</v>
      </c>
      <c r="V53" s="34">
        <v>26</v>
      </c>
      <c r="W53" s="34">
        <v>19</v>
      </c>
      <c r="X53" s="34">
        <v>21</v>
      </c>
      <c r="Y53" s="34">
        <v>22</v>
      </c>
      <c r="Z53" s="34">
        <v>6</v>
      </c>
      <c r="AA53" s="34">
        <v>2</v>
      </c>
      <c r="AB53" s="15">
        <f t="shared" ref="AB53:AB80" si="133">SUM(U53:AA53)</f>
        <v>112</v>
      </c>
      <c r="AC53" s="34">
        <v>5</v>
      </c>
      <c r="AD53" s="34">
        <v>5</v>
      </c>
      <c r="AE53" s="34">
        <v>6</v>
      </c>
      <c r="AF53" s="34">
        <v>2</v>
      </c>
      <c r="AG53" s="34">
        <v>10</v>
      </c>
      <c r="AH53" s="34">
        <v>9</v>
      </c>
      <c r="AI53" s="34">
        <v>5</v>
      </c>
      <c r="AJ53" s="15">
        <f t="shared" ref="AJ53:AJ80" si="134">SUM(AC53:AI53)</f>
        <v>42</v>
      </c>
      <c r="AK53" s="34">
        <v>15</v>
      </c>
      <c r="AL53" s="16">
        <f t="shared" ref="AL53:AL79" si="135">SUM(U53:AA53,T53,L53,D53,AC53:AI53,AK53)</f>
        <v>179</v>
      </c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</row>
    <row r="54" spans="1:61" s="36" customFormat="1" ht="15.75" x14ac:dyDescent="0.25">
      <c r="A54" s="33" t="s">
        <v>14</v>
      </c>
      <c r="B54" s="34">
        <v>15</v>
      </c>
      <c r="C54" s="34">
        <v>7</v>
      </c>
      <c r="D54" s="15">
        <f t="shared" si="130"/>
        <v>22</v>
      </c>
      <c r="E54" s="34">
        <v>47</v>
      </c>
      <c r="F54" s="34">
        <v>0</v>
      </c>
      <c r="G54" s="34">
        <v>31</v>
      </c>
      <c r="H54" s="34">
        <v>36</v>
      </c>
      <c r="I54" s="34">
        <v>31</v>
      </c>
      <c r="J54" s="34">
        <v>15</v>
      </c>
      <c r="K54" s="34">
        <v>5</v>
      </c>
      <c r="L54" s="15">
        <f t="shared" si="131"/>
        <v>165</v>
      </c>
      <c r="M54" s="34">
        <v>34</v>
      </c>
      <c r="N54" s="34">
        <v>35</v>
      </c>
      <c r="O54" s="34">
        <v>0</v>
      </c>
      <c r="P54" s="45">
        <v>0</v>
      </c>
      <c r="Q54" s="34">
        <v>7</v>
      </c>
      <c r="R54" s="34">
        <v>8</v>
      </c>
      <c r="S54" s="34">
        <v>7</v>
      </c>
      <c r="T54" s="15">
        <f t="shared" si="132"/>
        <v>91</v>
      </c>
      <c r="U54" s="34">
        <v>34</v>
      </c>
      <c r="V54" s="34">
        <v>36</v>
      </c>
      <c r="W54" s="34">
        <v>48</v>
      </c>
      <c r="X54" s="34">
        <v>58</v>
      </c>
      <c r="Y54" s="34">
        <v>42</v>
      </c>
      <c r="Z54" s="34">
        <v>12</v>
      </c>
      <c r="AA54" s="34">
        <v>4</v>
      </c>
      <c r="AB54" s="15">
        <f t="shared" si="133"/>
        <v>234</v>
      </c>
      <c r="AC54" s="34">
        <v>19</v>
      </c>
      <c r="AD54" s="34">
        <v>15</v>
      </c>
      <c r="AE54" s="34">
        <v>14</v>
      </c>
      <c r="AF54" s="34">
        <v>13</v>
      </c>
      <c r="AG54" s="34">
        <v>9</v>
      </c>
      <c r="AH54" s="34">
        <v>9</v>
      </c>
      <c r="AI54" s="34">
        <v>4</v>
      </c>
      <c r="AJ54" s="15">
        <f t="shared" si="134"/>
        <v>83</v>
      </c>
      <c r="AK54" s="34">
        <v>25</v>
      </c>
      <c r="AL54" s="16">
        <f t="shared" si="135"/>
        <v>620</v>
      </c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1:61" s="36" customFormat="1" ht="15.75" x14ac:dyDescent="0.25">
      <c r="A55" s="33" t="s">
        <v>15</v>
      </c>
      <c r="B55" s="34">
        <v>20</v>
      </c>
      <c r="C55" s="34">
        <v>9</v>
      </c>
      <c r="D55" s="15">
        <f t="shared" si="130"/>
        <v>29</v>
      </c>
      <c r="E55" s="34">
        <v>50</v>
      </c>
      <c r="F55" s="34">
        <v>37</v>
      </c>
      <c r="G55" s="34">
        <v>48</v>
      </c>
      <c r="H55" s="34">
        <v>55</v>
      </c>
      <c r="I55" s="34">
        <v>42</v>
      </c>
      <c r="J55" s="34">
        <v>23</v>
      </c>
      <c r="K55" s="34">
        <v>9</v>
      </c>
      <c r="L55" s="15">
        <f t="shared" si="131"/>
        <v>264</v>
      </c>
      <c r="M55" s="34">
        <v>37</v>
      </c>
      <c r="N55" s="34">
        <v>39</v>
      </c>
      <c r="O55" s="34">
        <v>0</v>
      </c>
      <c r="P55" s="45">
        <v>0</v>
      </c>
      <c r="Q55" s="34">
        <v>13</v>
      </c>
      <c r="R55" s="34">
        <v>10</v>
      </c>
      <c r="S55" s="34">
        <v>3</v>
      </c>
      <c r="T55" s="15">
        <f t="shared" si="132"/>
        <v>102</v>
      </c>
      <c r="U55" s="34">
        <v>46</v>
      </c>
      <c r="V55" s="34">
        <v>52</v>
      </c>
      <c r="W55" s="34">
        <v>41</v>
      </c>
      <c r="X55" s="34">
        <v>49</v>
      </c>
      <c r="Y55" s="34">
        <v>35</v>
      </c>
      <c r="Z55" s="34">
        <v>17</v>
      </c>
      <c r="AA55" s="34">
        <v>1</v>
      </c>
      <c r="AB55" s="15">
        <f t="shared" si="133"/>
        <v>241</v>
      </c>
      <c r="AC55" s="34">
        <v>28</v>
      </c>
      <c r="AD55" s="34">
        <v>30</v>
      </c>
      <c r="AE55" s="34">
        <v>22</v>
      </c>
      <c r="AF55" s="34">
        <v>18</v>
      </c>
      <c r="AG55" s="34">
        <v>48</v>
      </c>
      <c r="AH55" s="34">
        <v>14</v>
      </c>
      <c r="AI55" s="34">
        <v>0</v>
      </c>
      <c r="AJ55" s="15">
        <f t="shared" si="134"/>
        <v>160</v>
      </c>
      <c r="AK55" s="34">
        <v>42</v>
      </c>
      <c r="AL55" s="16">
        <f t="shared" si="135"/>
        <v>838</v>
      </c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</row>
    <row r="56" spans="1:61" s="36" customFormat="1" ht="15.75" x14ac:dyDescent="0.25">
      <c r="A56" s="33" t="s">
        <v>16</v>
      </c>
      <c r="B56" s="34">
        <v>25</v>
      </c>
      <c r="C56" s="34">
        <v>11</v>
      </c>
      <c r="D56" s="15">
        <f t="shared" si="130"/>
        <v>36</v>
      </c>
      <c r="E56" s="34">
        <v>83</v>
      </c>
      <c r="F56" s="34">
        <v>62</v>
      </c>
      <c r="G56" s="34">
        <v>60</v>
      </c>
      <c r="H56" s="34">
        <v>72</v>
      </c>
      <c r="I56" s="34">
        <v>61</v>
      </c>
      <c r="J56" s="34">
        <v>27</v>
      </c>
      <c r="K56" s="34">
        <v>10</v>
      </c>
      <c r="L56" s="15">
        <f t="shared" si="131"/>
        <v>375</v>
      </c>
      <c r="M56" s="34">
        <v>55</v>
      </c>
      <c r="N56" s="34">
        <v>60</v>
      </c>
      <c r="O56" s="34">
        <v>1</v>
      </c>
      <c r="P56" s="45">
        <v>0</v>
      </c>
      <c r="Q56" s="34">
        <v>28</v>
      </c>
      <c r="R56" s="34">
        <v>15</v>
      </c>
      <c r="S56" s="34">
        <v>6</v>
      </c>
      <c r="T56" s="15">
        <f t="shared" si="132"/>
        <v>165</v>
      </c>
      <c r="U56" s="34">
        <v>66</v>
      </c>
      <c r="V56" s="34">
        <v>70</v>
      </c>
      <c r="W56" s="34">
        <v>46</v>
      </c>
      <c r="X56" s="34">
        <v>72</v>
      </c>
      <c r="Y56" s="34">
        <v>49</v>
      </c>
      <c r="Z56" s="34">
        <v>12</v>
      </c>
      <c r="AA56" s="34">
        <v>4</v>
      </c>
      <c r="AB56" s="15">
        <f t="shared" si="133"/>
        <v>319</v>
      </c>
      <c r="AC56" s="34">
        <v>40</v>
      </c>
      <c r="AD56" s="34">
        <v>32</v>
      </c>
      <c r="AE56" s="34">
        <v>44</v>
      </c>
      <c r="AF56" s="34">
        <v>30</v>
      </c>
      <c r="AG56" s="34">
        <v>45</v>
      </c>
      <c r="AH56" s="34">
        <v>18</v>
      </c>
      <c r="AI56" s="34">
        <v>5</v>
      </c>
      <c r="AJ56" s="15">
        <f t="shared" si="134"/>
        <v>214</v>
      </c>
      <c r="AK56" s="34">
        <v>53</v>
      </c>
      <c r="AL56" s="16">
        <f t="shared" si="135"/>
        <v>1162</v>
      </c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</row>
    <row r="57" spans="1:61" s="36" customFormat="1" ht="15.75" x14ac:dyDescent="0.25">
      <c r="A57" s="33" t="s">
        <v>17</v>
      </c>
      <c r="B57" s="34">
        <v>24</v>
      </c>
      <c r="C57" s="34">
        <v>12</v>
      </c>
      <c r="D57" s="15">
        <f t="shared" si="130"/>
        <v>36</v>
      </c>
      <c r="E57" s="34">
        <v>100</v>
      </c>
      <c r="F57" s="34">
        <v>80</v>
      </c>
      <c r="G57" s="34">
        <v>80</v>
      </c>
      <c r="H57" s="34">
        <v>81</v>
      </c>
      <c r="I57" s="34">
        <v>73</v>
      </c>
      <c r="J57" s="34">
        <v>23</v>
      </c>
      <c r="K57" s="34">
        <v>13</v>
      </c>
      <c r="L57" s="15">
        <f t="shared" si="131"/>
        <v>450</v>
      </c>
      <c r="M57" s="34">
        <v>66</v>
      </c>
      <c r="N57" s="34">
        <v>70</v>
      </c>
      <c r="O57" s="34">
        <v>15</v>
      </c>
      <c r="P57" s="45">
        <v>0</v>
      </c>
      <c r="Q57" s="34">
        <v>21</v>
      </c>
      <c r="R57" s="34">
        <v>11</v>
      </c>
      <c r="S57" s="34">
        <v>6</v>
      </c>
      <c r="T57" s="15">
        <f t="shared" si="132"/>
        <v>189</v>
      </c>
      <c r="U57" s="34">
        <v>68</v>
      </c>
      <c r="V57" s="34">
        <v>62</v>
      </c>
      <c r="W57" s="34">
        <v>77</v>
      </c>
      <c r="X57" s="34">
        <v>67</v>
      </c>
      <c r="Y57" s="34">
        <v>55</v>
      </c>
      <c r="Z57" s="34">
        <v>31</v>
      </c>
      <c r="AA57" s="34">
        <v>1</v>
      </c>
      <c r="AB57" s="15">
        <f t="shared" si="133"/>
        <v>361</v>
      </c>
      <c r="AC57" s="34">
        <v>51</v>
      </c>
      <c r="AD57" s="34">
        <v>47</v>
      </c>
      <c r="AE57" s="34">
        <v>54</v>
      </c>
      <c r="AF57" s="34">
        <v>43</v>
      </c>
      <c r="AG57" s="34">
        <v>100</v>
      </c>
      <c r="AH57" s="34">
        <v>27</v>
      </c>
      <c r="AI57" s="34">
        <v>4</v>
      </c>
      <c r="AJ57" s="15">
        <f t="shared" si="134"/>
        <v>326</v>
      </c>
      <c r="AK57" s="34">
        <v>66</v>
      </c>
      <c r="AL57" s="16">
        <f t="shared" si="135"/>
        <v>1428</v>
      </c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</row>
    <row r="58" spans="1:61" s="36" customFormat="1" ht="15.75" x14ac:dyDescent="0.25">
      <c r="A58" s="33" t="s">
        <v>18</v>
      </c>
      <c r="B58" s="34">
        <v>31</v>
      </c>
      <c r="C58" s="34">
        <v>10</v>
      </c>
      <c r="D58" s="15">
        <f t="shared" si="130"/>
        <v>41</v>
      </c>
      <c r="E58" s="34">
        <v>83</v>
      </c>
      <c r="F58" s="34">
        <v>83</v>
      </c>
      <c r="G58" s="34">
        <v>95</v>
      </c>
      <c r="H58" s="34">
        <v>79</v>
      </c>
      <c r="I58" s="34">
        <v>80</v>
      </c>
      <c r="J58" s="34">
        <v>28</v>
      </c>
      <c r="K58" s="34">
        <v>8</v>
      </c>
      <c r="L58" s="15">
        <f t="shared" si="131"/>
        <v>456</v>
      </c>
      <c r="M58" s="34">
        <v>70</v>
      </c>
      <c r="N58" s="34">
        <v>82</v>
      </c>
      <c r="O58" s="34">
        <v>58</v>
      </c>
      <c r="P58" s="45">
        <v>0</v>
      </c>
      <c r="Q58" s="34">
        <v>22</v>
      </c>
      <c r="R58" s="34">
        <v>28</v>
      </c>
      <c r="S58" s="34">
        <v>3</v>
      </c>
      <c r="T58" s="15">
        <f t="shared" si="132"/>
        <v>263</v>
      </c>
      <c r="U58" s="34">
        <v>87</v>
      </c>
      <c r="V58" s="34">
        <v>53</v>
      </c>
      <c r="W58" s="34">
        <v>57</v>
      </c>
      <c r="X58" s="34">
        <v>69</v>
      </c>
      <c r="Y58" s="34">
        <v>67</v>
      </c>
      <c r="Z58" s="34">
        <v>18</v>
      </c>
      <c r="AA58" s="34">
        <v>8</v>
      </c>
      <c r="AB58" s="15">
        <f t="shared" si="133"/>
        <v>359</v>
      </c>
      <c r="AC58" s="34">
        <v>62</v>
      </c>
      <c r="AD58" s="34">
        <v>49</v>
      </c>
      <c r="AE58" s="34">
        <v>57</v>
      </c>
      <c r="AF58" s="34">
        <v>58</v>
      </c>
      <c r="AG58" s="34">
        <v>122</v>
      </c>
      <c r="AH58" s="34">
        <v>30</v>
      </c>
      <c r="AI58" s="34">
        <v>12</v>
      </c>
      <c r="AJ58" s="15">
        <f t="shared" si="134"/>
        <v>390</v>
      </c>
      <c r="AK58" s="34">
        <v>74</v>
      </c>
      <c r="AL58" s="16">
        <f t="shared" si="135"/>
        <v>1583</v>
      </c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</row>
    <row r="59" spans="1:61" s="36" customFormat="1" ht="15.75" x14ac:dyDescent="0.25">
      <c r="A59" s="33" t="s">
        <v>19</v>
      </c>
      <c r="B59" s="34">
        <v>40</v>
      </c>
      <c r="C59" s="34">
        <v>16</v>
      </c>
      <c r="D59" s="15">
        <f t="shared" si="130"/>
        <v>56</v>
      </c>
      <c r="E59" s="34">
        <v>85</v>
      </c>
      <c r="F59" s="34">
        <v>102</v>
      </c>
      <c r="G59" s="34">
        <v>93</v>
      </c>
      <c r="H59" s="34">
        <v>85</v>
      </c>
      <c r="I59" s="34">
        <v>56</v>
      </c>
      <c r="J59" s="34">
        <v>36</v>
      </c>
      <c r="K59" s="34">
        <v>7</v>
      </c>
      <c r="L59" s="15">
        <f t="shared" si="131"/>
        <v>464</v>
      </c>
      <c r="M59" s="34">
        <v>84</v>
      </c>
      <c r="N59" s="34">
        <v>74</v>
      </c>
      <c r="O59" s="34">
        <v>78</v>
      </c>
      <c r="P59" s="45">
        <v>0</v>
      </c>
      <c r="Q59" s="34">
        <v>31</v>
      </c>
      <c r="R59" s="34">
        <v>25</v>
      </c>
      <c r="S59" s="34">
        <v>6</v>
      </c>
      <c r="T59" s="15">
        <f t="shared" si="132"/>
        <v>298</v>
      </c>
      <c r="U59" s="34">
        <v>67</v>
      </c>
      <c r="V59" s="34">
        <v>64</v>
      </c>
      <c r="W59" s="34">
        <v>58</v>
      </c>
      <c r="X59" s="34">
        <v>70</v>
      </c>
      <c r="Y59" s="34">
        <v>71</v>
      </c>
      <c r="Z59" s="34">
        <v>22</v>
      </c>
      <c r="AA59" s="34">
        <v>10</v>
      </c>
      <c r="AB59" s="15">
        <f t="shared" si="133"/>
        <v>362</v>
      </c>
      <c r="AC59" s="34">
        <v>47</v>
      </c>
      <c r="AD59" s="34">
        <v>44</v>
      </c>
      <c r="AE59" s="34">
        <v>51</v>
      </c>
      <c r="AF59" s="34">
        <v>61</v>
      </c>
      <c r="AG59" s="34">
        <v>136</v>
      </c>
      <c r="AH59" s="34">
        <v>28</v>
      </c>
      <c r="AI59" s="34">
        <v>16</v>
      </c>
      <c r="AJ59" s="15">
        <f t="shared" si="134"/>
        <v>383</v>
      </c>
      <c r="AK59" s="34">
        <v>91</v>
      </c>
      <c r="AL59" s="16">
        <f t="shared" si="135"/>
        <v>1654</v>
      </c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</row>
    <row r="60" spans="1:61" s="36" customFormat="1" ht="15.75" x14ac:dyDescent="0.25">
      <c r="A60" s="33" t="s">
        <v>20</v>
      </c>
      <c r="B60" s="34">
        <v>31</v>
      </c>
      <c r="C60" s="34">
        <v>14</v>
      </c>
      <c r="D60" s="15">
        <f t="shared" si="130"/>
        <v>45</v>
      </c>
      <c r="E60" s="34">
        <v>133</v>
      </c>
      <c r="F60" s="34">
        <v>101</v>
      </c>
      <c r="G60" s="34">
        <v>102</v>
      </c>
      <c r="H60" s="34">
        <v>84</v>
      </c>
      <c r="I60" s="34">
        <v>56</v>
      </c>
      <c r="J60" s="34">
        <v>22</v>
      </c>
      <c r="K60" s="34">
        <v>12</v>
      </c>
      <c r="L60" s="15">
        <f t="shared" si="131"/>
        <v>510</v>
      </c>
      <c r="M60" s="34">
        <v>69</v>
      </c>
      <c r="N60" s="34">
        <v>76</v>
      </c>
      <c r="O60" s="34">
        <v>65</v>
      </c>
      <c r="P60" s="45">
        <v>0</v>
      </c>
      <c r="Q60" s="34">
        <v>35</v>
      </c>
      <c r="R60" s="34">
        <v>15</v>
      </c>
      <c r="S60" s="34">
        <v>7</v>
      </c>
      <c r="T60" s="15">
        <f t="shared" si="132"/>
        <v>267</v>
      </c>
      <c r="U60" s="34">
        <v>70</v>
      </c>
      <c r="V60" s="34">
        <v>55</v>
      </c>
      <c r="W60" s="34">
        <v>69</v>
      </c>
      <c r="X60" s="34">
        <v>53</v>
      </c>
      <c r="Y60" s="34">
        <v>61</v>
      </c>
      <c r="Z60" s="34">
        <v>20</v>
      </c>
      <c r="AA60" s="34">
        <v>10</v>
      </c>
      <c r="AB60" s="15">
        <f t="shared" si="133"/>
        <v>338</v>
      </c>
      <c r="AC60" s="34">
        <v>53</v>
      </c>
      <c r="AD60" s="34">
        <v>62</v>
      </c>
      <c r="AE60" s="34">
        <v>58</v>
      </c>
      <c r="AF60" s="34">
        <v>59</v>
      </c>
      <c r="AG60" s="34">
        <v>80</v>
      </c>
      <c r="AH60" s="34">
        <v>38</v>
      </c>
      <c r="AI60" s="34">
        <v>15</v>
      </c>
      <c r="AJ60" s="15">
        <f t="shared" si="134"/>
        <v>365</v>
      </c>
      <c r="AK60" s="34">
        <v>102</v>
      </c>
      <c r="AL60" s="16">
        <f t="shared" si="135"/>
        <v>1627</v>
      </c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  <row r="61" spans="1:61" s="36" customFormat="1" ht="15.75" x14ac:dyDescent="0.25">
      <c r="A61" s="33" t="s">
        <v>21</v>
      </c>
      <c r="B61" s="34">
        <v>28</v>
      </c>
      <c r="C61" s="34">
        <v>14</v>
      </c>
      <c r="D61" s="15">
        <f t="shared" si="130"/>
        <v>42</v>
      </c>
      <c r="E61" s="34">
        <v>98</v>
      </c>
      <c r="F61" s="34">
        <v>112</v>
      </c>
      <c r="G61" s="34">
        <v>77</v>
      </c>
      <c r="H61" s="34">
        <v>93</v>
      </c>
      <c r="I61" s="34">
        <v>44</v>
      </c>
      <c r="J61" s="34">
        <v>24</v>
      </c>
      <c r="K61" s="34">
        <v>9</v>
      </c>
      <c r="L61" s="15">
        <f t="shared" si="131"/>
        <v>457</v>
      </c>
      <c r="M61" s="34">
        <v>80</v>
      </c>
      <c r="N61" s="34">
        <v>84</v>
      </c>
      <c r="O61" s="34">
        <v>79</v>
      </c>
      <c r="P61" s="45">
        <v>0</v>
      </c>
      <c r="Q61" s="34">
        <v>21</v>
      </c>
      <c r="R61" s="34">
        <v>20</v>
      </c>
      <c r="S61" s="34">
        <v>7</v>
      </c>
      <c r="T61" s="15">
        <f t="shared" si="132"/>
        <v>291</v>
      </c>
      <c r="U61" s="34">
        <v>72</v>
      </c>
      <c r="V61" s="34">
        <v>60</v>
      </c>
      <c r="W61" s="34">
        <v>58</v>
      </c>
      <c r="X61" s="34">
        <v>71</v>
      </c>
      <c r="Y61" s="34">
        <v>30</v>
      </c>
      <c r="Z61" s="34">
        <v>20</v>
      </c>
      <c r="AA61" s="34">
        <v>12</v>
      </c>
      <c r="AB61" s="15">
        <f t="shared" si="133"/>
        <v>323</v>
      </c>
      <c r="AC61" s="34">
        <v>70</v>
      </c>
      <c r="AD61" s="34">
        <v>58</v>
      </c>
      <c r="AE61" s="34">
        <v>60</v>
      </c>
      <c r="AF61" s="34">
        <v>47</v>
      </c>
      <c r="AG61" s="34">
        <v>76</v>
      </c>
      <c r="AH61" s="34">
        <v>35</v>
      </c>
      <c r="AI61" s="34">
        <v>11</v>
      </c>
      <c r="AJ61" s="15">
        <f t="shared" si="134"/>
        <v>357</v>
      </c>
      <c r="AK61" s="34">
        <v>83</v>
      </c>
      <c r="AL61" s="16">
        <f t="shared" si="135"/>
        <v>1553</v>
      </c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</row>
    <row r="62" spans="1:61" s="36" customFormat="1" ht="15.75" x14ac:dyDescent="0.25">
      <c r="A62" s="33" t="s">
        <v>22</v>
      </c>
      <c r="B62" s="34">
        <v>30</v>
      </c>
      <c r="C62" s="34">
        <v>14</v>
      </c>
      <c r="D62" s="15">
        <f t="shared" si="130"/>
        <v>44</v>
      </c>
      <c r="E62" s="34">
        <v>89</v>
      </c>
      <c r="F62" s="34">
        <v>100</v>
      </c>
      <c r="G62" s="34">
        <v>83</v>
      </c>
      <c r="H62" s="34">
        <v>83</v>
      </c>
      <c r="I62" s="34">
        <v>77</v>
      </c>
      <c r="J62" s="34">
        <v>24</v>
      </c>
      <c r="K62" s="34">
        <v>19</v>
      </c>
      <c r="L62" s="15">
        <f t="shared" si="131"/>
        <v>475</v>
      </c>
      <c r="M62" s="34">
        <v>67</v>
      </c>
      <c r="N62" s="34">
        <v>82</v>
      </c>
      <c r="O62" s="34">
        <v>82</v>
      </c>
      <c r="P62" s="45">
        <v>0</v>
      </c>
      <c r="Q62" s="34">
        <v>19</v>
      </c>
      <c r="R62" s="34">
        <v>24</v>
      </c>
      <c r="S62" s="34">
        <v>12</v>
      </c>
      <c r="T62" s="15">
        <f t="shared" si="132"/>
        <v>286</v>
      </c>
      <c r="U62" s="34">
        <v>66</v>
      </c>
      <c r="V62" s="34">
        <v>55</v>
      </c>
      <c r="W62" s="34">
        <v>51</v>
      </c>
      <c r="X62" s="34">
        <v>54</v>
      </c>
      <c r="Y62" s="34">
        <v>37</v>
      </c>
      <c r="Z62" s="34">
        <v>20</v>
      </c>
      <c r="AA62" s="34">
        <v>5</v>
      </c>
      <c r="AB62" s="15">
        <f t="shared" si="133"/>
        <v>288</v>
      </c>
      <c r="AC62" s="34">
        <v>53</v>
      </c>
      <c r="AD62" s="34">
        <v>66</v>
      </c>
      <c r="AE62" s="34">
        <v>68</v>
      </c>
      <c r="AF62" s="34">
        <v>73</v>
      </c>
      <c r="AG62" s="34">
        <v>54</v>
      </c>
      <c r="AH62" s="34">
        <v>44</v>
      </c>
      <c r="AI62" s="34">
        <v>11</v>
      </c>
      <c r="AJ62" s="15">
        <f t="shared" si="134"/>
        <v>369</v>
      </c>
      <c r="AK62" s="34">
        <v>70</v>
      </c>
      <c r="AL62" s="16">
        <f t="shared" si="135"/>
        <v>1532</v>
      </c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</row>
    <row r="63" spans="1:61" s="36" customFormat="1" ht="15.75" x14ac:dyDescent="0.25">
      <c r="A63" s="33" t="s">
        <v>23</v>
      </c>
      <c r="B63" s="34">
        <v>29</v>
      </c>
      <c r="C63" s="34">
        <v>10</v>
      </c>
      <c r="D63" s="15">
        <f t="shared" si="130"/>
        <v>39</v>
      </c>
      <c r="E63" s="34">
        <v>104</v>
      </c>
      <c r="F63" s="34">
        <v>97</v>
      </c>
      <c r="G63" s="34">
        <v>76</v>
      </c>
      <c r="H63" s="34">
        <v>102</v>
      </c>
      <c r="I63" s="34">
        <v>77</v>
      </c>
      <c r="J63" s="34">
        <v>26</v>
      </c>
      <c r="K63" s="34">
        <v>9</v>
      </c>
      <c r="L63" s="15">
        <f t="shared" si="131"/>
        <v>491</v>
      </c>
      <c r="M63" s="34">
        <v>76</v>
      </c>
      <c r="N63" s="34">
        <v>72</v>
      </c>
      <c r="O63" s="34">
        <v>71</v>
      </c>
      <c r="P63" s="45">
        <v>0</v>
      </c>
      <c r="Q63" s="34">
        <v>28</v>
      </c>
      <c r="R63" s="34">
        <v>21</v>
      </c>
      <c r="S63" s="34">
        <v>8</v>
      </c>
      <c r="T63" s="15">
        <f t="shared" si="132"/>
        <v>276</v>
      </c>
      <c r="U63" s="34">
        <v>60</v>
      </c>
      <c r="V63" s="34">
        <v>65</v>
      </c>
      <c r="W63" s="34">
        <v>52</v>
      </c>
      <c r="X63" s="34">
        <v>60</v>
      </c>
      <c r="Y63" s="34">
        <v>41</v>
      </c>
      <c r="Z63" s="34">
        <v>16</v>
      </c>
      <c r="AA63" s="34">
        <v>7</v>
      </c>
      <c r="AB63" s="15">
        <f t="shared" si="133"/>
        <v>301</v>
      </c>
      <c r="AC63" s="34">
        <v>66</v>
      </c>
      <c r="AD63" s="34">
        <v>64</v>
      </c>
      <c r="AE63" s="34">
        <v>60</v>
      </c>
      <c r="AF63" s="34">
        <v>63</v>
      </c>
      <c r="AG63" s="34">
        <v>48</v>
      </c>
      <c r="AH63" s="34">
        <v>37</v>
      </c>
      <c r="AI63" s="34">
        <v>16</v>
      </c>
      <c r="AJ63" s="15">
        <f t="shared" si="134"/>
        <v>354</v>
      </c>
      <c r="AK63" s="34">
        <v>80</v>
      </c>
      <c r="AL63" s="16">
        <f t="shared" si="135"/>
        <v>1541</v>
      </c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</row>
    <row r="64" spans="1:61" s="36" customFormat="1" ht="15.75" x14ac:dyDescent="0.25">
      <c r="A64" s="33" t="s">
        <v>24</v>
      </c>
      <c r="B64" s="34">
        <v>35</v>
      </c>
      <c r="C64" s="34">
        <v>11</v>
      </c>
      <c r="D64" s="15">
        <f t="shared" si="130"/>
        <v>46</v>
      </c>
      <c r="E64" s="34">
        <v>109</v>
      </c>
      <c r="F64" s="34">
        <v>95</v>
      </c>
      <c r="G64" s="34">
        <v>70</v>
      </c>
      <c r="H64" s="34">
        <v>78</v>
      </c>
      <c r="I64" s="34">
        <v>76</v>
      </c>
      <c r="J64" s="34">
        <v>13</v>
      </c>
      <c r="K64" s="34">
        <v>4</v>
      </c>
      <c r="L64" s="15">
        <f t="shared" si="131"/>
        <v>445</v>
      </c>
      <c r="M64" s="34">
        <v>91</v>
      </c>
      <c r="N64" s="34">
        <v>94</v>
      </c>
      <c r="O64" s="34">
        <v>59</v>
      </c>
      <c r="P64" s="45">
        <v>0</v>
      </c>
      <c r="Q64" s="34">
        <v>23</v>
      </c>
      <c r="R64" s="34">
        <v>18</v>
      </c>
      <c r="S64" s="34">
        <v>5</v>
      </c>
      <c r="T64" s="15">
        <f t="shared" si="132"/>
        <v>290</v>
      </c>
      <c r="U64" s="34">
        <v>63</v>
      </c>
      <c r="V64" s="34">
        <v>57</v>
      </c>
      <c r="W64" s="34">
        <v>64</v>
      </c>
      <c r="X64" s="34">
        <v>59</v>
      </c>
      <c r="Y64" s="34">
        <v>50</v>
      </c>
      <c r="Z64" s="34">
        <v>15</v>
      </c>
      <c r="AA64" s="34">
        <v>15</v>
      </c>
      <c r="AB64" s="15">
        <f t="shared" si="133"/>
        <v>323</v>
      </c>
      <c r="AC64" s="34">
        <v>52</v>
      </c>
      <c r="AD64" s="34">
        <v>67</v>
      </c>
      <c r="AE64" s="34">
        <v>51</v>
      </c>
      <c r="AF64" s="34">
        <v>60</v>
      </c>
      <c r="AG64" s="34">
        <v>51</v>
      </c>
      <c r="AH64" s="34">
        <v>22</v>
      </c>
      <c r="AI64" s="34">
        <v>22</v>
      </c>
      <c r="AJ64" s="15">
        <f t="shared" si="134"/>
        <v>325</v>
      </c>
      <c r="AK64" s="34">
        <v>70</v>
      </c>
      <c r="AL64" s="16">
        <f t="shared" si="135"/>
        <v>1499</v>
      </c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</row>
    <row r="65" spans="1:61" s="36" customFormat="1" ht="15.75" x14ac:dyDescent="0.25">
      <c r="A65" s="33" t="s">
        <v>25</v>
      </c>
      <c r="B65" s="34">
        <v>23</v>
      </c>
      <c r="C65" s="34">
        <v>13</v>
      </c>
      <c r="D65" s="15">
        <f t="shared" si="130"/>
        <v>36</v>
      </c>
      <c r="E65" s="34">
        <v>90</v>
      </c>
      <c r="F65" s="34">
        <v>80</v>
      </c>
      <c r="G65" s="34">
        <v>61</v>
      </c>
      <c r="H65" s="34">
        <v>73</v>
      </c>
      <c r="I65" s="34">
        <v>100</v>
      </c>
      <c r="J65" s="34">
        <v>24</v>
      </c>
      <c r="K65" s="34">
        <v>10</v>
      </c>
      <c r="L65" s="15">
        <f t="shared" si="131"/>
        <v>438</v>
      </c>
      <c r="M65" s="34">
        <v>69</v>
      </c>
      <c r="N65" s="34">
        <v>60</v>
      </c>
      <c r="O65" s="34">
        <v>83</v>
      </c>
      <c r="P65" s="45">
        <v>0</v>
      </c>
      <c r="Q65" s="34">
        <v>28</v>
      </c>
      <c r="R65" s="34">
        <v>29</v>
      </c>
      <c r="S65" s="34">
        <v>7</v>
      </c>
      <c r="T65" s="15">
        <f t="shared" si="132"/>
        <v>276</v>
      </c>
      <c r="U65" s="34">
        <v>69</v>
      </c>
      <c r="V65" s="34">
        <v>69</v>
      </c>
      <c r="W65" s="34">
        <v>44</v>
      </c>
      <c r="X65" s="34">
        <v>48</v>
      </c>
      <c r="Y65" s="34">
        <v>44</v>
      </c>
      <c r="Z65" s="34">
        <v>17</v>
      </c>
      <c r="AA65" s="34">
        <v>17</v>
      </c>
      <c r="AB65" s="15">
        <f t="shared" si="133"/>
        <v>308</v>
      </c>
      <c r="AC65" s="34">
        <v>46</v>
      </c>
      <c r="AD65" s="34">
        <v>52</v>
      </c>
      <c r="AE65" s="34">
        <v>50</v>
      </c>
      <c r="AF65" s="34">
        <v>74</v>
      </c>
      <c r="AG65" s="34">
        <v>58</v>
      </c>
      <c r="AH65" s="34">
        <v>28</v>
      </c>
      <c r="AI65" s="34">
        <v>11</v>
      </c>
      <c r="AJ65" s="15">
        <f t="shared" si="134"/>
        <v>319</v>
      </c>
      <c r="AK65" s="34">
        <v>74</v>
      </c>
      <c r="AL65" s="16">
        <f t="shared" si="135"/>
        <v>1451</v>
      </c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</row>
    <row r="66" spans="1:61" s="36" customFormat="1" ht="15.75" x14ac:dyDescent="0.25">
      <c r="A66" s="33" t="s">
        <v>26</v>
      </c>
      <c r="B66" s="34">
        <v>21</v>
      </c>
      <c r="C66" s="34">
        <v>13</v>
      </c>
      <c r="D66" s="15">
        <f t="shared" si="130"/>
        <v>34</v>
      </c>
      <c r="E66" s="34">
        <v>65</v>
      </c>
      <c r="F66" s="34">
        <v>78</v>
      </c>
      <c r="G66" s="34">
        <v>83</v>
      </c>
      <c r="H66" s="34">
        <v>70</v>
      </c>
      <c r="I66" s="34">
        <v>58</v>
      </c>
      <c r="J66" s="34">
        <v>23</v>
      </c>
      <c r="K66" s="34">
        <v>16</v>
      </c>
      <c r="L66" s="15">
        <f t="shared" si="131"/>
        <v>393</v>
      </c>
      <c r="M66" s="34">
        <v>44</v>
      </c>
      <c r="N66" s="34">
        <v>55</v>
      </c>
      <c r="O66" s="34">
        <v>47</v>
      </c>
      <c r="P66" s="45">
        <v>0</v>
      </c>
      <c r="Q66" s="34">
        <v>31</v>
      </c>
      <c r="R66" s="34">
        <v>19</v>
      </c>
      <c r="S66" s="34">
        <v>17</v>
      </c>
      <c r="T66" s="15">
        <f t="shared" si="132"/>
        <v>213</v>
      </c>
      <c r="U66" s="34">
        <v>52</v>
      </c>
      <c r="V66" s="34">
        <v>58</v>
      </c>
      <c r="W66" s="34">
        <v>45</v>
      </c>
      <c r="X66" s="34">
        <v>34</v>
      </c>
      <c r="Y66" s="34">
        <v>48</v>
      </c>
      <c r="Z66" s="34">
        <v>10</v>
      </c>
      <c r="AA66" s="34">
        <v>13</v>
      </c>
      <c r="AB66" s="15">
        <f t="shared" si="133"/>
        <v>260</v>
      </c>
      <c r="AC66" s="34">
        <v>65</v>
      </c>
      <c r="AD66" s="34">
        <v>41</v>
      </c>
      <c r="AE66" s="34">
        <v>52</v>
      </c>
      <c r="AF66" s="34">
        <v>61</v>
      </c>
      <c r="AG66" s="34">
        <v>64</v>
      </c>
      <c r="AH66" s="34">
        <v>14</v>
      </c>
      <c r="AI66" s="34">
        <v>12</v>
      </c>
      <c r="AJ66" s="15">
        <f t="shared" si="134"/>
        <v>309</v>
      </c>
      <c r="AK66" s="34">
        <v>68</v>
      </c>
      <c r="AL66" s="16">
        <f t="shared" si="135"/>
        <v>1277</v>
      </c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</row>
    <row r="67" spans="1:61" s="36" customFormat="1" ht="15.75" x14ac:dyDescent="0.25">
      <c r="A67" s="33" t="s">
        <v>27</v>
      </c>
      <c r="B67" s="34">
        <v>12</v>
      </c>
      <c r="C67" s="34">
        <v>8</v>
      </c>
      <c r="D67" s="15">
        <f t="shared" si="130"/>
        <v>20</v>
      </c>
      <c r="E67" s="34">
        <v>57</v>
      </c>
      <c r="F67" s="34">
        <v>66</v>
      </c>
      <c r="G67" s="34">
        <v>50</v>
      </c>
      <c r="H67" s="34">
        <v>32</v>
      </c>
      <c r="I67" s="34">
        <v>60</v>
      </c>
      <c r="J67" s="34">
        <v>9</v>
      </c>
      <c r="K67" s="34">
        <v>12</v>
      </c>
      <c r="L67" s="15">
        <f t="shared" si="131"/>
        <v>286</v>
      </c>
      <c r="M67" s="34">
        <v>40</v>
      </c>
      <c r="N67" s="34">
        <v>30</v>
      </c>
      <c r="O67" s="34">
        <v>35</v>
      </c>
      <c r="P67" s="45">
        <v>0</v>
      </c>
      <c r="Q67" s="34">
        <v>23</v>
      </c>
      <c r="R67" s="34">
        <v>9</v>
      </c>
      <c r="S67" s="34">
        <v>9</v>
      </c>
      <c r="T67" s="15">
        <f t="shared" si="132"/>
        <v>146</v>
      </c>
      <c r="U67" s="34">
        <v>48</v>
      </c>
      <c r="V67" s="34">
        <v>33</v>
      </c>
      <c r="W67" s="34">
        <v>54</v>
      </c>
      <c r="X67" s="34">
        <v>40</v>
      </c>
      <c r="Y67" s="34">
        <v>47</v>
      </c>
      <c r="Z67" s="34">
        <v>12</v>
      </c>
      <c r="AA67" s="34">
        <v>6</v>
      </c>
      <c r="AB67" s="15">
        <f t="shared" si="133"/>
        <v>240</v>
      </c>
      <c r="AC67" s="34">
        <v>50</v>
      </c>
      <c r="AD67" s="34">
        <v>44</v>
      </c>
      <c r="AE67" s="34">
        <v>70</v>
      </c>
      <c r="AF67" s="34">
        <v>54</v>
      </c>
      <c r="AG67" s="34">
        <v>81</v>
      </c>
      <c r="AH67" s="34">
        <v>22</v>
      </c>
      <c r="AI67" s="34">
        <v>5</v>
      </c>
      <c r="AJ67" s="15">
        <f t="shared" si="134"/>
        <v>326</v>
      </c>
      <c r="AK67" s="34">
        <v>55</v>
      </c>
      <c r="AL67" s="16">
        <f t="shared" si="135"/>
        <v>1073</v>
      </c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</row>
    <row r="68" spans="1:61" s="36" customFormat="1" ht="15.75" x14ac:dyDescent="0.25">
      <c r="A68" s="33" t="s">
        <v>28</v>
      </c>
      <c r="B68" s="34">
        <v>14</v>
      </c>
      <c r="C68" s="34">
        <v>10</v>
      </c>
      <c r="D68" s="15">
        <f t="shared" si="130"/>
        <v>24</v>
      </c>
      <c r="E68" s="34">
        <v>37</v>
      </c>
      <c r="F68" s="34">
        <v>55</v>
      </c>
      <c r="G68" s="34">
        <v>36</v>
      </c>
      <c r="H68" s="34">
        <v>29</v>
      </c>
      <c r="I68" s="34">
        <v>40</v>
      </c>
      <c r="J68" s="34">
        <v>13</v>
      </c>
      <c r="K68" s="34">
        <v>8</v>
      </c>
      <c r="L68" s="15">
        <f t="shared" si="131"/>
        <v>218</v>
      </c>
      <c r="M68" s="34">
        <v>34</v>
      </c>
      <c r="N68" s="34">
        <v>38</v>
      </c>
      <c r="O68" s="34">
        <v>32</v>
      </c>
      <c r="P68" s="45">
        <v>0</v>
      </c>
      <c r="Q68" s="34">
        <v>12</v>
      </c>
      <c r="R68" s="34">
        <v>10</v>
      </c>
      <c r="S68" s="34">
        <v>10</v>
      </c>
      <c r="T68" s="15">
        <f t="shared" si="132"/>
        <v>136</v>
      </c>
      <c r="U68" s="34">
        <v>45</v>
      </c>
      <c r="V68" s="34">
        <v>40</v>
      </c>
      <c r="W68" s="34">
        <v>28</v>
      </c>
      <c r="X68" s="34">
        <v>28</v>
      </c>
      <c r="Y68" s="34">
        <v>50</v>
      </c>
      <c r="Z68" s="34">
        <v>3</v>
      </c>
      <c r="AA68" s="34">
        <v>7</v>
      </c>
      <c r="AB68" s="15">
        <f t="shared" si="133"/>
        <v>201</v>
      </c>
      <c r="AC68" s="34">
        <v>58</v>
      </c>
      <c r="AD68" s="34">
        <v>47</v>
      </c>
      <c r="AE68" s="34">
        <v>60</v>
      </c>
      <c r="AF68" s="34">
        <v>60</v>
      </c>
      <c r="AG68" s="34">
        <v>75</v>
      </c>
      <c r="AH68" s="34">
        <v>15</v>
      </c>
      <c r="AI68" s="34">
        <v>8</v>
      </c>
      <c r="AJ68" s="15">
        <f t="shared" si="134"/>
        <v>323</v>
      </c>
      <c r="AK68" s="34">
        <v>64</v>
      </c>
      <c r="AL68" s="16">
        <f t="shared" si="135"/>
        <v>966</v>
      </c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</row>
    <row r="69" spans="1:61" s="36" customFormat="1" ht="15.75" x14ac:dyDescent="0.25">
      <c r="A69" s="33" t="s">
        <v>29</v>
      </c>
      <c r="B69" s="34">
        <v>22</v>
      </c>
      <c r="C69" s="34">
        <v>9</v>
      </c>
      <c r="D69" s="15">
        <f t="shared" si="130"/>
        <v>31</v>
      </c>
      <c r="E69" s="34">
        <v>38</v>
      </c>
      <c r="F69" s="34">
        <v>35</v>
      </c>
      <c r="G69" s="34">
        <v>45</v>
      </c>
      <c r="H69" s="34">
        <v>26</v>
      </c>
      <c r="I69" s="34">
        <v>39</v>
      </c>
      <c r="J69" s="34">
        <v>1</v>
      </c>
      <c r="K69" s="34">
        <v>12</v>
      </c>
      <c r="L69" s="15">
        <f t="shared" si="131"/>
        <v>196</v>
      </c>
      <c r="M69" s="34">
        <v>32</v>
      </c>
      <c r="N69" s="34">
        <v>24</v>
      </c>
      <c r="O69" s="34">
        <v>34</v>
      </c>
      <c r="P69" s="45">
        <v>0</v>
      </c>
      <c r="Q69" s="34">
        <v>19</v>
      </c>
      <c r="R69" s="34">
        <v>11</v>
      </c>
      <c r="S69" s="34">
        <v>12</v>
      </c>
      <c r="T69" s="15">
        <f t="shared" si="132"/>
        <v>132</v>
      </c>
      <c r="U69" s="34">
        <v>27</v>
      </c>
      <c r="V69" s="34">
        <v>25</v>
      </c>
      <c r="W69" s="34">
        <v>28</v>
      </c>
      <c r="X69" s="34">
        <v>22</v>
      </c>
      <c r="Y69" s="34">
        <v>28</v>
      </c>
      <c r="Z69" s="34">
        <v>11</v>
      </c>
      <c r="AA69" s="34">
        <v>8</v>
      </c>
      <c r="AB69" s="15">
        <f t="shared" si="133"/>
        <v>149</v>
      </c>
      <c r="AC69" s="34">
        <v>33</v>
      </c>
      <c r="AD69" s="34">
        <v>28</v>
      </c>
      <c r="AE69" s="34">
        <v>50</v>
      </c>
      <c r="AF69" s="34">
        <v>39</v>
      </c>
      <c r="AG69" s="34">
        <v>43</v>
      </c>
      <c r="AH69" s="34">
        <v>23</v>
      </c>
      <c r="AI69" s="34">
        <v>8</v>
      </c>
      <c r="AJ69" s="15">
        <f t="shared" si="134"/>
        <v>224</v>
      </c>
      <c r="AK69" s="34">
        <v>55</v>
      </c>
      <c r="AL69" s="16">
        <f t="shared" si="135"/>
        <v>787</v>
      </c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</row>
    <row r="70" spans="1:61" s="36" customFormat="1" ht="15.75" x14ac:dyDescent="0.25">
      <c r="A70" s="33" t="s">
        <v>30</v>
      </c>
      <c r="B70" s="34">
        <v>2</v>
      </c>
      <c r="C70" s="34">
        <v>3</v>
      </c>
      <c r="D70" s="15">
        <f t="shared" si="130"/>
        <v>5</v>
      </c>
      <c r="E70" s="34">
        <v>11</v>
      </c>
      <c r="F70" s="34">
        <v>31</v>
      </c>
      <c r="G70" s="34">
        <v>7</v>
      </c>
      <c r="H70" s="34">
        <v>11</v>
      </c>
      <c r="I70" s="34">
        <v>9</v>
      </c>
      <c r="J70" s="34">
        <v>0</v>
      </c>
      <c r="K70" s="34">
        <v>5</v>
      </c>
      <c r="L70" s="15">
        <f t="shared" si="131"/>
        <v>74</v>
      </c>
      <c r="M70" s="34">
        <v>3</v>
      </c>
      <c r="N70" s="34">
        <v>5</v>
      </c>
      <c r="O70" s="34">
        <v>37</v>
      </c>
      <c r="P70" s="45">
        <v>0</v>
      </c>
      <c r="Q70" s="34">
        <v>12</v>
      </c>
      <c r="R70" s="34">
        <v>10</v>
      </c>
      <c r="S70" s="34">
        <v>7</v>
      </c>
      <c r="T70" s="15">
        <f t="shared" si="132"/>
        <v>74</v>
      </c>
      <c r="U70" s="34">
        <v>31</v>
      </c>
      <c r="V70" s="34">
        <v>22</v>
      </c>
      <c r="W70" s="34">
        <v>24</v>
      </c>
      <c r="X70" s="34">
        <v>22</v>
      </c>
      <c r="Y70" s="34">
        <v>21</v>
      </c>
      <c r="Z70" s="34">
        <v>7</v>
      </c>
      <c r="AA70" s="34">
        <v>10</v>
      </c>
      <c r="AB70" s="15">
        <f t="shared" si="133"/>
        <v>137</v>
      </c>
      <c r="AC70" s="34">
        <v>16</v>
      </c>
      <c r="AD70" s="34">
        <v>34</v>
      </c>
      <c r="AE70" s="34">
        <v>22</v>
      </c>
      <c r="AF70" s="34">
        <v>66</v>
      </c>
      <c r="AG70" s="34">
        <v>52</v>
      </c>
      <c r="AH70" s="34">
        <v>21</v>
      </c>
      <c r="AI70" s="34">
        <v>8</v>
      </c>
      <c r="AJ70" s="15">
        <f t="shared" si="134"/>
        <v>219</v>
      </c>
      <c r="AK70" s="34">
        <v>42</v>
      </c>
      <c r="AL70" s="16">
        <f t="shared" si="135"/>
        <v>551</v>
      </c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</row>
    <row r="71" spans="1:61" s="36" customFormat="1" ht="15.75" x14ac:dyDescent="0.25">
      <c r="A71" s="33" t="s">
        <v>31</v>
      </c>
      <c r="B71" s="34">
        <v>0</v>
      </c>
      <c r="C71" s="34">
        <v>0</v>
      </c>
      <c r="D71" s="15">
        <f t="shared" si="130"/>
        <v>0</v>
      </c>
      <c r="E71" s="34">
        <v>0</v>
      </c>
      <c r="F71" s="34">
        <v>7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15">
        <f t="shared" si="131"/>
        <v>7</v>
      </c>
      <c r="M71" s="34">
        <v>0</v>
      </c>
      <c r="N71" s="34">
        <v>0</v>
      </c>
      <c r="O71" s="34">
        <v>4</v>
      </c>
      <c r="P71" s="45">
        <v>0</v>
      </c>
      <c r="Q71" s="34">
        <v>17</v>
      </c>
      <c r="R71" s="34">
        <v>12</v>
      </c>
      <c r="S71" s="34">
        <v>3</v>
      </c>
      <c r="T71" s="15">
        <f t="shared" si="132"/>
        <v>36</v>
      </c>
      <c r="U71" s="34">
        <v>23</v>
      </c>
      <c r="V71" s="34">
        <v>19</v>
      </c>
      <c r="W71" s="34">
        <v>16</v>
      </c>
      <c r="X71" s="34">
        <v>15</v>
      </c>
      <c r="Y71" s="34">
        <v>21</v>
      </c>
      <c r="Z71" s="34">
        <v>12</v>
      </c>
      <c r="AA71" s="34">
        <v>6</v>
      </c>
      <c r="AB71" s="15">
        <f t="shared" si="133"/>
        <v>112</v>
      </c>
      <c r="AC71" s="34">
        <v>14</v>
      </c>
      <c r="AD71" s="34">
        <v>28</v>
      </c>
      <c r="AE71" s="34">
        <v>25</v>
      </c>
      <c r="AF71" s="34">
        <v>33</v>
      </c>
      <c r="AG71" s="34">
        <v>56</v>
      </c>
      <c r="AH71" s="34">
        <v>13</v>
      </c>
      <c r="AI71" s="34">
        <v>7</v>
      </c>
      <c r="AJ71" s="15">
        <f t="shared" si="134"/>
        <v>176</v>
      </c>
      <c r="AK71" s="34">
        <v>38</v>
      </c>
      <c r="AL71" s="16">
        <f t="shared" si="135"/>
        <v>369</v>
      </c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</row>
    <row r="72" spans="1:61" s="36" customFormat="1" ht="15.75" x14ac:dyDescent="0.25">
      <c r="A72" s="33" t="s">
        <v>32</v>
      </c>
      <c r="B72" s="34">
        <v>0</v>
      </c>
      <c r="C72" s="34">
        <v>0</v>
      </c>
      <c r="D72" s="15">
        <f t="shared" si="130"/>
        <v>0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15">
        <f t="shared" si="131"/>
        <v>0</v>
      </c>
      <c r="M72" s="34">
        <v>0</v>
      </c>
      <c r="N72" s="34">
        <v>0</v>
      </c>
      <c r="O72" s="34">
        <v>0</v>
      </c>
      <c r="P72" s="45">
        <v>0</v>
      </c>
      <c r="Q72" s="34">
        <v>16</v>
      </c>
      <c r="R72" s="34">
        <v>9</v>
      </c>
      <c r="S72" s="34">
        <v>4</v>
      </c>
      <c r="T72" s="15">
        <f t="shared" si="132"/>
        <v>29</v>
      </c>
      <c r="U72" s="34">
        <v>19</v>
      </c>
      <c r="V72" s="34">
        <v>23</v>
      </c>
      <c r="W72" s="34">
        <v>12</v>
      </c>
      <c r="X72" s="34">
        <v>17</v>
      </c>
      <c r="Y72" s="34">
        <v>13</v>
      </c>
      <c r="Z72" s="34">
        <v>12</v>
      </c>
      <c r="AA72" s="34">
        <v>11</v>
      </c>
      <c r="AB72" s="15">
        <f t="shared" si="133"/>
        <v>107</v>
      </c>
      <c r="AC72" s="34">
        <v>17</v>
      </c>
      <c r="AD72" s="34">
        <v>20</v>
      </c>
      <c r="AE72" s="34">
        <v>28</v>
      </c>
      <c r="AF72" s="34">
        <v>56</v>
      </c>
      <c r="AG72" s="34">
        <v>27</v>
      </c>
      <c r="AH72" s="34">
        <v>5</v>
      </c>
      <c r="AI72" s="34">
        <v>10</v>
      </c>
      <c r="AJ72" s="15">
        <f t="shared" si="134"/>
        <v>163</v>
      </c>
      <c r="AK72" s="34">
        <v>37</v>
      </c>
      <c r="AL72" s="16">
        <f t="shared" si="135"/>
        <v>336</v>
      </c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</row>
    <row r="73" spans="1:61" s="36" customFormat="1" ht="15.75" x14ac:dyDescent="0.25">
      <c r="A73" s="33" t="s">
        <v>33</v>
      </c>
      <c r="B73" s="34">
        <v>0</v>
      </c>
      <c r="C73" s="34">
        <v>0</v>
      </c>
      <c r="D73" s="15">
        <f t="shared" si="130"/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15">
        <f t="shared" si="131"/>
        <v>0</v>
      </c>
      <c r="M73" s="34">
        <v>0</v>
      </c>
      <c r="N73" s="34">
        <v>0</v>
      </c>
      <c r="O73" s="34">
        <v>0</v>
      </c>
      <c r="P73" s="45">
        <v>0</v>
      </c>
      <c r="Q73" s="38">
        <v>12</v>
      </c>
      <c r="R73" s="38">
        <v>8</v>
      </c>
      <c r="S73" s="38">
        <v>4</v>
      </c>
      <c r="T73" s="15">
        <f t="shared" si="132"/>
        <v>24</v>
      </c>
      <c r="U73" s="38">
        <v>12</v>
      </c>
      <c r="V73" s="38">
        <v>18</v>
      </c>
      <c r="W73" s="38">
        <v>20</v>
      </c>
      <c r="X73" s="38">
        <v>16</v>
      </c>
      <c r="Y73" s="38">
        <v>25</v>
      </c>
      <c r="Z73" s="38">
        <v>17</v>
      </c>
      <c r="AA73" s="38">
        <v>4</v>
      </c>
      <c r="AB73" s="15">
        <f t="shared" si="133"/>
        <v>112</v>
      </c>
      <c r="AC73" s="38">
        <v>17</v>
      </c>
      <c r="AD73" s="38">
        <v>15</v>
      </c>
      <c r="AE73" s="38">
        <v>26</v>
      </c>
      <c r="AF73" s="38">
        <v>43</v>
      </c>
      <c r="AG73" s="38">
        <v>33</v>
      </c>
      <c r="AH73" s="38">
        <v>12</v>
      </c>
      <c r="AI73" s="38">
        <v>8</v>
      </c>
      <c r="AJ73" s="15">
        <f t="shared" si="134"/>
        <v>154</v>
      </c>
      <c r="AK73" s="34">
        <v>43</v>
      </c>
      <c r="AL73" s="16">
        <f t="shared" si="135"/>
        <v>333</v>
      </c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</row>
    <row r="74" spans="1:61" s="36" customFormat="1" ht="15.75" x14ac:dyDescent="0.25">
      <c r="A74" s="33" t="s">
        <v>34</v>
      </c>
      <c r="B74" s="34">
        <v>0</v>
      </c>
      <c r="C74" s="34">
        <v>0</v>
      </c>
      <c r="D74" s="15">
        <f t="shared" si="130"/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15">
        <f t="shared" si="131"/>
        <v>0</v>
      </c>
      <c r="M74" s="34">
        <v>0</v>
      </c>
      <c r="N74" s="34">
        <v>0</v>
      </c>
      <c r="O74" s="34">
        <v>0</v>
      </c>
      <c r="P74" s="45">
        <v>0</v>
      </c>
      <c r="Q74" s="38">
        <v>5</v>
      </c>
      <c r="R74" s="38">
        <v>9</v>
      </c>
      <c r="S74" s="38">
        <v>8</v>
      </c>
      <c r="T74" s="15">
        <f t="shared" si="132"/>
        <v>22</v>
      </c>
      <c r="U74" s="38">
        <v>25</v>
      </c>
      <c r="V74" s="38">
        <v>15</v>
      </c>
      <c r="W74" s="38">
        <v>16</v>
      </c>
      <c r="X74" s="38">
        <v>2</v>
      </c>
      <c r="Y74" s="38">
        <v>12</v>
      </c>
      <c r="Z74" s="38">
        <v>6</v>
      </c>
      <c r="AA74" s="38">
        <v>4</v>
      </c>
      <c r="AB74" s="15">
        <f t="shared" si="133"/>
        <v>80</v>
      </c>
      <c r="AC74" s="38">
        <v>14</v>
      </c>
      <c r="AD74" s="38">
        <v>24</v>
      </c>
      <c r="AE74" s="38">
        <v>21</v>
      </c>
      <c r="AF74" s="38">
        <v>32</v>
      </c>
      <c r="AG74" s="38">
        <v>30</v>
      </c>
      <c r="AH74" s="38">
        <v>21</v>
      </c>
      <c r="AI74" s="38">
        <v>9</v>
      </c>
      <c r="AJ74" s="15">
        <f t="shared" si="134"/>
        <v>151</v>
      </c>
      <c r="AK74" s="34">
        <v>27</v>
      </c>
      <c r="AL74" s="16">
        <f t="shared" si="135"/>
        <v>280</v>
      </c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</row>
    <row r="75" spans="1:61" s="36" customFormat="1" ht="15.75" x14ac:dyDescent="0.25">
      <c r="A75" s="33" t="s">
        <v>35</v>
      </c>
      <c r="B75" s="34">
        <v>0</v>
      </c>
      <c r="C75" s="34">
        <v>0</v>
      </c>
      <c r="D75" s="15">
        <f t="shared" si="130"/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15">
        <f t="shared" si="131"/>
        <v>0</v>
      </c>
      <c r="M75" s="34">
        <v>0</v>
      </c>
      <c r="N75" s="34">
        <v>0</v>
      </c>
      <c r="O75" s="34">
        <v>0</v>
      </c>
      <c r="P75" s="45">
        <v>0</v>
      </c>
      <c r="Q75" s="38">
        <v>13</v>
      </c>
      <c r="R75" s="38">
        <v>4</v>
      </c>
      <c r="S75" s="38">
        <v>0</v>
      </c>
      <c r="T75" s="15">
        <f t="shared" si="132"/>
        <v>17</v>
      </c>
      <c r="U75" s="38">
        <v>3</v>
      </c>
      <c r="V75" s="38">
        <v>2</v>
      </c>
      <c r="W75" s="38">
        <v>2</v>
      </c>
      <c r="X75" s="38">
        <v>0</v>
      </c>
      <c r="Y75" s="38">
        <v>1</v>
      </c>
      <c r="Z75" s="38">
        <v>2</v>
      </c>
      <c r="AA75" s="38">
        <v>0</v>
      </c>
      <c r="AB75" s="15">
        <f t="shared" si="133"/>
        <v>10</v>
      </c>
      <c r="AC75" s="38">
        <v>23</v>
      </c>
      <c r="AD75" s="38">
        <v>18</v>
      </c>
      <c r="AE75" s="38">
        <v>18</v>
      </c>
      <c r="AF75" s="38">
        <v>26</v>
      </c>
      <c r="AG75" s="38">
        <v>22</v>
      </c>
      <c r="AH75" s="38">
        <v>9</v>
      </c>
      <c r="AI75" s="38">
        <v>9</v>
      </c>
      <c r="AJ75" s="15">
        <f t="shared" si="134"/>
        <v>125</v>
      </c>
      <c r="AK75" s="34">
        <v>35</v>
      </c>
      <c r="AL75" s="16">
        <f t="shared" si="135"/>
        <v>187</v>
      </c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</row>
    <row r="76" spans="1:61" s="36" customFormat="1" ht="15.75" x14ac:dyDescent="0.25">
      <c r="A76" s="33" t="s">
        <v>36</v>
      </c>
      <c r="B76" s="34">
        <v>0</v>
      </c>
      <c r="C76" s="34">
        <v>0</v>
      </c>
      <c r="D76" s="15">
        <f t="shared" si="130"/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15">
        <f t="shared" si="131"/>
        <v>0</v>
      </c>
      <c r="M76" s="34">
        <v>0</v>
      </c>
      <c r="N76" s="34">
        <v>0</v>
      </c>
      <c r="O76" s="34">
        <v>0</v>
      </c>
      <c r="P76" s="45">
        <v>0</v>
      </c>
      <c r="Q76" s="38">
        <v>7</v>
      </c>
      <c r="R76" s="38">
        <v>11</v>
      </c>
      <c r="S76" s="38">
        <v>0</v>
      </c>
      <c r="T76" s="15">
        <f t="shared" si="132"/>
        <v>18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15">
        <f t="shared" si="133"/>
        <v>0</v>
      </c>
      <c r="AC76" s="38">
        <v>3</v>
      </c>
      <c r="AD76" s="38">
        <v>23</v>
      </c>
      <c r="AE76" s="38">
        <v>18</v>
      </c>
      <c r="AF76" s="38">
        <v>23</v>
      </c>
      <c r="AG76" s="38">
        <v>25</v>
      </c>
      <c r="AH76" s="38">
        <v>14</v>
      </c>
      <c r="AI76" s="38">
        <v>8</v>
      </c>
      <c r="AJ76" s="15">
        <f t="shared" si="134"/>
        <v>114</v>
      </c>
      <c r="AK76" s="34">
        <v>25</v>
      </c>
      <c r="AL76" s="16">
        <f t="shared" si="135"/>
        <v>157</v>
      </c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</row>
    <row r="77" spans="1:61" s="36" customFormat="1" ht="15.75" x14ac:dyDescent="0.25">
      <c r="A77" s="33" t="s">
        <v>37</v>
      </c>
      <c r="B77" s="34">
        <v>0</v>
      </c>
      <c r="C77" s="34">
        <v>0</v>
      </c>
      <c r="D77" s="15">
        <f t="shared" si="130"/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15">
        <f t="shared" si="131"/>
        <v>0</v>
      </c>
      <c r="M77" s="34">
        <v>0</v>
      </c>
      <c r="N77" s="34">
        <v>0</v>
      </c>
      <c r="O77" s="34">
        <v>0</v>
      </c>
      <c r="P77" s="45">
        <v>0</v>
      </c>
      <c r="Q77" s="34">
        <v>0</v>
      </c>
      <c r="R77" s="38">
        <v>1</v>
      </c>
      <c r="S77" s="38">
        <v>0</v>
      </c>
      <c r="T77" s="15">
        <f t="shared" si="132"/>
        <v>1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15">
        <f t="shared" si="133"/>
        <v>0</v>
      </c>
      <c r="AC77" s="38">
        <v>0</v>
      </c>
      <c r="AD77" s="38">
        <v>2</v>
      </c>
      <c r="AE77" s="38">
        <v>1</v>
      </c>
      <c r="AF77" s="38">
        <v>6</v>
      </c>
      <c r="AG77" s="38">
        <v>2</v>
      </c>
      <c r="AH77" s="38">
        <v>0</v>
      </c>
      <c r="AI77" s="38">
        <v>1</v>
      </c>
      <c r="AJ77" s="15">
        <f t="shared" si="134"/>
        <v>12</v>
      </c>
      <c r="AK77" s="34">
        <v>2</v>
      </c>
      <c r="AL77" s="16">
        <f t="shared" si="135"/>
        <v>15</v>
      </c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</row>
    <row r="78" spans="1:61" s="36" customFormat="1" ht="15.75" x14ac:dyDescent="0.25">
      <c r="A78" s="33" t="s">
        <v>38</v>
      </c>
      <c r="B78" s="34">
        <v>0</v>
      </c>
      <c r="C78" s="34">
        <v>0</v>
      </c>
      <c r="D78" s="15">
        <f t="shared" si="130"/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15">
        <f t="shared" si="131"/>
        <v>0</v>
      </c>
      <c r="M78" s="34">
        <v>0</v>
      </c>
      <c r="N78" s="34">
        <v>0</v>
      </c>
      <c r="O78" s="34">
        <v>0</v>
      </c>
      <c r="P78" s="45">
        <v>0</v>
      </c>
      <c r="Q78" s="34">
        <v>0</v>
      </c>
      <c r="R78" s="34">
        <v>0</v>
      </c>
      <c r="S78" s="38">
        <v>0</v>
      </c>
      <c r="T78" s="15">
        <f t="shared" si="132"/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15">
        <f t="shared" si="133"/>
        <v>0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38">
        <v>0</v>
      </c>
      <c r="AJ78" s="15">
        <f t="shared" si="134"/>
        <v>0</v>
      </c>
      <c r="AK78" s="38">
        <v>0</v>
      </c>
      <c r="AL78" s="16">
        <f t="shared" si="135"/>
        <v>0</v>
      </c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</row>
    <row r="79" spans="1:61" s="36" customFormat="1" ht="15.75" x14ac:dyDescent="0.25">
      <c r="A79" s="33" t="s">
        <v>39</v>
      </c>
      <c r="B79" s="34">
        <v>0</v>
      </c>
      <c r="C79" s="34">
        <v>0</v>
      </c>
      <c r="D79" s="15">
        <f t="shared" si="130"/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15">
        <f t="shared" si="131"/>
        <v>0</v>
      </c>
      <c r="M79" s="34">
        <v>0</v>
      </c>
      <c r="N79" s="34">
        <v>0</v>
      </c>
      <c r="O79" s="34">
        <v>0</v>
      </c>
      <c r="P79" s="45">
        <v>0</v>
      </c>
      <c r="Q79" s="34">
        <v>0</v>
      </c>
      <c r="R79" s="34">
        <v>0</v>
      </c>
      <c r="S79" s="38">
        <v>0</v>
      </c>
      <c r="T79" s="15">
        <f t="shared" si="132"/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15">
        <f t="shared" si="133"/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38">
        <v>0</v>
      </c>
      <c r="AJ79" s="15">
        <f t="shared" si="134"/>
        <v>0</v>
      </c>
      <c r="AK79" s="38">
        <v>0</v>
      </c>
      <c r="AL79" s="16">
        <f t="shared" si="135"/>
        <v>0</v>
      </c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</row>
    <row r="80" spans="1:61" s="36" customFormat="1" ht="15.75" x14ac:dyDescent="0.25">
      <c r="A80" s="33" t="s">
        <v>40</v>
      </c>
      <c r="B80" s="34">
        <v>0</v>
      </c>
      <c r="C80" s="34">
        <v>0</v>
      </c>
      <c r="D80" s="37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15">
        <f t="shared" si="131"/>
        <v>0</v>
      </c>
      <c r="M80" s="34">
        <v>0</v>
      </c>
      <c r="N80" s="34">
        <v>0</v>
      </c>
      <c r="O80" s="34">
        <v>0</v>
      </c>
      <c r="P80" s="45">
        <v>0</v>
      </c>
      <c r="Q80" s="38">
        <v>0</v>
      </c>
      <c r="R80" s="38">
        <v>0</v>
      </c>
      <c r="S80" s="38">
        <v>0</v>
      </c>
      <c r="T80" s="37">
        <f t="shared" si="132"/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7">
        <f t="shared" si="133"/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38">
        <v>0</v>
      </c>
      <c r="AJ80" s="15">
        <f t="shared" si="134"/>
        <v>0</v>
      </c>
      <c r="AK80" s="38">
        <v>0</v>
      </c>
      <c r="AL80" s="16">
        <f>SUM(U80:AA80,T80,L80,D80,AC80:AI80,AK80)</f>
        <v>0</v>
      </c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</row>
    <row r="81" spans="1:61" s="36" customFormat="1" ht="15.75" x14ac:dyDescent="0.25">
      <c r="A81" s="33" t="s">
        <v>41</v>
      </c>
      <c r="B81" s="38">
        <v>0</v>
      </c>
      <c r="C81" s="38">
        <v>0</v>
      </c>
      <c r="D81" s="37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15">
        <f t="shared" si="131"/>
        <v>0</v>
      </c>
      <c r="M81" s="34">
        <v>0</v>
      </c>
      <c r="N81" s="34">
        <v>0</v>
      </c>
      <c r="O81" s="34">
        <v>0</v>
      </c>
      <c r="P81" s="45">
        <v>0</v>
      </c>
      <c r="Q81" s="34">
        <v>0</v>
      </c>
      <c r="R81" s="34">
        <v>0</v>
      </c>
      <c r="S81" s="34">
        <v>0</v>
      </c>
      <c r="T81" s="37">
        <f t="shared" si="132"/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7">
        <f t="shared" ref="AB81" si="136">SUM(U81:AA81)</f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38">
        <v>0</v>
      </c>
      <c r="AJ81" s="15">
        <f t="shared" ref="AJ81" si="137">SUM(AC81:AI81)</f>
        <v>0</v>
      </c>
      <c r="AK81" s="38">
        <v>1</v>
      </c>
      <c r="AL81" s="16">
        <f>SUM(U81:AA81,T81,L81,D81,AC81:AI81,AK81)</f>
        <v>1</v>
      </c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</row>
    <row r="82" spans="1:61" x14ac:dyDescent="0.25">
      <c r="A82" s="13" t="s">
        <v>3</v>
      </c>
      <c r="B82" s="32">
        <f>SUM(B83:B111)</f>
        <v>47</v>
      </c>
      <c r="C82" s="32">
        <f>SUM(C83:C111)</f>
        <v>4</v>
      </c>
      <c r="D82" s="32">
        <f>SUM(D83:D111)</f>
        <v>51</v>
      </c>
      <c r="E82" s="32">
        <f>SUM(E83:E111)</f>
        <v>18</v>
      </c>
      <c r="F82" s="32">
        <f t="shared" ref="F82" si="138">SUM(F83:F111)</f>
        <v>10</v>
      </c>
      <c r="G82" s="32">
        <f t="shared" ref="G82" si="139">SUM(G83:G111)</f>
        <v>10</v>
      </c>
      <c r="H82" s="32">
        <f t="shared" ref="H82" si="140">SUM(H83:H111)</f>
        <v>14</v>
      </c>
      <c r="I82" s="32">
        <f t="shared" ref="I82" si="141">SUM(I83:I111)</f>
        <v>9</v>
      </c>
      <c r="J82" s="32">
        <f t="shared" ref="J82" si="142">SUM(J83:J111)</f>
        <v>22</v>
      </c>
      <c r="K82" s="32">
        <f t="shared" ref="K82" si="143">SUM(K83:K111)</f>
        <v>7</v>
      </c>
      <c r="L82" s="32">
        <f t="shared" ref="L82" si="144">SUM(L83:L111)</f>
        <v>90</v>
      </c>
      <c r="M82" s="32">
        <f t="shared" ref="M82" si="145">SUM(M83:M111)</f>
        <v>7</v>
      </c>
      <c r="N82" s="32">
        <f t="shared" ref="N82" si="146">SUM(N83:N111)</f>
        <v>9</v>
      </c>
      <c r="O82" s="32">
        <f t="shared" ref="O82" si="147">SUM(O83:O111)</f>
        <v>114</v>
      </c>
      <c r="P82" s="32">
        <f t="shared" ref="P82" si="148">SUM(P83:P111)</f>
        <v>0</v>
      </c>
      <c r="Q82" s="32">
        <f t="shared" ref="Q82" si="149">SUM(Q83:Q111)</f>
        <v>6</v>
      </c>
      <c r="R82" s="32">
        <f t="shared" ref="R82" si="150">SUM(R83:R111)</f>
        <v>6</v>
      </c>
      <c r="S82" s="32">
        <f t="shared" ref="S82" si="151">SUM(S83:S111)</f>
        <v>1</v>
      </c>
      <c r="T82" s="32">
        <f t="shared" ref="T82" si="152">SUM(T83:T111)</f>
        <v>143</v>
      </c>
      <c r="U82" s="32">
        <f t="shared" ref="U82" si="153">SUM(U83:U111)</f>
        <v>8</v>
      </c>
      <c r="V82" s="32">
        <f t="shared" ref="V82" si="154">SUM(V83:V111)</f>
        <v>7</v>
      </c>
      <c r="W82" s="32">
        <f t="shared" ref="W82" si="155">SUM(W83:W111)</f>
        <v>1</v>
      </c>
      <c r="X82" s="32">
        <f t="shared" ref="X82" si="156">SUM(X83:X111)</f>
        <v>1</v>
      </c>
      <c r="Y82" s="32">
        <f t="shared" ref="Y82" si="157">SUM(Y83:Y111)</f>
        <v>4</v>
      </c>
      <c r="Z82" s="32">
        <f t="shared" ref="Z82" si="158">SUM(Z83:Z111)</f>
        <v>0</v>
      </c>
      <c r="AA82" s="32">
        <f t="shared" ref="AA82" si="159">SUM(AA83:AA111)</f>
        <v>1</v>
      </c>
      <c r="AB82" s="32">
        <f t="shared" ref="AB82" si="160">SUM(AB83:AB111)</f>
        <v>22</v>
      </c>
      <c r="AC82" s="32">
        <f t="shared" ref="AC82" si="161">SUM(AC83:AC111)</f>
        <v>2</v>
      </c>
      <c r="AD82" s="32">
        <f t="shared" ref="AD82" si="162">SUM(AD83:AD111)</f>
        <v>5</v>
      </c>
      <c r="AE82" s="32">
        <f t="shared" ref="AE82" si="163">SUM(AE83:AE111)</f>
        <v>3</v>
      </c>
      <c r="AF82" s="32">
        <f t="shared" ref="AF82" si="164">SUM(AF83:AF111)</f>
        <v>3</v>
      </c>
      <c r="AG82" s="32">
        <f t="shared" ref="AG82" si="165">SUM(AG83:AG111)</f>
        <v>12</v>
      </c>
      <c r="AH82" s="32">
        <f t="shared" ref="AH82" si="166">SUM(AH83:AH111)</f>
        <v>32</v>
      </c>
      <c r="AI82" s="32">
        <f t="shared" ref="AI82" si="167">SUM(AI83:AI111)</f>
        <v>5</v>
      </c>
      <c r="AJ82" s="32">
        <f t="shared" ref="AJ82" si="168">SUM(AJ83:AJ111)</f>
        <v>62</v>
      </c>
      <c r="AK82" s="32">
        <f t="shared" ref="AK82" si="169">SUM(AK83:AK111)</f>
        <v>5</v>
      </c>
      <c r="AL82" s="32">
        <f t="shared" ref="AL82" si="170">SUM(AL83:AL111)</f>
        <v>373</v>
      </c>
    </row>
    <row r="83" spans="1:61" s="36" customFormat="1" ht="15.75" x14ac:dyDescent="0.25">
      <c r="A83" s="33" t="s">
        <v>69</v>
      </c>
      <c r="B83" s="38">
        <v>0</v>
      </c>
      <c r="C83" s="38">
        <v>0</v>
      </c>
      <c r="D83" s="15">
        <f t="shared" ref="D83:D111" si="171">SUM(B83:C83)</f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15">
        <f t="shared" ref="L83:L109" si="172">SUM(E83:K83)</f>
        <v>0</v>
      </c>
      <c r="M83" s="38">
        <v>0</v>
      </c>
      <c r="N83" s="38">
        <v>0</v>
      </c>
      <c r="O83" s="38">
        <v>0</v>
      </c>
      <c r="P83" s="45">
        <v>0</v>
      </c>
      <c r="Q83" s="38">
        <v>0</v>
      </c>
      <c r="R83" s="38">
        <v>1</v>
      </c>
      <c r="S83" s="38">
        <v>1</v>
      </c>
      <c r="T83" s="15">
        <f t="shared" ref="T83:T109" si="173">SUM(M83:S83)</f>
        <v>2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1</v>
      </c>
      <c r="AB83" s="15">
        <f t="shared" ref="AB83:AB110" si="174">SUM(U83:AA83)</f>
        <v>1</v>
      </c>
      <c r="AC83" s="38">
        <v>0</v>
      </c>
      <c r="AD83" s="38">
        <v>0</v>
      </c>
      <c r="AE83" s="38">
        <v>0</v>
      </c>
      <c r="AF83" s="38">
        <v>0</v>
      </c>
      <c r="AG83" s="38">
        <v>6</v>
      </c>
      <c r="AH83" s="38">
        <v>0</v>
      </c>
      <c r="AI83" s="38">
        <v>0</v>
      </c>
      <c r="AJ83" s="37">
        <f t="shared" ref="AJ83:AJ111" si="175">SUM(AC83:AI83)</f>
        <v>6</v>
      </c>
      <c r="AK83" s="46">
        <v>0</v>
      </c>
      <c r="AL83" s="16">
        <f t="shared" ref="AL83:AL111" si="176">SUM(U83:AA83,T83,L83,D83,AC83:AI83,AK83)</f>
        <v>9</v>
      </c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</row>
    <row r="84" spans="1:61" s="36" customFormat="1" ht="15.75" x14ac:dyDescent="0.25">
      <c r="A84" s="33" t="s">
        <v>14</v>
      </c>
      <c r="B84" s="38">
        <v>1</v>
      </c>
      <c r="C84" s="38">
        <v>0</v>
      </c>
      <c r="D84" s="15">
        <f t="shared" si="171"/>
        <v>1</v>
      </c>
      <c r="E84" s="38">
        <v>4</v>
      </c>
      <c r="F84" s="38">
        <v>0</v>
      </c>
      <c r="G84" s="38">
        <v>0</v>
      </c>
      <c r="H84" s="38">
        <v>1</v>
      </c>
      <c r="I84" s="38">
        <v>1</v>
      </c>
      <c r="J84" s="38">
        <v>0</v>
      </c>
      <c r="K84" s="38">
        <v>0</v>
      </c>
      <c r="L84" s="15">
        <f t="shared" si="172"/>
        <v>6</v>
      </c>
      <c r="M84" s="34">
        <v>0</v>
      </c>
      <c r="N84" s="38">
        <v>4</v>
      </c>
      <c r="O84" s="34">
        <v>9</v>
      </c>
      <c r="P84" s="45">
        <v>0</v>
      </c>
      <c r="Q84" s="34">
        <v>1</v>
      </c>
      <c r="R84" s="34">
        <v>1</v>
      </c>
      <c r="S84" s="34">
        <v>0</v>
      </c>
      <c r="T84" s="15">
        <f t="shared" si="173"/>
        <v>15</v>
      </c>
      <c r="U84" s="34">
        <v>0</v>
      </c>
      <c r="V84" s="34">
        <v>2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15">
        <f t="shared" si="174"/>
        <v>2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1</v>
      </c>
      <c r="AI84" s="34">
        <v>0</v>
      </c>
      <c r="AJ84" s="37">
        <f t="shared" si="175"/>
        <v>1</v>
      </c>
      <c r="AK84" s="46">
        <v>0</v>
      </c>
      <c r="AL84" s="16">
        <f t="shared" si="176"/>
        <v>25</v>
      </c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</row>
    <row r="85" spans="1:61" s="36" customFormat="1" ht="15.75" x14ac:dyDescent="0.25">
      <c r="A85" s="33" t="s">
        <v>15</v>
      </c>
      <c r="B85" s="34">
        <v>1</v>
      </c>
      <c r="C85" s="34">
        <v>0</v>
      </c>
      <c r="D85" s="15">
        <f t="shared" si="171"/>
        <v>1</v>
      </c>
      <c r="E85" s="34">
        <v>0</v>
      </c>
      <c r="F85" s="34">
        <v>2</v>
      </c>
      <c r="G85" s="34">
        <v>7</v>
      </c>
      <c r="H85" s="34">
        <v>5</v>
      </c>
      <c r="I85" s="34">
        <v>1</v>
      </c>
      <c r="J85" s="34">
        <v>10</v>
      </c>
      <c r="K85" s="34">
        <v>0</v>
      </c>
      <c r="L85" s="15">
        <f t="shared" si="172"/>
        <v>25</v>
      </c>
      <c r="M85" s="34">
        <v>1</v>
      </c>
      <c r="N85" s="38">
        <v>1</v>
      </c>
      <c r="O85" s="34">
        <v>35</v>
      </c>
      <c r="P85" s="45">
        <v>0</v>
      </c>
      <c r="Q85" s="34">
        <v>0</v>
      </c>
      <c r="R85" s="34">
        <v>2</v>
      </c>
      <c r="S85" s="34">
        <v>0</v>
      </c>
      <c r="T85" s="15">
        <f t="shared" si="173"/>
        <v>39</v>
      </c>
      <c r="U85" s="34">
        <v>1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15">
        <f t="shared" si="174"/>
        <v>1</v>
      </c>
      <c r="AC85" s="34">
        <v>0</v>
      </c>
      <c r="AD85" s="34">
        <v>2</v>
      </c>
      <c r="AE85" s="34">
        <v>0</v>
      </c>
      <c r="AF85" s="34">
        <v>0</v>
      </c>
      <c r="AG85" s="34">
        <v>0</v>
      </c>
      <c r="AH85" s="34">
        <v>3</v>
      </c>
      <c r="AI85" s="34">
        <v>0</v>
      </c>
      <c r="AJ85" s="37">
        <f t="shared" si="175"/>
        <v>5</v>
      </c>
      <c r="AK85" s="46">
        <v>0</v>
      </c>
      <c r="AL85" s="16">
        <f t="shared" si="176"/>
        <v>71</v>
      </c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</row>
    <row r="86" spans="1:61" s="36" customFormat="1" ht="15.75" x14ac:dyDescent="0.25">
      <c r="A86" s="33" t="s">
        <v>16</v>
      </c>
      <c r="B86" s="34">
        <v>0</v>
      </c>
      <c r="C86" s="34">
        <v>1</v>
      </c>
      <c r="D86" s="15">
        <f t="shared" si="171"/>
        <v>1</v>
      </c>
      <c r="E86" s="34">
        <v>1</v>
      </c>
      <c r="F86" s="34">
        <v>0</v>
      </c>
      <c r="G86" s="34">
        <v>0</v>
      </c>
      <c r="H86" s="34">
        <v>0</v>
      </c>
      <c r="I86" s="34">
        <v>0</v>
      </c>
      <c r="J86" s="34">
        <v>9</v>
      </c>
      <c r="K86" s="34">
        <v>1</v>
      </c>
      <c r="L86" s="15">
        <f t="shared" si="172"/>
        <v>11</v>
      </c>
      <c r="M86" s="34">
        <v>2</v>
      </c>
      <c r="N86" s="38">
        <v>2</v>
      </c>
      <c r="O86" s="34">
        <v>52</v>
      </c>
      <c r="P86" s="45">
        <v>0</v>
      </c>
      <c r="Q86" s="34">
        <v>1</v>
      </c>
      <c r="R86" s="34">
        <v>2</v>
      </c>
      <c r="S86" s="34">
        <v>0</v>
      </c>
      <c r="T86" s="15">
        <f t="shared" si="173"/>
        <v>59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15">
        <f t="shared" si="174"/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9</v>
      </c>
      <c r="AI86" s="34">
        <v>0</v>
      </c>
      <c r="AJ86" s="37">
        <f t="shared" si="175"/>
        <v>9</v>
      </c>
      <c r="AK86" s="46">
        <v>0</v>
      </c>
      <c r="AL86" s="16">
        <f t="shared" si="176"/>
        <v>80</v>
      </c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</row>
    <row r="87" spans="1:61" s="36" customFormat="1" ht="15.75" x14ac:dyDescent="0.25">
      <c r="A87" s="33" t="s">
        <v>17</v>
      </c>
      <c r="B87" s="34">
        <v>3</v>
      </c>
      <c r="C87" s="34">
        <v>0</v>
      </c>
      <c r="D87" s="15">
        <f t="shared" si="171"/>
        <v>3</v>
      </c>
      <c r="E87" s="34">
        <v>0</v>
      </c>
      <c r="F87" s="34">
        <v>0</v>
      </c>
      <c r="G87" s="34">
        <v>1</v>
      </c>
      <c r="H87" s="34">
        <v>4</v>
      </c>
      <c r="I87" s="34">
        <v>0</v>
      </c>
      <c r="J87" s="34">
        <v>0</v>
      </c>
      <c r="K87" s="34">
        <v>0</v>
      </c>
      <c r="L87" s="15">
        <f t="shared" si="172"/>
        <v>5</v>
      </c>
      <c r="M87" s="34">
        <v>0</v>
      </c>
      <c r="N87" s="38">
        <v>2</v>
      </c>
      <c r="O87" s="34">
        <v>17</v>
      </c>
      <c r="P87" s="45">
        <v>0</v>
      </c>
      <c r="Q87" s="34">
        <v>0</v>
      </c>
      <c r="R87" s="34">
        <v>0</v>
      </c>
      <c r="S87" s="34">
        <v>0</v>
      </c>
      <c r="T87" s="15">
        <f t="shared" si="173"/>
        <v>19</v>
      </c>
      <c r="U87" s="34">
        <v>1</v>
      </c>
      <c r="V87" s="34">
        <v>0</v>
      </c>
      <c r="W87" s="34">
        <v>1</v>
      </c>
      <c r="X87" s="34">
        <v>0</v>
      </c>
      <c r="Y87" s="34">
        <v>0</v>
      </c>
      <c r="Z87" s="34">
        <v>0</v>
      </c>
      <c r="AA87" s="34">
        <v>0</v>
      </c>
      <c r="AB87" s="15">
        <f t="shared" si="174"/>
        <v>2</v>
      </c>
      <c r="AC87" s="34">
        <v>0</v>
      </c>
      <c r="AD87" s="34">
        <v>0</v>
      </c>
      <c r="AE87" s="34">
        <v>1</v>
      </c>
      <c r="AF87" s="34">
        <v>0</v>
      </c>
      <c r="AG87" s="34">
        <v>0</v>
      </c>
      <c r="AH87" s="34">
        <v>3</v>
      </c>
      <c r="AI87" s="34">
        <v>0</v>
      </c>
      <c r="AJ87" s="37">
        <f t="shared" si="175"/>
        <v>4</v>
      </c>
      <c r="AK87" s="46">
        <v>0</v>
      </c>
      <c r="AL87" s="16">
        <f t="shared" si="176"/>
        <v>33</v>
      </c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</row>
    <row r="88" spans="1:61" s="36" customFormat="1" ht="15.75" x14ac:dyDescent="0.25">
      <c r="A88" s="33" t="s">
        <v>18</v>
      </c>
      <c r="B88" s="34">
        <v>0</v>
      </c>
      <c r="C88" s="34">
        <v>0</v>
      </c>
      <c r="D88" s="15">
        <f t="shared" si="171"/>
        <v>0</v>
      </c>
      <c r="E88" s="34">
        <v>0</v>
      </c>
      <c r="F88" s="34">
        <v>0</v>
      </c>
      <c r="G88" s="34">
        <v>0</v>
      </c>
      <c r="H88" s="34">
        <v>1</v>
      </c>
      <c r="I88" s="34">
        <v>0</v>
      </c>
      <c r="J88" s="34">
        <v>0</v>
      </c>
      <c r="K88" s="34">
        <v>0</v>
      </c>
      <c r="L88" s="15">
        <f t="shared" si="172"/>
        <v>1</v>
      </c>
      <c r="M88" s="34">
        <v>0</v>
      </c>
      <c r="N88" s="38">
        <v>0</v>
      </c>
      <c r="O88" s="34">
        <v>0</v>
      </c>
      <c r="P88" s="45">
        <v>0</v>
      </c>
      <c r="Q88" s="34">
        <v>0</v>
      </c>
      <c r="R88" s="34">
        <v>0</v>
      </c>
      <c r="S88" s="34">
        <v>0</v>
      </c>
      <c r="T88" s="15">
        <f t="shared" si="173"/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15">
        <f t="shared" si="174"/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1</v>
      </c>
      <c r="AH88" s="34">
        <v>0</v>
      </c>
      <c r="AI88" s="34">
        <v>0</v>
      </c>
      <c r="AJ88" s="37">
        <f t="shared" si="175"/>
        <v>1</v>
      </c>
      <c r="AK88" s="46">
        <v>0</v>
      </c>
      <c r="AL88" s="16">
        <f t="shared" si="176"/>
        <v>2</v>
      </c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</row>
    <row r="89" spans="1:61" s="36" customFormat="1" ht="15.75" x14ac:dyDescent="0.25">
      <c r="A89" s="33" t="s">
        <v>19</v>
      </c>
      <c r="B89" s="34">
        <v>0</v>
      </c>
      <c r="C89" s="34">
        <v>0</v>
      </c>
      <c r="D89" s="15">
        <f t="shared" si="171"/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15">
        <f t="shared" si="172"/>
        <v>0</v>
      </c>
      <c r="M89" s="34">
        <v>0</v>
      </c>
      <c r="N89" s="38">
        <v>0</v>
      </c>
      <c r="O89" s="34">
        <v>0</v>
      </c>
      <c r="P89" s="45">
        <v>0</v>
      </c>
      <c r="Q89" s="34">
        <v>0</v>
      </c>
      <c r="R89" s="34">
        <v>0</v>
      </c>
      <c r="S89" s="34">
        <v>0</v>
      </c>
      <c r="T89" s="15">
        <f t="shared" si="173"/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15">
        <f t="shared" si="174"/>
        <v>0</v>
      </c>
      <c r="AC89" s="34">
        <v>0</v>
      </c>
      <c r="AD89" s="34">
        <v>0</v>
      </c>
      <c r="AE89" s="34">
        <v>1</v>
      </c>
      <c r="AF89" s="34">
        <v>0</v>
      </c>
      <c r="AG89" s="34">
        <v>0</v>
      </c>
      <c r="AH89" s="34">
        <v>5</v>
      </c>
      <c r="AI89" s="34">
        <v>0</v>
      </c>
      <c r="AJ89" s="37">
        <f t="shared" si="175"/>
        <v>6</v>
      </c>
      <c r="AK89" s="46">
        <v>1</v>
      </c>
      <c r="AL89" s="16">
        <f t="shared" si="176"/>
        <v>7</v>
      </c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1" s="36" customFormat="1" ht="15.75" x14ac:dyDescent="0.25">
      <c r="A90" s="33" t="s">
        <v>20</v>
      </c>
      <c r="B90" s="34">
        <v>0</v>
      </c>
      <c r="C90" s="34">
        <v>0</v>
      </c>
      <c r="D90" s="15">
        <f t="shared" si="171"/>
        <v>0</v>
      </c>
      <c r="E90" s="34">
        <v>1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15">
        <f t="shared" si="172"/>
        <v>1</v>
      </c>
      <c r="M90" s="34">
        <v>0</v>
      </c>
      <c r="N90" s="38">
        <v>0</v>
      </c>
      <c r="O90" s="34">
        <v>1</v>
      </c>
      <c r="P90" s="45">
        <v>0</v>
      </c>
      <c r="Q90" s="34">
        <v>0</v>
      </c>
      <c r="R90" s="34">
        <v>0</v>
      </c>
      <c r="S90" s="34">
        <v>0</v>
      </c>
      <c r="T90" s="15">
        <f t="shared" si="173"/>
        <v>1</v>
      </c>
      <c r="U90" s="34">
        <v>2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15">
        <f t="shared" si="174"/>
        <v>2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4</v>
      </c>
      <c r="AI90" s="34">
        <v>0</v>
      </c>
      <c r="AJ90" s="37">
        <f t="shared" si="175"/>
        <v>4</v>
      </c>
      <c r="AK90" s="46">
        <v>0</v>
      </c>
      <c r="AL90" s="16">
        <f t="shared" si="176"/>
        <v>8</v>
      </c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</row>
    <row r="91" spans="1:61" s="36" customFormat="1" ht="15.75" x14ac:dyDescent="0.25">
      <c r="A91" s="33" t="s">
        <v>21</v>
      </c>
      <c r="B91" s="34">
        <v>1</v>
      </c>
      <c r="C91" s="34">
        <v>0</v>
      </c>
      <c r="D91" s="15">
        <f t="shared" si="171"/>
        <v>1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15">
        <f t="shared" si="172"/>
        <v>0</v>
      </c>
      <c r="M91" s="34">
        <v>0</v>
      </c>
      <c r="N91" s="38">
        <v>0</v>
      </c>
      <c r="O91" s="34">
        <v>0</v>
      </c>
      <c r="P91" s="45">
        <v>0</v>
      </c>
      <c r="Q91" s="34">
        <v>0</v>
      </c>
      <c r="R91" s="34">
        <v>0</v>
      </c>
      <c r="S91" s="34">
        <v>0</v>
      </c>
      <c r="T91" s="15">
        <f t="shared" si="173"/>
        <v>0</v>
      </c>
      <c r="U91" s="34">
        <v>1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15">
        <f t="shared" si="174"/>
        <v>1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4">
        <v>0</v>
      </c>
      <c r="AJ91" s="37">
        <f t="shared" si="175"/>
        <v>0</v>
      </c>
      <c r="AK91" s="46">
        <v>0</v>
      </c>
      <c r="AL91" s="16">
        <f t="shared" si="176"/>
        <v>2</v>
      </c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</row>
    <row r="92" spans="1:61" s="36" customFormat="1" ht="15.75" x14ac:dyDescent="0.25">
      <c r="A92" s="33" t="s">
        <v>22</v>
      </c>
      <c r="B92" s="34">
        <v>0</v>
      </c>
      <c r="C92" s="34">
        <v>0</v>
      </c>
      <c r="D92" s="15">
        <f t="shared" si="171"/>
        <v>0</v>
      </c>
      <c r="E92" s="34">
        <v>1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1</v>
      </c>
      <c r="L92" s="15">
        <f t="shared" si="172"/>
        <v>2</v>
      </c>
      <c r="M92" s="34">
        <v>0</v>
      </c>
      <c r="N92" s="38">
        <v>0</v>
      </c>
      <c r="O92" s="34">
        <v>0</v>
      </c>
      <c r="P92" s="45">
        <v>0</v>
      </c>
      <c r="Q92" s="34">
        <v>3</v>
      </c>
      <c r="R92" s="34">
        <v>0</v>
      </c>
      <c r="S92" s="34">
        <v>0</v>
      </c>
      <c r="T92" s="15">
        <f t="shared" si="173"/>
        <v>3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15">
        <f t="shared" si="174"/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1</v>
      </c>
      <c r="AI92" s="34">
        <v>0</v>
      </c>
      <c r="AJ92" s="37">
        <f t="shared" si="175"/>
        <v>1</v>
      </c>
      <c r="AK92" s="46">
        <v>0</v>
      </c>
      <c r="AL92" s="16">
        <f t="shared" si="176"/>
        <v>6</v>
      </c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</row>
    <row r="93" spans="1:61" s="36" customFormat="1" ht="15.75" x14ac:dyDescent="0.25">
      <c r="A93" s="33" t="s">
        <v>23</v>
      </c>
      <c r="B93" s="34">
        <v>0</v>
      </c>
      <c r="C93" s="34">
        <v>0</v>
      </c>
      <c r="D93" s="15">
        <f t="shared" si="171"/>
        <v>0</v>
      </c>
      <c r="E93" s="34">
        <v>0</v>
      </c>
      <c r="F93" s="34">
        <v>2</v>
      </c>
      <c r="G93" s="34">
        <v>1</v>
      </c>
      <c r="H93" s="34">
        <v>0</v>
      </c>
      <c r="I93" s="34">
        <v>0</v>
      </c>
      <c r="J93" s="34">
        <v>0</v>
      </c>
      <c r="K93" s="34">
        <v>0</v>
      </c>
      <c r="L93" s="15">
        <f t="shared" si="172"/>
        <v>3</v>
      </c>
      <c r="M93" s="34">
        <v>0</v>
      </c>
      <c r="N93" s="38">
        <v>0</v>
      </c>
      <c r="O93" s="34">
        <v>0</v>
      </c>
      <c r="P93" s="45">
        <v>0</v>
      </c>
      <c r="Q93" s="34">
        <v>0</v>
      </c>
      <c r="R93" s="34">
        <v>0</v>
      </c>
      <c r="S93" s="34">
        <v>0</v>
      </c>
      <c r="T93" s="15">
        <f t="shared" si="173"/>
        <v>0</v>
      </c>
      <c r="U93" s="34">
        <v>0</v>
      </c>
      <c r="V93" s="34">
        <v>1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15">
        <f t="shared" si="174"/>
        <v>1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4">
        <v>0</v>
      </c>
      <c r="AJ93" s="37">
        <f t="shared" si="175"/>
        <v>0</v>
      </c>
      <c r="AK93" s="46">
        <v>0</v>
      </c>
      <c r="AL93" s="16">
        <f t="shared" si="176"/>
        <v>4</v>
      </c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</row>
    <row r="94" spans="1:61" s="36" customFormat="1" ht="15.75" x14ac:dyDescent="0.25">
      <c r="A94" s="33" t="s">
        <v>24</v>
      </c>
      <c r="B94" s="34">
        <v>0</v>
      </c>
      <c r="C94" s="34">
        <v>0</v>
      </c>
      <c r="D94" s="15">
        <f t="shared" si="171"/>
        <v>0</v>
      </c>
      <c r="E94" s="34">
        <v>1</v>
      </c>
      <c r="F94" s="34">
        <v>2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15">
        <f t="shared" si="172"/>
        <v>3</v>
      </c>
      <c r="M94" s="34">
        <v>0</v>
      </c>
      <c r="N94" s="38">
        <v>0</v>
      </c>
      <c r="O94" s="34">
        <v>0</v>
      </c>
      <c r="P94" s="45">
        <v>0</v>
      </c>
      <c r="Q94" s="34">
        <v>1</v>
      </c>
      <c r="R94" s="34">
        <v>0</v>
      </c>
      <c r="S94" s="34">
        <v>0</v>
      </c>
      <c r="T94" s="15">
        <f t="shared" si="173"/>
        <v>1</v>
      </c>
      <c r="U94" s="34">
        <v>0</v>
      </c>
      <c r="V94" s="34">
        <v>2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15">
        <f t="shared" si="174"/>
        <v>2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4">
        <v>0</v>
      </c>
      <c r="AJ94" s="37">
        <f t="shared" si="175"/>
        <v>0</v>
      </c>
      <c r="AK94" s="46">
        <v>0</v>
      </c>
      <c r="AL94" s="16">
        <f t="shared" si="176"/>
        <v>6</v>
      </c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</row>
    <row r="95" spans="1:61" s="36" customFormat="1" ht="15.75" x14ac:dyDescent="0.25">
      <c r="A95" s="33" t="s">
        <v>25</v>
      </c>
      <c r="B95" s="34">
        <v>0</v>
      </c>
      <c r="C95" s="34">
        <v>0</v>
      </c>
      <c r="D95" s="15">
        <f t="shared" si="171"/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15">
        <f t="shared" si="172"/>
        <v>0</v>
      </c>
      <c r="M95" s="34">
        <v>0</v>
      </c>
      <c r="N95" s="38">
        <v>0</v>
      </c>
      <c r="O95" s="34">
        <v>0</v>
      </c>
      <c r="P95" s="45">
        <v>0</v>
      </c>
      <c r="Q95" s="34">
        <v>0</v>
      </c>
      <c r="R95" s="34">
        <v>0</v>
      </c>
      <c r="S95" s="34">
        <v>0</v>
      </c>
      <c r="T95" s="15">
        <f t="shared" si="173"/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15">
        <f t="shared" si="174"/>
        <v>0</v>
      </c>
      <c r="AC95" s="34">
        <v>1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4">
        <v>0</v>
      </c>
      <c r="AJ95" s="37">
        <f t="shared" si="175"/>
        <v>1</v>
      </c>
      <c r="AK95" s="46">
        <v>0</v>
      </c>
      <c r="AL95" s="16">
        <f t="shared" si="176"/>
        <v>1</v>
      </c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</row>
    <row r="96" spans="1:61" s="36" customFormat="1" ht="15.75" x14ac:dyDescent="0.25">
      <c r="A96" s="33" t="s">
        <v>26</v>
      </c>
      <c r="B96" s="34">
        <v>8</v>
      </c>
      <c r="C96" s="34">
        <v>1</v>
      </c>
      <c r="D96" s="15">
        <f t="shared" si="171"/>
        <v>9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2</v>
      </c>
      <c r="K96" s="34">
        <v>1</v>
      </c>
      <c r="L96" s="15">
        <f t="shared" si="172"/>
        <v>3</v>
      </c>
      <c r="M96" s="34">
        <v>0</v>
      </c>
      <c r="N96" s="38">
        <v>0</v>
      </c>
      <c r="O96" s="34">
        <v>0</v>
      </c>
      <c r="P96" s="45">
        <v>0</v>
      </c>
      <c r="Q96" s="34">
        <v>0</v>
      </c>
      <c r="R96" s="34">
        <v>0</v>
      </c>
      <c r="S96" s="34">
        <v>0</v>
      </c>
      <c r="T96" s="15">
        <f t="shared" si="173"/>
        <v>0</v>
      </c>
      <c r="U96" s="34">
        <v>1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15">
        <f t="shared" si="174"/>
        <v>1</v>
      </c>
      <c r="AC96" s="34">
        <v>0</v>
      </c>
      <c r="AD96" s="34">
        <v>1</v>
      </c>
      <c r="AE96" s="34">
        <v>0</v>
      </c>
      <c r="AF96" s="34">
        <v>0</v>
      </c>
      <c r="AG96" s="34">
        <v>0</v>
      </c>
      <c r="AH96" s="34">
        <v>0</v>
      </c>
      <c r="AI96" s="34">
        <v>0</v>
      </c>
      <c r="AJ96" s="37">
        <f t="shared" si="175"/>
        <v>1</v>
      </c>
      <c r="AK96" s="46">
        <v>0</v>
      </c>
      <c r="AL96" s="16">
        <f t="shared" si="176"/>
        <v>14</v>
      </c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</row>
    <row r="97" spans="1:61" s="36" customFormat="1" ht="15.75" x14ac:dyDescent="0.25">
      <c r="A97" s="33" t="s">
        <v>27</v>
      </c>
      <c r="B97" s="34">
        <v>17</v>
      </c>
      <c r="C97" s="34">
        <v>1</v>
      </c>
      <c r="D97" s="15">
        <f t="shared" si="171"/>
        <v>18</v>
      </c>
      <c r="E97" s="34">
        <v>0</v>
      </c>
      <c r="F97" s="34">
        <v>0</v>
      </c>
      <c r="G97" s="34">
        <v>0</v>
      </c>
      <c r="H97" s="34">
        <v>1</v>
      </c>
      <c r="I97" s="34">
        <v>0</v>
      </c>
      <c r="J97" s="34">
        <v>0</v>
      </c>
      <c r="K97" s="34">
        <v>3</v>
      </c>
      <c r="L97" s="15">
        <f t="shared" si="172"/>
        <v>4</v>
      </c>
      <c r="M97" s="34">
        <v>0</v>
      </c>
      <c r="N97" s="38">
        <v>0</v>
      </c>
      <c r="O97" s="34">
        <v>0</v>
      </c>
      <c r="P97" s="45">
        <v>0</v>
      </c>
      <c r="Q97" s="34">
        <v>0</v>
      </c>
      <c r="R97" s="34">
        <v>0</v>
      </c>
      <c r="S97" s="34">
        <v>0</v>
      </c>
      <c r="T97" s="15">
        <f t="shared" si="173"/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15">
        <f t="shared" si="174"/>
        <v>0</v>
      </c>
      <c r="AC97" s="34">
        <v>1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4">
        <v>0</v>
      </c>
      <c r="AJ97" s="37">
        <f t="shared" si="175"/>
        <v>1</v>
      </c>
      <c r="AK97" s="46">
        <v>0</v>
      </c>
      <c r="AL97" s="16">
        <f t="shared" si="176"/>
        <v>23</v>
      </c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</row>
    <row r="98" spans="1:61" s="36" customFormat="1" ht="15.75" x14ac:dyDescent="0.25">
      <c r="A98" s="33" t="s">
        <v>28</v>
      </c>
      <c r="B98" s="34">
        <v>11</v>
      </c>
      <c r="C98" s="34">
        <v>0</v>
      </c>
      <c r="D98" s="15">
        <f t="shared" si="171"/>
        <v>11</v>
      </c>
      <c r="E98" s="34">
        <v>0</v>
      </c>
      <c r="F98" s="34">
        <v>0</v>
      </c>
      <c r="G98" s="34">
        <v>1</v>
      </c>
      <c r="H98" s="34">
        <v>0</v>
      </c>
      <c r="I98" s="34">
        <v>4</v>
      </c>
      <c r="J98" s="34">
        <v>1</v>
      </c>
      <c r="K98" s="34">
        <v>1</v>
      </c>
      <c r="L98" s="15">
        <f t="shared" si="172"/>
        <v>7</v>
      </c>
      <c r="M98" s="34">
        <v>4</v>
      </c>
      <c r="N98" s="38">
        <v>0</v>
      </c>
      <c r="O98" s="34">
        <v>0</v>
      </c>
      <c r="P98" s="45">
        <v>0</v>
      </c>
      <c r="Q98" s="34">
        <v>0</v>
      </c>
      <c r="R98" s="34">
        <v>0</v>
      </c>
      <c r="S98" s="34">
        <v>0</v>
      </c>
      <c r="T98" s="15">
        <f t="shared" si="173"/>
        <v>4</v>
      </c>
      <c r="U98" s="34">
        <v>1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15">
        <f t="shared" si="174"/>
        <v>1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37">
        <f t="shared" si="175"/>
        <v>0</v>
      </c>
      <c r="AK98" s="46">
        <v>0</v>
      </c>
      <c r="AL98" s="16">
        <f t="shared" si="176"/>
        <v>23</v>
      </c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</row>
    <row r="99" spans="1:61" s="36" customFormat="1" ht="15.75" x14ac:dyDescent="0.25">
      <c r="A99" s="33" t="s">
        <v>29</v>
      </c>
      <c r="B99" s="34">
        <v>5</v>
      </c>
      <c r="C99" s="34">
        <v>0</v>
      </c>
      <c r="D99" s="15">
        <f t="shared" si="171"/>
        <v>5</v>
      </c>
      <c r="E99" s="34">
        <v>8</v>
      </c>
      <c r="F99" s="34">
        <v>4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15">
        <f t="shared" si="172"/>
        <v>12</v>
      </c>
      <c r="M99" s="34">
        <v>0</v>
      </c>
      <c r="N99" s="38">
        <v>0</v>
      </c>
      <c r="O99" s="34">
        <v>0</v>
      </c>
      <c r="P99" s="45">
        <v>0</v>
      </c>
      <c r="Q99" s="34">
        <v>0</v>
      </c>
      <c r="R99" s="34">
        <v>0</v>
      </c>
      <c r="S99" s="34">
        <v>0</v>
      </c>
      <c r="T99" s="15">
        <f t="shared" si="173"/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15">
        <f t="shared" si="174"/>
        <v>0</v>
      </c>
      <c r="AC99" s="34">
        <v>0</v>
      </c>
      <c r="AD99" s="34">
        <v>0</v>
      </c>
      <c r="AE99" s="34">
        <v>1</v>
      </c>
      <c r="AF99" s="34">
        <v>0</v>
      </c>
      <c r="AG99" s="34">
        <v>0</v>
      </c>
      <c r="AH99" s="34">
        <v>0</v>
      </c>
      <c r="AI99" s="34">
        <v>1</v>
      </c>
      <c r="AJ99" s="37">
        <f t="shared" si="175"/>
        <v>2</v>
      </c>
      <c r="AK99" s="46">
        <v>0</v>
      </c>
      <c r="AL99" s="16">
        <f t="shared" si="176"/>
        <v>19</v>
      </c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</row>
    <row r="100" spans="1:61" s="36" customFormat="1" ht="15.75" x14ac:dyDescent="0.25">
      <c r="A100" s="33" t="s">
        <v>30</v>
      </c>
      <c r="B100" s="34">
        <v>0</v>
      </c>
      <c r="C100" s="34">
        <v>1</v>
      </c>
      <c r="D100" s="15">
        <f t="shared" si="171"/>
        <v>1</v>
      </c>
      <c r="E100" s="34">
        <v>2</v>
      </c>
      <c r="F100" s="34">
        <v>0</v>
      </c>
      <c r="G100" s="34">
        <v>0</v>
      </c>
      <c r="H100" s="34">
        <v>2</v>
      </c>
      <c r="I100" s="34">
        <v>3</v>
      </c>
      <c r="J100" s="34">
        <v>0</v>
      </c>
      <c r="K100" s="34">
        <v>0</v>
      </c>
      <c r="L100" s="15">
        <f t="shared" si="172"/>
        <v>7</v>
      </c>
      <c r="M100" s="34">
        <v>0</v>
      </c>
      <c r="N100" s="38">
        <v>0</v>
      </c>
      <c r="O100" s="34">
        <v>0</v>
      </c>
      <c r="P100" s="45">
        <v>0</v>
      </c>
      <c r="Q100" s="34">
        <v>0</v>
      </c>
      <c r="R100" s="34">
        <v>0</v>
      </c>
      <c r="S100" s="34">
        <v>0</v>
      </c>
      <c r="T100" s="15">
        <f t="shared" si="173"/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15">
        <f t="shared" si="174"/>
        <v>0</v>
      </c>
      <c r="AC100" s="34">
        <v>0</v>
      </c>
      <c r="AD100" s="34">
        <v>0</v>
      </c>
      <c r="AE100" s="34">
        <v>0</v>
      </c>
      <c r="AF100" s="34">
        <v>0</v>
      </c>
      <c r="AG100" s="38">
        <v>0</v>
      </c>
      <c r="AH100" s="34">
        <v>0</v>
      </c>
      <c r="AI100" s="38">
        <v>2</v>
      </c>
      <c r="AJ100" s="37">
        <f t="shared" si="175"/>
        <v>2</v>
      </c>
      <c r="AK100" s="46">
        <v>1</v>
      </c>
      <c r="AL100" s="16">
        <f t="shared" si="176"/>
        <v>11</v>
      </c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</row>
    <row r="101" spans="1:61" s="36" customFormat="1" ht="15.75" x14ac:dyDescent="0.25">
      <c r="A101" s="33" t="s">
        <v>31</v>
      </c>
      <c r="B101" s="34">
        <v>0</v>
      </c>
      <c r="C101" s="34">
        <v>0</v>
      </c>
      <c r="D101" s="15">
        <f t="shared" si="171"/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15">
        <f t="shared" si="172"/>
        <v>0</v>
      </c>
      <c r="M101" s="34">
        <v>0</v>
      </c>
      <c r="N101" s="38">
        <v>0</v>
      </c>
      <c r="O101" s="34">
        <v>0</v>
      </c>
      <c r="P101" s="45">
        <v>0</v>
      </c>
      <c r="Q101" s="34">
        <v>0</v>
      </c>
      <c r="R101" s="34">
        <v>0</v>
      </c>
      <c r="S101" s="34">
        <v>0</v>
      </c>
      <c r="T101" s="15">
        <f t="shared" si="173"/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15">
        <f t="shared" si="174"/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1</v>
      </c>
      <c r="AH101" s="34">
        <v>1</v>
      </c>
      <c r="AI101" s="34">
        <v>0</v>
      </c>
      <c r="AJ101" s="37">
        <f t="shared" si="175"/>
        <v>2</v>
      </c>
      <c r="AK101" s="46">
        <v>0</v>
      </c>
      <c r="AL101" s="16">
        <f t="shared" si="176"/>
        <v>2</v>
      </c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</row>
    <row r="102" spans="1:61" s="36" customFormat="1" ht="15.75" x14ac:dyDescent="0.25">
      <c r="A102" s="33" t="s">
        <v>32</v>
      </c>
      <c r="B102" s="34">
        <v>0</v>
      </c>
      <c r="C102" s="34">
        <v>0</v>
      </c>
      <c r="D102" s="15">
        <f t="shared" si="171"/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15">
        <f t="shared" si="172"/>
        <v>0</v>
      </c>
      <c r="M102" s="34">
        <v>0</v>
      </c>
      <c r="N102" s="38">
        <v>0</v>
      </c>
      <c r="O102" s="34">
        <v>0</v>
      </c>
      <c r="P102" s="45">
        <v>0</v>
      </c>
      <c r="Q102" s="34">
        <v>0</v>
      </c>
      <c r="R102" s="34">
        <v>0</v>
      </c>
      <c r="S102" s="34">
        <v>0</v>
      </c>
      <c r="T102" s="15">
        <f t="shared" si="173"/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15">
        <f t="shared" si="174"/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4">
        <v>1</v>
      </c>
      <c r="AJ102" s="37">
        <f t="shared" si="175"/>
        <v>1</v>
      </c>
      <c r="AK102" s="46">
        <v>0</v>
      </c>
      <c r="AL102" s="16">
        <f t="shared" si="176"/>
        <v>1</v>
      </c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</row>
    <row r="103" spans="1:61" s="36" customFormat="1" ht="15.75" x14ac:dyDescent="0.25">
      <c r="A103" s="33" t="s">
        <v>33</v>
      </c>
      <c r="B103" s="34">
        <v>0</v>
      </c>
      <c r="C103" s="34">
        <v>0</v>
      </c>
      <c r="D103" s="15">
        <f t="shared" si="171"/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15">
        <f t="shared" si="172"/>
        <v>0</v>
      </c>
      <c r="M103" s="34">
        <v>0</v>
      </c>
      <c r="N103" s="38">
        <v>0</v>
      </c>
      <c r="O103" s="34">
        <v>0</v>
      </c>
      <c r="P103" s="45">
        <v>0</v>
      </c>
      <c r="Q103" s="38">
        <v>0</v>
      </c>
      <c r="R103" s="38">
        <v>0</v>
      </c>
      <c r="S103" s="38">
        <v>0</v>
      </c>
      <c r="T103" s="15">
        <f t="shared" si="173"/>
        <v>0</v>
      </c>
      <c r="U103" s="38">
        <v>1</v>
      </c>
      <c r="V103" s="38">
        <v>2</v>
      </c>
      <c r="W103" s="38">
        <v>0</v>
      </c>
      <c r="X103" s="38">
        <v>1</v>
      </c>
      <c r="Y103" s="38">
        <v>1</v>
      </c>
      <c r="Z103" s="34">
        <v>0</v>
      </c>
      <c r="AA103" s="34">
        <v>0</v>
      </c>
      <c r="AB103" s="15">
        <f t="shared" si="174"/>
        <v>5</v>
      </c>
      <c r="AC103" s="38">
        <v>0</v>
      </c>
      <c r="AD103" s="38">
        <v>1</v>
      </c>
      <c r="AE103" s="38">
        <v>0</v>
      </c>
      <c r="AF103" s="38">
        <v>0</v>
      </c>
      <c r="AG103" s="38">
        <v>0</v>
      </c>
      <c r="AH103" s="38">
        <v>1</v>
      </c>
      <c r="AI103" s="38">
        <v>0</v>
      </c>
      <c r="AJ103" s="37">
        <f t="shared" si="175"/>
        <v>2</v>
      </c>
      <c r="AK103" s="46">
        <v>0</v>
      </c>
      <c r="AL103" s="16">
        <f t="shared" si="176"/>
        <v>7</v>
      </c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</row>
    <row r="104" spans="1:61" s="36" customFormat="1" ht="15.75" x14ac:dyDescent="0.25">
      <c r="A104" s="33" t="s">
        <v>34</v>
      </c>
      <c r="B104" s="34">
        <v>0</v>
      </c>
      <c r="C104" s="34">
        <v>0</v>
      </c>
      <c r="D104" s="15">
        <f t="shared" si="171"/>
        <v>0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15">
        <f t="shared" si="172"/>
        <v>0</v>
      </c>
      <c r="M104" s="34">
        <v>0</v>
      </c>
      <c r="N104" s="38">
        <v>0</v>
      </c>
      <c r="O104" s="34">
        <v>0</v>
      </c>
      <c r="P104" s="45">
        <v>0</v>
      </c>
      <c r="Q104" s="38">
        <v>0</v>
      </c>
      <c r="R104" s="38">
        <v>0</v>
      </c>
      <c r="S104" s="38">
        <v>0</v>
      </c>
      <c r="T104" s="15">
        <f t="shared" si="173"/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3</v>
      </c>
      <c r="Z104" s="34">
        <v>0</v>
      </c>
      <c r="AA104" s="34">
        <v>0</v>
      </c>
      <c r="AB104" s="15">
        <f t="shared" si="174"/>
        <v>3</v>
      </c>
      <c r="AC104" s="38">
        <v>0</v>
      </c>
      <c r="AD104" s="38">
        <v>0</v>
      </c>
      <c r="AE104" s="38">
        <v>0</v>
      </c>
      <c r="AF104" s="38">
        <v>0</v>
      </c>
      <c r="AG104" s="38">
        <v>1</v>
      </c>
      <c r="AH104" s="38">
        <v>1</v>
      </c>
      <c r="AI104" s="38">
        <v>0</v>
      </c>
      <c r="AJ104" s="37">
        <f t="shared" si="175"/>
        <v>2</v>
      </c>
      <c r="AK104" s="46">
        <v>0</v>
      </c>
      <c r="AL104" s="16">
        <f t="shared" si="176"/>
        <v>5</v>
      </c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</row>
    <row r="105" spans="1:61" s="36" customFormat="1" ht="15.75" x14ac:dyDescent="0.25">
      <c r="A105" s="33" t="s">
        <v>35</v>
      </c>
      <c r="B105" s="34">
        <v>0</v>
      </c>
      <c r="C105" s="34">
        <v>0</v>
      </c>
      <c r="D105" s="15">
        <f t="shared" si="171"/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15">
        <f t="shared" si="172"/>
        <v>0</v>
      </c>
      <c r="M105" s="34">
        <v>0</v>
      </c>
      <c r="N105" s="38">
        <v>0</v>
      </c>
      <c r="O105" s="34">
        <v>0</v>
      </c>
      <c r="P105" s="45">
        <v>0</v>
      </c>
      <c r="Q105" s="38">
        <v>0</v>
      </c>
      <c r="R105" s="38">
        <v>0</v>
      </c>
      <c r="S105" s="38">
        <v>0</v>
      </c>
      <c r="T105" s="15">
        <f t="shared" si="173"/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4">
        <v>0</v>
      </c>
      <c r="AA105" s="34">
        <v>0</v>
      </c>
      <c r="AB105" s="15">
        <f t="shared" si="174"/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38">
        <v>1</v>
      </c>
      <c r="AJ105" s="37">
        <f t="shared" si="175"/>
        <v>1</v>
      </c>
      <c r="AK105" s="46">
        <v>3</v>
      </c>
      <c r="AL105" s="16">
        <f t="shared" si="176"/>
        <v>4</v>
      </c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</row>
    <row r="106" spans="1:61" s="36" customFormat="1" ht="15.75" x14ac:dyDescent="0.25">
      <c r="A106" s="33" t="s">
        <v>36</v>
      </c>
      <c r="B106" s="34">
        <v>0</v>
      </c>
      <c r="C106" s="34">
        <v>0</v>
      </c>
      <c r="D106" s="15">
        <f t="shared" si="171"/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15">
        <f t="shared" si="172"/>
        <v>0</v>
      </c>
      <c r="M106" s="34">
        <v>0</v>
      </c>
      <c r="N106" s="38">
        <v>0</v>
      </c>
      <c r="O106" s="34">
        <v>0</v>
      </c>
      <c r="P106" s="45">
        <v>0</v>
      </c>
      <c r="Q106" s="38">
        <v>0</v>
      </c>
      <c r="R106" s="34">
        <v>0</v>
      </c>
      <c r="S106" s="38">
        <v>0</v>
      </c>
      <c r="T106" s="15">
        <f t="shared" si="173"/>
        <v>0</v>
      </c>
      <c r="U106" s="38">
        <v>0</v>
      </c>
      <c r="V106" s="34">
        <v>0</v>
      </c>
      <c r="W106" s="38">
        <v>0</v>
      </c>
      <c r="X106" s="38">
        <v>0</v>
      </c>
      <c r="Y106" s="38">
        <v>0</v>
      </c>
      <c r="Z106" s="34">
        <v>0</v>
      </c>
      <c r="AA106" s="34">
        <v>0</v>
      </c>
      <c r="AB106" s="15">
        <f t="shared" si="174"/>
        <v>0</v>
      </c>
      <c r="AC106" s="38">
        <v>0</v>
      </c>
      <c r="AD106" s="34">
        <v>1</v>
      </c>
      <c r="AE106" s="38">
        <v>0</v>
      </c>
      <c r="AF106" s="34">
        <v>3</v>
      </c>
      <c r="AG106" s="38">
        <v>0</v>
      </c>
      <c r="AH106" s="38">
        <v>0</v>
      </c>
      <c r="AI106" s="38">
        <v>0</v>
      </c>
      <c r="AJ106" s="37">
        <f t="shared" si="175"/>
        <v>4</v>
      </c>
      <c r="AK106" s="46">
        <v>0</v>
      </c>
      <c r="AL106" s="16">
        <f t="shared" si="176"/>
        <v>4</v>
      </c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</row>
    <row r="107" spans="1:61" s="36" customFormat="1" ht="15.75" x14ac:dyDescent="0.25">
      <c r="A107" s="33" t="s">
        <v>37</v>
      </c>
      <c r="B107" s="34">
        <v>0</v>
      </c>
      <c r="C107" s="34">
        <v>0</v>
      </c>
      <c r="D107" s="15">
        <f t="shared" si="171"/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15">
        <f t="shared" si="172"/>
        <v>0</v>
      </c>
      <c r="M107" s="34">
        <v>0</v>
      </c>
      <c r="N107" s="38">
        <v>0</v>
      </c>
      <c r="O107" s="34">
        <v>0</v>
      </c>
      <c r="P107" s="45">
        <v>0</v>
      </c>
      <c r="Q107" s="38">
        <v>0</v>
      </c>
      <c r="R107" s="34">
        <v>0</v>
      </c>
      <c r="S107" s="38">
        <v>0</v>
      </c>
      <c r="T107" s="15">
        <f t="shared" si="173"/>
        <v>0</v>
      </c>
      <c r="U107" s="38">
        <v>0</v>
      </c>
      <c r="V107" s="34">
        <v>0</v>
      </c>
      <c r="W107" s="38">
        <v>0</v>
      </c>
      <c r="X107" s="38">
        <v>0</v>
      </c>
      <c r="Y107" s="38">
        <v>0</v>
      </c>
      <c r="Z107" s="34">
        <v>0</v>
      </c>
      <c r="AA107" s="34">
        <v>0</v>
      </c>
      <c r="AB107" s="15">
        <f t="shared" si="174"/>
        <v>0</v>
      </c>
      <c r="AC107" s="38">
        <v>0</v>
      </c>
      <c r="AD107" s="34">
        <v>0</v>
      </c>
      <c r="AE107" s="38">
        <v>0</v>
      </c>
      <c r="AF107" s="34">
        <v>0</v>
      </c>
      <c r="AG107" s="38">
        <v>3</v>
      </c>
      <c r="AH107" s="38">
        <v>3</v>
      </c>
      <c r="AI107" s="38">
        <v>0</v>
      </c>
      <c r="AJ107" s="37">
        <f t="shared" si="175"/>
        <v>6</v>
      </c>
      <c r="AK107" s="46">
        <v>0</v>
      </c>
      <c r="AL107" s="16">
        <f t="shared" si="176"/>
        <v>6</v>
      </c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</row>
    <row r="108" spans="1:61" s="36" customFormat="1" ht="15.75" x14ac:dyDescent="0.25">
      <c r="A108" s="33" t="s">
        <v>38</v>
      </c>
      <c r="B108" s="34">
        <v>0</v>
      </c>
      <c r="C108" s="34">
        <v>0</v>
      </c>
      <c r="D108" s="15">
        <f t="shared" si="171"/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15">
        <f t="shared" si="172"/>
        <v>0</v>
      </c>
      <c r="M108" s="34">
        <v>0</v>
      </c>
      <c r="N108" s="38">
        <v>0</v>
      </c>
      <c r="O108" s="34">
        <v>0</v>
      </c>
      <c r="P108" s="45">
        <v>0</v>
      </c>
      <c r="Q108" s="38">
        <v>0</v>
      </c>
      <c r="R108" s="34">
        <v>0</v>
      </c>
      <c r="S108" s="38">
        <v>0</v>
      </c>
      <c r="T108" s="15">
        <f t="shared" si="173"/>
        <v>0</v>
      </c>
      <c r="U108" s="38">
        <v>0</v>
      </c>
      <c r="V108" s="34">
        <v>0</v>
      </c>
      <c r="W108" s="38">
        <v>0</v>
      </c>
      <c r="X108" s="38">
        <v>0</v>
      </c>
      <c r="Y108" s="38">
        <v>0</v>
      </c>
      <c r="Z108" s="34">
        <v>0</v>
      </c>
      <c r="AA108" s="34">
        <v>0</v>
      </c>
      <c r="AB108" s="15">
        <f t="shared" si="174"/>
        <v>0</v>
      </c>
      <c r="AC108" s="38">
        <v>0</v>
      </c>
      <c r="AD108" s="34">
        <v>0</v>
      </c>
      <c r="AE108" s="38">
        <v>0</v>
      </c>
      <c r="AF108" s="34">
        <v>0</v>
      </c>
      <c r="AG108" s="38">
        <v>0</v>
      </c>
      <c r="AH108" s="38">
        <v>0</v>
      </c>
      <c r="AI108" s="38">
        <v>0</v>
      </c>
      <c r="AJ108" s="37">
        <f t="shared" si="175"/>
        <v>0</v>
      </c>
      <c r="AK108" s="46">
        <v>0</v>
      </c>
      <c r="AL108" s="16">
        <f t="shared" si="176"/>
        <v>0</v>
      </c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</row>
    <row r="109" spans="1:61" s="36" customFormat="1" ht="15.75" x14ac:dyDescent="0.25">
      <c r="A109" s="33" t="s">
        <v>39</v>
      </c>
      <c r="B109" s="34">
        <v>0</v>
      </c>
      <c r="C109" s="34">
        <v>0</v>
      </c>
      <c r="D109" s="15">
        <f t="shared" si="171"/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15">
        <f t="shared" si="172"/>
        <v>0</v>
      </c>
      <c r="M109" s="34">
        <v>0</v>
      </c>
      <c r="N109" s="38">
        <v>0</v>
      </c>
      <c r="O109" s="34">
        <v>0</v>
      </c>
      <c r="P109" s="45">
        <v>0</v>
      </c>
      <c r="Q109" s="38">
        <v>0</v>
      </c>
      <c r="R109" s="34">
        <v>0</v>
      </c>
      <c r="S109" s="38">
        <v>0</v>
      </c>
      <c r="T109" s="15">
        <f t="shared" si="173"/>
        <v>0</v>
      </c>
      <c r="U109" s="38">
        <v>0</v>
      </c>
      <c r="V109" s="34">
        <v>0</v>
      </c>
      <c r="W109" s="38">
        <v>0</v>
      </c>
      <c r="X109" s="38">
        <v>0</v>
      </c>
      <c r="Y109" s="38">
        <v>0</v>
      </c>
      <c r="Z109" s="34">
        <v>0</v>
      </c>
      <c r="AA109" s="34">
        <v>0</v>
      </c>
      <c r="AB109" s="15">
        <f t="shared" si="174"/>
        <v>0</v>
      </c>
      <c r="AC109" s="38">
        <v>0</v>
      </c>
      <c r="AD109" s="34">
        <v>0</v>
      </c>
      <c r="AE109" s="38">
        <v>0</v>
      </c>
      <c r="AF109" s="34">
        <v>0</v>
      </c>
      <c r="AG109" s="38">
        <v>0</v>
      </c>
      <c r="AH109" s="38">
        <v>0</v>
      </c>
      <c r="AI109" s="38">
        <v>0</v>
      </c>
      <c r="AJ109" s="37">
        <f t="shared" si="175"/>
        <v>0</v>
      </c>
      <c r="AK109" s="46">
        <v>0</v>
      </c>
      <c r="AL109" s="16">
        <f t="shared" si="176"/>
        <v>0</v>
      </c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</row>
    <row r="110" spans="1:61" s="36" customFormat="1" ht="15.75" x14ac:dyDescent="0.25">
      <c r="A110" s="33" t="s">
        <v>40</v>
      </c>
      <c r="B110" s="34">
        <v>0</v>
      </c>
      <c r="C110" s="34">
        <v>0</v>
      </c>
      <c r="D110" s="15">
        <f t="shared" si="171"/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7">
        <v>0</v>
      </c>
      <c r="M110" s="38">
        <v>0</v>
      </c>
      <c r="N110" s="38">
        <v>0</v>
      </c>
      <c r="O110" s="38">
        <v>0</v>
      </c>
      <c r="P110" s="45">
        <v>0</v>
      </c>
      <c r="Q110" s="38">
        <v>0</v>
      </c>
      <c r="R110" s="38">
        <v>0</v>
      </c>
      <c r="S110" s="38">
        <v>0</v>
      </c>
      <c r="T110" s="37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4">
        <v>0</v>
      </c>
      <c r="AA110" s="34">
        <v>0</v>
      </c>
      <c r="AB110" s="37">
        <f t="shared" si="174"/>
        <v>0</v>
      </c>
      <c r="AC110" s="38">
        <v>0</v>
      </c>
      <c r="AD110" s="34">
        <v>0</v>
      </c>
      <c r="AE110" s="38">
        <v>0</v>
      </c>
      <c r="AF110" s="34">
        <v>0</v>
      </c>
      <c r="AG110" s="38">
        <v>0</v>
      </c>
      <c r="AH110" s="38">
        <v>0</v>
      </c>
      <c r="AI110" s="38">
        <v>0</v>
      </c>
      <c r="AJ110" s="37">
        <f t="shared" si="175"/>
        <v>0</v>
      </c>
      <c r="AK110" s="46">
        <v>0</v>
      </c>
      <c r="AL110" s="16">
        <f t="shared" si="176"/>
        <v>0</v>
      </c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</row>
    <row r="111" spans="1:61" s="36" customFormat="1" ht="15.75" x14ac:dyDescent="0.25">
      <c r="A111" s="33" t="s">
        <v>41</v>
      </c>
      <c r="B111" s="34">
        <v>0</v>
      </c>
      <c r="C111" s="34">
        <v>0</v>
      </c>
      <c r="D111" s="15">
        <f t="shared" si="171"/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7">
        <v>0</v>
      </c>
      <c r="M111" s="38">
        <v>0</v>
      </c>
      <c r="N111" s="38">
        <v>0</v>
      </c>
      <c r="O111" s="38">
        <v>0</v>
      </c>
      <c r="P111" s="45">
        <v>0</v>
      </c>
      <c r="Q111" s="38">
        <v>0</v>
      </c>
      <c r="R111" s="38">
        <v>0</v>
      </c>
      <c r="S111" s="38">
        <v>0</v>
      </c>
      <c r="T111" s="37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4">
        <v>0</v>
      </c>
      <c r="AA111" s="34">
        <v>0</v>
      </c>
      <c r="AB111" s="37">
        <f t="shared" ref="AB111" si="177">SUM(U111:AA111)</f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38">
        <v>0</v>
      </c>
      <c r="AJ111" s="37">
        <f t="shared" si="175"/>
        <v>0</v>
      </c>
      <c r="AK111" s="46">
        <v>0</v>
      </c>
      <c r="AL111" s="16">
        <f t="shared" si="176"/>
        <v>0</v>
      </c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</row>
    <row r="112" spans="1:61" x14ac:dyDescent="0.25">
      <c r="A112" s="13" t="s">
        <v>3</v>
      </c>
      <c r="B112" s="32">
        <f>SUM(B113:B141)</f>
        <v>2</v>
      </c>
      <c r="C112" s="32">
        <f>SUM(C113:C141)</f>
        <v>12</v>
      </c>
      <c r="D112" s="32">
        <f>SUM(D113:D141)</f>
        <v>14</v>
      </c>
      <c r="E112" s="32">
        <f>SUM(E113:E141)</f>
        <v>2</v>
      </c>
      <c r="F112" s="32">
        <f t="shared" ref="F112:AL112" si="178">SUM(F113:F141)</f>
        <v>1</v>
      </c>
      <c r="G112" s="32">
        <f t="shared" si="178"/>
        <v>0</v>
      </c>
      <c r="H112" s="32">
        <f t="shared" si="178"/>
        <v>0</v>
      </c>
      <c r="I112" s="32">
        <f t="shared" si="178"/>
        <v>1</v>
      </c>
      <c r="J112" s="32">
        <f t="shared" si="178"/>
        <v>2</v>
      </c>
      <c r="K112" s="32">
        <f t="shared" si="178"/>
        <v>0</v>
      </c>
      <c r="L112" s="32">
        <f t="shared" si="178"/>
        <v>6</v>
      </c>
      <c r="M112" s="32">
        <f t="shared" si="178"/>
        <v>0</v>
      </c>
      <c r="N112" s="32">
        <f t="shared" si="178"/>
        <v>0</v>
      </c>
      <c r="O112" s="32">
        <f t="shared" si="178"/>
        <v>0</v>
      </c>
      <c r="P112" s="32">
        <f t="shared" si="178"/>
        <v>0</v>
      </c>
      <c r="Q112" s="32">
        <f t="shared" si="178"/>
        <v>0</v>
      </c>
      <c r="R112" s="32">
        <f t="shared" si="178"/>
        <v>0</v>
      </c>
      <c r="S112" s="32">
        <f t="shared" si="178"/>
        <v>0</v>
      </c>
      <c r="T112" s="32">
        <f t="shared" si="178"/>
        <v>0</v>
      </c>
      <c r="U112" s="32">
        <f t="shared" si="178"/>
        <v>0</v>
      </c>
      <c r="V112" s="32">
        <f t="shared" si="178"/>
        <v>0</v>
      </c>
      <c r="W112" s="32">
        <f t="shared" si="178"/>
        <v>11</v>
      </c>
      <c r="X112" s="32">
        <f t="shared" si="178"/>
        <v>17</v>
      </c>
      <c r="Y112" s="32">
        <f t="shared" si="178"/>
        <v>0</v>
      </c>
      <c r="Z112" s="32">
        <f t="shared" si="178"/>
        <v>18</v>
      </c>
      <c r="AA112" s="32">
        <f t="shared" si="178"/>
        <v>7</v>
      </c>
      <c r="AB112" s="32">
        <f t="shared" si="178"/>
        <v>53</v>
      </c>
      <c r="AC112" s="32">
        <f t="shared" si="178"/>
        <v>1</v>
      </c>
      <c r="AD112" s="32">
        <f t="shared" si="178"/>
        <v>2</v>
      </c>
      <c r="AE112" s="32">
        <f t="shared" si="178"/>
        <v>2</v>
      </c>
      <c r="AF112" s="32">
        <f t="shared" si="178"/>
        <v>1</v>
      </c>
      <c r="AG112" s="32">
        <f t="shared" si="178"/>
        <v>4</v>
      </c>
      <c r="AH112" s="32">
        <f t="shared" si="178"/>
        <v>8</v>
      </c>
      <c r="AI112" s="32">
        <f t="shared" si="178"/>
        <v>1</v>
      </c>
      <c r="AJ112" s="32">
        <f t="shared" si="178"/>
        <v>19</v>
      </c>
      <c r="AK112" s="32">
        <f t="shared" si="178"/>
        <v>0</v>
      </c>
      <c r="AL112" s="32">
        <f t="shared" si="178"/>
        <v>92</v>
      </c>
    </row>
    <row r="113" spans="1:61" s="36" customFormat="1" ht="15.75" x14ac:dyDescent="0.25">
      <c r="A113" s="33" t="s">
        <v>69</v>
      </c>
      <c r="B113" s="34">
        <v>0</v>
      </c>
      <c r="C113" s="34">
        <v>0</v>
      </c>
      <c r="D113" s="15">
        <f t="shared" ref="D113:D139" si="179">SUM(B113:C113)</f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15">
        <f t="shared" ref="L113:L139" si="180">SUM(E113:K113)</f>
        <v>0</v>
      </c>
      <c r="M113" s="34">
        <v>0</v>
      </c>
      <c r="N113" s="34">
        <v>0</v>
      </c>
      <c r="O113" s="34">
        <v>0</v>
      </c>
      <c r="P113" s="44">
        <v>0</v>
      </c>
      <c r="Q113" s="34">
        <v>0</v>
      </c>
      <c r="R113" s="34">
        <v>0</v>
      </c>
      <c r="S113" s="34">
        <v>0</v>
      </c>
      <c r="T113" s="15">
        <f t="shared" ref="T113:T139" si="181">SUM(M113:S113)</f>
        <v>0</v>
      </c>
      <c r="U113" s="38">
        <v>0</v>
      </c>
      <c r="V113" s="38">
        <v>0</v>
      </c>
      <c r="W113" s="34">
        <v>0</v>
      </c>
      <c r="X113" s="34">
        <v>1</v>
      </c>
      <c r="Y113" s="34">
        <v>0</v>
      </c>
      <c r="Z113" s="34">
        <v>0</v>
      </c>
      <c r="AA113" s="34">
        <v>1</v>
      </c>
      <c r="AB113" s="15">
        <f t="shared" ref="AB113:AB139" si="182">SUM(U113:AA113)</f>
        <v>2</v>
      </c>
      <c r="AC113" s="34">
        <v>0</v>
      </c>
      <c r="AD113" s="34">
        <v>0</v>
      </c>
      <c r="AE113" s="38">
        <v>0</v>
      </c>
      <c r="AF113" s="34">
        <v>0</v>
      </c>
      <c r="AG113" s="38">
        <v>0</v>
      </c>
      <c r="AH113" s="34">
        <v>1</v>
      </c>
      <c r="AI113" s="34">
        <v>0</v>
      </c>
      <c r="AJ113" s="15">
        <f t="shared" ref="AJ113:AJ139" si="183">SUM(AC113:AI113)</f>
        <v>1</v>
      </c>
      <c r="AK113" s="34">
        <v>0</v>
      </c>
      <c r="AL113" s="16">
        <f t="shared" ref="AL113:AL140" si="184">SUM(U113:AA113,T113,L113,D113,AC113:AI113,AK113)</f>
        <v>3</v>
      </c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</row>
    <row r="114" spans="1:61" s="36" customFormat="1" ht="15.75" x14ac:dyDescent="0.25">
      <c r="A114" s="33" t="s">
        <v>14</v>
      </c>
      <c r="B114" s="34">
        <v>0</v>
      </c>
      <c r="C114" s="34">
        <v>4</v>
      </c>
      <c r="D114" s="15">
        <f t="shared" si="179"/>
        <v>4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15">
        <f t="shared" si="180"/>
        <v>0</v>
      </c>
      <c r="M114" s="34">
        <v>0</v>
      </c>
      <c r="N114" s="34">
        <v>0</v>
      </c>
      <c r="O114" s="34">
        <v>0</v>
      </c>
      <c r="P114" s="44">
        <v>0</v>
      </c>
      <c r="Q114" s="34">
        <v>0</v>
      </c>
      <c r="R114" s="34">
        <v>0</v>
      </c>
      <c r="S114" s="34">
        <v>0</v>
      </c>
      <c r="T114" s="15">
        <f t="shared" si="181"/>
        <v>0</v>
      </c>
      <c r="U114" s="38">
        <v>0</v>
      </c>
      <c r="V114" s="38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15">
        <f t="shared" si="182"/>
        <v>0</v>
      </c>
      <c r="AC114" s="34">
        <v>0</v>
      </c>
      <c r="AD114" s="34">
        <v>0</v>
      </c>
      <c r="AE114" s="38">
        <v>0</v>
      </c>
      <c r="AF114" s="34">
        <v>0</v>
      </c>
      <c r="AG114" s="38">
        <v>0</v>
      </c>
      <c r="AH114" s="34">
        <v>4</v>
      </c>
      <c r="AI114" s="34">
        <v>0</v>
      </c>
      <c r="AJ114" s="15">
        <f t="shared" si="183"/>
        <v>4</v>
      </c>
      <c r="AK114" s="34">
        <v>0</v>
      </c>
      <c r="AL114" s="16">
        <f t="shared" si="184"/>
        <v>8</v>
      </c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</row>
    <row r="115" spans="1:61" s="36" customFormat="1" ht="15.75" x14ac:dyDescent="0.25">
      <c r="A115" s="33" t="s">
        <v>15</v>
      </c>
      <c r="B115" s="34">
        <v>0</v>
      </c>
      <c r="C115" s="34">
        <v>8</v>
      </c>
      <c r="D115" s="15">
        <f t="shared" si="179"/>
        <v>8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15">
        <f t="shared" si="180"/>
        <v>0</v>
      </c>
      <c r="M115" s="34">
        <v>0</v>
      </c>
      <c r="N115" s="34">
        <v>0</v>
      </c>
      <c r="O115" s="34">
        <v>0</v>
      </c>
      <c r="P115" s="44">
        <v>0</v>
      </c>
      <c r="Q115" s="34">
        <v>0</v>
      </c>
      <c r="R115" s="34">
        <v>0</v>
      </c>
      <c r="S115" s="34">
        <v>0</v>
      </c>
      <c r="T115" s="15">
        <f t="shared" si="181"/>
        <v>0</v>
      </c>
      <c r="U115" s="38">
        <v>0</v>
      </c>
      <c r="V115" s="38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1</v>
      </c>
      <c r="AB115" s="15">
        <f t="shared" si="182"/>
        <v>1</v>
      </c>
      <c r="AC115" s="34">
        <v>0</v>
      </c>
      <c r="AD115" s="34">
        <v>0</v>
      </c>
      <c r="AE115" s="38">
        <v>0</v>
      </c>
      <c r="AF115" s="34">
        <v>0</v>
      </c>
      <c r="AG115" s="38">
        <v>0</v>
      </c>
      <c r="AH115" s="34">
        <v>1</v>
      </c>
      <c r="AI115" s="34">
        <v>0</v>
      </c>
      <c r="AJ115" s="15">
        <f t="shared" si="183"/>
        <v>1</v>
      </c>
      <c r="AK115" s="34">
        <v>0</v>
      </c>
      <c r="AL115" s="16">
        <f t="shared" si="184"/>
        <v>10</v>
      </c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</row>
    <row r="116" spans="1:61" s="36" customFormat="1" ht="15.75" x14ac:dyDescent="0.25">
      <c r="A116" s="33" t="s">
        <v>16</v>
      </c>
      <c r="B116" s="34">
        <v>1</v>
      </c>
      <c r="C116" s="34">
        <v>0</v>
      </c>
      <c r="D116" s="15">
        <f t="shared" si="179"/>
        <v>1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15">
        <f t="shared" si="180"/>
        <v>0</v>
      </c>
      <c r="M116" s="34">
        <v>0</v>
      </c>
      <c r="N116" s="34">
        <v>0</v>
      </c>
      <c r="O116" s="34">
        <v>0</v>
      </c>
      <c r="P116" s="44">
        <v>0</v>
      </c>
      <c r="Q116" s="34">
        <v>0</v>
      </c>
      <c r="R116" s="34">
        <v>0</v>
      </c>
      <c r="S116" s="34">
        <v>0</v>
      </c>
      <c r="T116" s="15">
        <f t="shared" si="181"/>
        <v>0</v>
      </c>
      <c r="U116" s="38">
        <v>0</v>
      </c>
      <c r="V116" s="38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15">
        <f t="shared" si="182"/>
        <v>0</v>
      </c>
      <c r="AC116" s="34">
        <v>0</v>
      </c>
      <c r="AD116" s="34">
        <v>0</v>
      </c>
      <c r="AE116" s="38">
        <v>0</v>
      </c>
      <c r="AF116" s="34">
        <v>1</v>
      </c>
      <c r="AG116" s="38">
        <v>3</v>
      </c>
      <c r="AH116" s="34">
        <v>0</v>
      </c>
      <c r="AI116" s="34">
        <v>0</v>
      </c>
      <c r="AJ116" s="15">
        <f t="shared" si="183"/>
        <v>4</v>
      </c>
      <c r="AK116" s="34">
        <v>0</v>
      </c>
      <c r="AL116" s="16">
        <f t="shared" si="184"/>
        <v>5</v>
      </c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</row>
    <row r="117" spans="1:61" s="36" customFormat="1" ht="15.75" x14ac:dyDescent="0.25">
      <c r="A117" s="33" t="s">
        <v>17</v>
      </c>
      <c r="B117" s="34">
        <v>0</v>
      </c>
      <c r="C117" s="34">
        <v>0</v>
      </c>
      <c r="D117" s="15">
        <f t="shared" si="179"/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15">
        <f t="shared" si="180"/>
        <v>0</v>
      </c>
      <c r="M117" s="34">
        <v>0</v>
      </c>
      <c r="N117" s="34">
        <v>0</v>
      </c>
      <c r="O117" s="34">
        <v>0</v>
      </c>
      <c r="P117" s="44">
        <v>0</v>
      </c>
      <c r="Q117" s="34">
        <v>0</v>
      </c>
      <c r="R117" s="34">
        <v>0</v>
      </c>
      <c r="S117" s="34">
        <v>0</v>
      </c>
      <c r="T117" s="15">
        <f t="shared" si="181"/>
        <v>0</v>
      </c>
      <c r="U117" s="38">
        <v>0</v>
      </c>
      <c r="V117" s="38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15">
        <f t="shared" si="182"/>
        <v>0</v>
      </c>
      <c r="AC117" s="34">
        <v>0</v>
      </c>
      <c r="AD117" s="34">
        <v>0</v>
      </c>
      <c r="AE117" s="38">
        <v>0</v>
      </c>
      <c r="AF117" s="34">
        <v>0</v>
      </c>
      <c r="AG117" s="38">
        <v>0</v>
      </c>
      <c r="AH117" s="34">
        <v>0</v>
      </c>
      <c r="AI117" s="34">
        <v>0</v>
      </c>
      <c r="AJ117" s="15">
        <f t="shared" si="183"/>
        <v>0</v>
      </c>
      <c r="AK117" s="34">
        <v>0</v>
      </c>
      <c r="AL117" s="16">
        <f t="shared" si="184"/>
        <v>0</v>
      </c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</row>
    <row r="118" spans="1:61" s="36" customFormat="1" ht="15.75" x14ac:dyDescent="0.25">
      <c r="A118" s="33" t="s">
        <v>18</v>
      </c>
      <c r="B118" s="34">
        <v>0</v>
      </c>
      <c r="C118" s="34">
        <v>0</v>
      </c>
      <c r="D118" s="15">
        <f t="shared" si="179"/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15">
        <f t="shared" si="180"/>
        <v>0</v>
      </c>
      <c r="M118" s="34">
        <v>0</v>
      </c>
      <c r="N118" s="34">
        <v>0</v>
      </c>
      <c r="O118" s="34">
        <v>0</v>
      </c>
      <c r="P118" s="44">
        <v>0</v>
      </c>
      <c r="Q118" s="34">
        <v>0</v>
      </c>
      <c r="R118" s="34">
        <v>0</v>
      </c>
      <c r="S118" s="34">
        <v>0</v>
      </c>
      <c r="T118" s="15">
        <f t="shared" si="181"/>
        <v>0</v>
      </c>
      <c r="U118" s="38">
        <v>0</v>
      </c>
      <c r="V118" s="38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15">
        <f t="shared" si="182"/>
        <v>0</v>
      </c>
      <c r="AC118" s="34">
        <v>0</v>
      </c>
      <c r="AD118" s="34">
        <v>0</v>
      </c>
      <c r="AE118" s="38">
        <v>0</v>
      </c>
      <c r="AF118" s="34">
        <v>0</v>
      </c>
      <c r="AG118" s="38">
        <v>0</v>
      </c>
      <c r="AH118" s="34">
        <v>0</v>
      </c>
      <c r="AI118" s="34">
        <v>0</v>
      </c>
      <c r="AJ118" s="15">
        <f t="shared" si="183"/>
        <v>0</v>
      </c>
      <c r="AK118" s="34">
        <v>0</v>
      </c>
      <c r="AL118" s="16">
        <f t="shared" si="184"/>
        <v>0</v>
      </c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</row>
    <row r="119" spans="1:61" s="36" customFormat="1" ht="15.75" x14ac:dyDescent="0.25">
      <c r="A119" s="33" t="s">
        <v>19</v>
      </c>
      <c r="B119" s="34">
        <v>0</v>
      </c>
      <c r="C119" s="34">
        <v>0</v>
      </c>
      <c r="D119" s="15">
        <f t="shared" si="179"/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15">
        <f t="shared" si="180"/>
        <v>0</v>
      </c>
      <c r="M119" s="34">
        <v>0</v>
      </c>
      <c r="N119" s="34">
        <v>0</v>
      </c>
      <c r="O119" s="34">
        <v>0</v>
      </c>
      <c r="P119" s="44">
        <v>0</v>
      </c>
      <c r="Q119" s="34">
        <v>0</v>
      </c>
      <c r="R119" s="34">
        <v>0</v>
      </c>
      <c r="S119" s="34">
        <v>0</v>
      </c>
      <c r="T119" s="15">
        <f t="shared" si="181"/>
        <v>0</v>
      </c>
      <c r="U119" s="38">
        <v>0</v>
      </c>
      <c r="V119" s="38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15">
        <f t="shared" si="182"/>
        <v>0</v>
      </c>
      <c r="AC119" s="34">
        <v>0</v>
      </c>
      <c r="AD119" s="34">
        <v>0</v>
      </c>
      <c r="AE119" s="38">
        <v>0</v>
      </c>
      <c r="AF119" s="34">
        <v>0</v>
      </c>
      <c r="AG119" s="38">
        <v>0</v>
      </c>
      <c r="AH119" s="34">
        <v>0</v>
      </c>
      <c r="AI119" s="34">
        <v>0</v>
      </c>
      <c r="AJ119" s="15">
        <f t="shared" si="183"/>
        <v>0</v>
      </c>
      <c r="AK119" s="34">
        <v>0</v>
      </c>
      <c r="AL119" s="16">
        <f t="shared" si="184"/>
        <v>0</v>
      </c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</row>
    <row r="120" spans="1:61" s="36" customFormat="1" ht="15.75" x14ac:dyDescent="0.25">
      <c r="A120" s="33" t="s">
        <v>20</v>
      </c>
      <c r="B120" s="34">
        <v>0</v>
      </c>
      <c r="C120" s="34">
        <v>0</v>
      </c>
      <c r="D120" s="15">
        <f t="shared" si="179"/>
        <v>0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15">
        <f t="shared" si="180"/>
        <v>0</v>
      </c>
      <c r="M120" s="34">
        <v>0</v>
      </c>
      <c r="N120" s="34">
        <v>0</v>
      </c>
      <c r="O120" s="34">
        <v>0</v>
      </c>
      <c r="P120" s="44">
        <v>0</v>
      </c>
      <c r="Q120" s="34">
        <v>0</v>
      </c>
      <c r="R120" s="34">
        <v>0</v>
      </c>
      <c r="S120" s="34">
        <v>0</v>
      </c>
      <c r="T120" s="15">
        <f t="shared" si="181"/>
        <v>0</v>
      </c>
      <c r="U120" s="38">
        <v>0</v>
      </c>
      <c r="V120" s="38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15">
        <f t="shared" si="182"/>
        <v>0</v>
      </c>
      <c r="AC120" s="34">
        <v>0</v>
      </c>
      <c r="AD120" s="34">
        <v>0</v>
      </c>
      <c r="AE120" s="38">
        <v>0</v>
      </c>
      <c r="AF120" s="34">
        <v>0</v>
      </c>
      <c r="AG120" s="38">
        <v>0</v>
      </c>
      <c r="AH120" s="34">
        <v>0</v>
      </c>
      <c r="AI120" s="34">
        <v>0</v>
      </c>
      <c r="AJ120" s="15">
        <f t="shared" si="183"/>
        <v>0</v>
      </c>
      <c r="AK120" s="34">
        <v>0</v>
      </c>
      <c r="AL120" s="16">
        <f t="shared" si="184"/>
        <v>0</v>
      </c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</row>
    <row r="121" spans="1:61" s="36" customFormat="1" ht="15.75" x14ac:dyDescent="0.25">
      <c r="A121" s="33" t="s">
        <v>21</v>
      </c>
      <c r="B121" s="34">
        <v>0</v>
      </c>
      <c r="C121" s="34">
        <v>0</v>
      </c>
      <c r="D121" s="15">
        <f t="shared" si="179"/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15">
        <f t="shared" si="180"/>
        <v>0</v>
      </c>
      <c r="M121" s="34">
        <v>0</v>
      </c>
      <c r="N121" s="34">
        <v>0</v>
      </c>
      <c r="O121" s="34">
        <v>0</v>
      </c>
      <c r="P121" s="44">
        <v>0</v>
      </c>
      <c r="Q121" s="34">
        <v>0</v>
      </c>
      <c r="R121" s="34">
        <v>0</v>
      </c>
      <c r="S121" s="34">
        <v>0</v>
      </c>
      <c r="T121" s="15">
        <f t="shared" si="181"/>
        <v>0</v>
      </c>
      <c r="U121" s="38">
        <v>0</v>
      </c>
      <c r="V121" s="38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15">
        <f t="shared" si="182"/>
        <v>0</v>
      </c>
      <c r="AC121" s="34">
        <v>0</v>
      </c>
      <c r="AD121" s="34">
        <v>0</v>
      </c>
      <c r="AE121" s="38">
        <v>0</v>
      </c>
      <c r="AF121" s="34">
        <v>0</v>
      </c>
      <c r="AG121" s="38">
        <v>0</v>
      </c>
      <c r="AH121" s="34">
        <v>0</v>
      </c>
      <c r="AI121" s="34">
        <v>0</v>
      </c>
      <c r="AJ121" s="15">
        <f t="shared" si="183"/>
        <v>0</v>
      </c>
      <c r="AK121" s="34">
        <v>0</v>
      </c>
      <c r="AL121" s="16">
        <f t="shared" si="184"/>
        <v>0</v>
      </c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</row>
    <row r="122" spans="1:61" s="36" customFormat="1" ht="15.75" x14ac:dyDescent="0.25">
      <c r="A122" s="33" t="s">
        <v>22</v>
      </c>
      <c r="B122" s="34">
        <v>0</v>
      </c>
      <c r="C122" s="34">
        <v>0</v>
      </c>
      <c r="D122" s="15">
        <f t="shared" si="179"/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15">
        <f t="shared" si="180"/>
        <v>0</v>
      </c>
      <c r="M122" s="34">
        <v>0</v>
      </c>
      <c r="N122" s="34">
        <v>0</v>
      </c>
      <c r="O122" s="34">
        <v>0</v>
      </c>
      <c r="P122" s="44">
        <v>0</v>
      </c>
      <c r="Q122" s="34">
        <v>0</v>
      </c>
      <c r="R122" s="34">
        <v>0</v>
      </c>
      <c r="S122" s="34">
        <v>0</v>
      </c>
      <c r="T122" s="15">
        <f t="shared" si="181"/>
        <v>0</v>
      </c>
      <c r="U122" s="38">
        <v>0</v>
      </c>
      <c r="V122" s="38">
        <v>0</v>
      </c>
      <c r="W122" s="34">
        <v>0</v>
      </c>
      <c r="X122" s="34">
        <v>0</v>
      </c>
      <c r="Y122" s="34">
        <v>0</v>
      </c>
      <c r="Z122" s="34">
        <v>1</v>
      </c>
      <c r="AA122" s="34">
        <v>0</v>
      </c>
      <c r="AB122" s="15">
        <f t="shared" si="182"/>
        <v>1</v>
      </c>
      <c r="AC122" s="34">
        <v>0</v>
      </c>
      <c r="AD122" s="34">
        <v>0</v>
      </c>
      <c r="AE122" s="38">
        <v>0</v>
      </c>
      <c r="AF122" s="34">
        <v>0</v>
      </c>
      <c r="AG122" s="38">
        <v>0</v>
      </c>
      <c r="AH122" s="34">
        <v>0</v>
      </c>
      <c r="AI122" s="34">
        <v>0</v>
      </c>
      <c r="AJ122" s="15">
        <f t="shared" si="183"/>
        <v>0</v>
      </c>
      <c r="AK122" s="34">
        <v>0</v>
      </c>
      <c r="AL122" s="16">
        <f t="shared" si="184"/>
        <v>1</v>
      </c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</row>
    <row r="123" spans="1:61" s="36" customFormat="1" ht="15.75" x14ac:dyDescent="0.25">
      <c r="A123" s="33" t="s">
        <v>23</v>
      </c>
      <c r="B123" s="34">
        <v>0</v>
      </c>
      <c r="C123" s="34">
        <v>0</v>
      </c>
      <c r="D123" s="15">
        <f t="shared" si="179"/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15">
        <f t="shared" si="180"/>
        <v>0</v>
      </c>
      <c r="M123" s="34">
        <v>0</v>
      </c>
      <c r="N123" s="34">
        <v>0</v>
      </c>
      <c r="O123" s="34">
        <v>0</v>
      </c>
      <c r="P123" s="44">
        <v>0</v>
      </c>
      <c r="Q123" s="34">
        <v>0</v>
      </c>
      <c r="R123" s="34">
        <v>0</v>
      </c>
      <c r="S123" s="34">
        <v>0</v>
      </c>
      <c r="T123" s="15">
        <f t="shared" si="181"/>
        <v>0</v>
      </c>
      <c r="U123" s="38">
        <v>0</v>
      </c>
      <c r="V123" s="38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15">
        <f t="shared" si="182"/>
        <v>0</v>
      </c>
      <c r="AC123" s="34">
        <v>0</v>
      </c>
      <c r="AD123" s="34">
        <v>0</v>
      </c>
      <c r="AE123" s="38">
        <v>0</v>
      </c>
      <c r="AF123" s="34">
        <v>0</v>
      </c>
      <c r="AG123" s="38">
        <v>0</v>
      </c>
      <c r="AH123" s="34">
        <v>0</v>
      </c>
      <c r="AI123" s="34">
        <v>0</v>
      </c>
      <c r="AJ123" s="15">
        <f t="shared" si="183"/>
        <v>0</v>
      </c>
      <c r="AK123" s="34">
        <v>0</v>
      </c>
      <c r="AL123" s="16">
        <f t="shared" si="184"/>
        <v>0</v>
      </c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</row>
    <row r="124" spans="1:61" s="36" customFormat="1" ht="15.75" x14ac:dyDescent="0.25">
      <c r="A124" s="33" t="s">
        <v>24</v>
      </c>
      <c r="B124" s="34">
        <v>0</v>
      </c>
      <c r="C124" s="34">
        <v>0</v>
      </c>
      <c r="D124" s="15">
        <f t="shared" si="179"/>
        <v>0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15">
        <f t="shared" si="180"/>
        <v>0</v>
      </c>
      <c r="M124" s="34">
        <v>0</v>
      </c>
      <c r="N124" s="34">
        <v>0</v>
      </c>
      <c r="O124" s="34">
        <v>0</v>
      </c>
      <c r="P124" s="44">
        <v>0</v>
      </c>
      <c r="Q124" s="34">
        <v>0</v>
      </c>
      <c r="R124" s="34">
        <v>0</v>
      </c>
      <c r="S124" s="34">
        <v>0</v>
      </c>
      <c r="T124" s="15">
        <f t="shared" si="181"/>
        <v>0</v>
      </c>
      <c r="U124" s="38">
        <v>0</v>
      </c>
      <c r="V124" s="38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15">
        <f t="shared" si="182"/>
        <v>0</v>
      </c>
      <c r="AC124" s="34">
        <v>0</v>
      </c>
      <c r="AD124" s="34">
        <v>0</v>
      </c>
      <c r="AE124" s="38">
        <v>0</v>
      </c>
      <c r="AF124" s="34">
        <v>0</v>
      </c>
      <c r="AG124" s="38">
        <v>0</v>
      </c>
      <c r="AH124" s="34">
        <v>0</v>
      </c>
      <c r="AI124" s="34">
        <v>0</v>
      </c>
      <c r="AJ124" s="15">
        <f t="shared" si="183"/>
        <v>0</v>
      </c>
      <c r="AK124" s="34">
        <v>0</v>
      </c>
      <c r="AL124" s="16">
        <f t="shared" si="184"/>
        <v>0</v>
      </c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</row>
    <row r="125" spans="1:61" s="36" customFormat="1" ht="15.75" x14ac:dyDescent="0.25">
      <c r="A125" s="33" t="s">
        <v>25</v>
      </c>
      <c r="B125" s="34">
        <v>0</v>
      </c>
      <c r="C125" s="34">
        <v>0</v>
      </c>
      <c r="D125" s="15">
        <f t="shared" si="179"/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15">
        <f t="shared" si="180"/>
        <v>0</v>
      </c>
      <c r="M125" s="34">
        <v>0</v>
      </c>
      <c r="N125" s="34">
        <v>0</v>
      </c>
      <c r="O125" s="34">
        <v>0</v>
      </c>
      <c r="P125" s="44">
        <v>0</v>
      </c>
      <c r="Q125" s="34">
        <v>0</v>
      </c>
      <c r="R125" s="34">
        <v>0</v>
      </c>
      <c r="S125" s="34">
        <v>0</v>
      </c>
      <c r="T125" s="15">
        <f t="shared" si="181"/>
        <v>0</v>
      </c>
      <c r="U125" s="38">
        <v>0</v>
      </c>
      <c r="V125" s="38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15">
        <f t="shared" si="182"/>
        <v>0</v>
      </c>
      <c r="AC125" s="34">
        <v>0</v>
      </c>
      <c r="AD125" s="34">
        <v>0</v>
      </c>
      <c r="AE125" s="38">
        <v>0</v>
      </c>
      <c r="AF125" s="34">
        <v>0</v>
      </c>
      <c r="AG125" s="38">
        <v>0</v>
      </c>
      <c r="AH125" s="34">
        <v>0</v>
      </c>
      <c r="AI125" s="34">
        <v>0</v>
      </c>
      <c r="AJ125" s="15">
        <f t="shared" si="183"/>
        <v>0</v>
      </c>
      <c r="AK125" s="34">
        <v>0</v>
      </c>
      <c r="AL125" s="16">
        <f t="shared" si="184"/>
        <v>0</v>
      </c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</row>
    <row r="126" spans="1:61" s="36" customFormat="1" ht="15.75" x14ac:dyDescent="0.25">
      <c r="A126" s="33" t="s">
        <v>26</v>
      </c>
      <c r="B126" s="34">
        <v>0</v>
      </c>
      <c r="C126" s="34">
        <v>0</v>
      </c>
      <c r="D126" s="15">
        <f t="shared" si="179"/>
        <v>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15">
        <f t="shared" si="180"/>
        <v>0</v>
      </c>
      <c r="M126" s="34">
        <v>0</v>
      </c>
      <c r="N126" s="34">
        <v>0</v>
      </c>
      <c r="O126" s="34">
        <v>0</v>
      </c>
      <c r="P126" s="44">
        <v>0</v>
      </c>
      <c r="Q126" s="34">
        <v>0</v>
      </c>
      <c r="R126" s="34">
        <v>0</v>
      </c>
      <c r="S126" s="34">
        <v>0</v>
      </c>
      <c r="T126" s="15">
        <f t="shared" si="181"/>
        <v>0</v>
      </c>
      <c r="U126" s="38">
        <v>0</v>
      </c>
      <c r="V126" s="38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15">
        <f t="shared" si="182"/>
        <v>0</v>
      </c>
      <c r="AC126" s="34">
        <v>0</v>
      </c>
      <c r="AD126" s="34">
        <v>0</v>
      </c>
      <c r="AE126" s="38">
        <v>0</v>
      </c>
      <c r="AF126" s="34">
        <v>0</v>
      </c>
      <c r="AG126" s="38">
        <v>0</v>
      </c>
      <c r="AH126" s="34">
        <v>0</v>
      </c>
      <c r="AI126" s="34">
        <v>0</v>
      </c>
      <c r="AJ126" s="15">
        <f t="shared" si="183"/>
        <v>0</v>
      </c>
      <c r="AK126" s="34">
        <v>0</v>
      </c>
      <c r="AL126" s="16">
        <f t="shared" si="184"/>
        <v>0</v>
      </c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</row>
    <row r="127" spans="1:61" s="36" customFormat="1" ht="15.75" x14ac:dyDescent="0.25">
      <c r="A127" s="33" t="s">
        <v>27</v>
      </c>
      <c r="B127" s="34">
        <v>0</v>
      </c>
      <c r="C127" s="34">
        <v>0</v>
      </c>
      <c r="D127" s="15">
        <f t="shared" si="179"/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15">
        <f t="shared" si="180"/>
        <v>0</v>
      </c>
      <c r="M127" s="34">
        <v>0</v>
      </c>
      <c r="N127" s="34">
        <v>0</v>
      </c>
      <c r="O127" s="34">
        <v>0</v>
      </c>
      <c r="P127" s="44">
        <v>0</v>
      </c>
      <c r="Q127" s="34">
        <v>0</v>
      </c>
      <c r="R127" s="34">
        <v>0</v>
      </c>
      <c r="S127" s="34">
        <v>0</v>
      </c>
      <c r="T127" s="15">
        <f t="shared" si="181"/>
        <v>0</v>
      </c>
      <c r="U127" s="38">
        <v>0</v>
      </c>
      <c r="V127" s="38">
        <v>0</v>
      </c>
      <c r="W127" s="34">
        <v>0</v>
      </c>
      <c r="X127" s="34">
        <v>0</v>
      </c>
      <c r="Y127" s="34">
        <v>0</v>
      </c>
      <c r="Z127" s="34">
        <v>2</v>
      </c>
      <c r="AA127" s="34">
        <v>0</v>
      </c>
      <c r="AB127" s="15">
        <f t="shared" si="182"/>
        <v>2</v>
      </c>
      <c r="AC127" s="34">
        <v>0</v>
      </c>
      <c r="AD127" s="34">
        <v>0</v>
      </c>
      <c r="AE127" s="38">
        <v>0</v>
      </c>
      <c r="AF127" s="34">
        <v>0</v>
      </c>
      <c r="AG127" s="38">
        <v>0</v>
      </c>
      <c r="AH127" s="34">
        <v>0</v>
      </c>
      <c r="AI127" s="34">
        <v>1</v>
      </c>
      <c r="AJ127" s="15">
        <f t="shared" si="183"/>
        <v>1</v>
      </c>
      <c r="AK127" s="34">
        <v>0</v>
      </c>
      <c r="AL127" s="16">
        <f t="shared" si="184"/>
        <v>3</v>
      </c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</row>
    <row r="128" spans="1:61" s="36" customFormat="1" ht="15.75" x14ac:dyDescent="0.25">
      <c r="A128" s="33" t="s">
        <v>28</v>
      </c>
      <c r="B128" s="34">
        <v>0</v>
      </c>
      <c r="C128" s="34">
        <v>0</v>
      </c>
      <c r="D128" s="15">
        <f t="shared" si="179"/>
        <v>0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15">
        <f t="shared" si="180"/>
        <v>0</v>
      </c>
      <c r="M128" s="34">
        <v>0</v>
      </c>
      <c r="N128" s="34">
        <v>0</v>
      </c>
      <c r="O128" s="34">
        <v>0</v>
      </c>
      <c r="P128" s="44">
        <v>0</v>
      </c>
      <c r="Q128" s="34">
        <v>0</v>
      </c>
      <c r="R128" s="34">
        <v>0</v>
      </c>
      <c r="S128" s="34">
        <v>0</v>
      </c>
      <c r="T128" s="15">
        <f t="shared" si="181"/>
        <v>0</v>
      </c>
      <c r="U128" s="38">
        <v>0</v>
      </c>
      <c r="V128" s="38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15">
        <f t="shared" si="182"/>
        <v>0</v>
      </c>
      <c r="AC128" s="34">
        <v>0</v>
      </c>
      <c r="AD128" s="34">
        <v>0</v>
      </c>
      <c r="AE128" s="38">
        <v>0</v>
      </c>
      <c r="AF128" s="34">
        <v>0</v>
      </c>
      <c r="AG128" s="38">
        <v>0</v>
      </c>
      <c r="AH128" s="34">
        <v>0</v>
      </c>
      <c r="AI128" s="34">
        <v>0</v>
      </c>
      <c r="AJ128" s="15">
        <f t="shared" si="183"/>
        <v>0</v>
      </c>
      <c r="AK128" s="34">
        <v>0</v>
      </c>
      <c r="AL128" s="16">
        <f t="shared" si="184"/>
        <v>0</v>
      </c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</row>
    <row r="129" spans="1:61" s="36" customFormat="1" ht="15.75" x14ac:dyDescent="0.25">
      <c r="A129" s="33" t="s">
        <v>29</v>
      </c>
      <c r="B129" s="34">
        <v>1</v>
      </c>
      <c r="C129" s="34">
        <v>0</v>
      </c>
      <c r="D129" s="15">
        <f t="shared" si="179"/>
        <v>1</v>
      </c>
      <c r="E129" s="34">
        <v>2</v>
      </c>
      <c r="F129" s="34">
        <v>1</v>
      </c>
      <c r="G129" s="34">
        <v>0</v>
      </c>
      <c r="H129" s="34">
        <v>0</v>
      </c>
      <c r="I129" s="34">
        <v>1</v>
      </c>
      <c r="J129" s="34">
        <v>2</v>
      </c>
      <c r="K129" s="34">
        <v>0</v>
      </c>
      <c r="L129" s="15">
        <f t="shared" si="180"/>
        <v>6</v>
      </c>
      <c r="M129" s="34">
        <v>0</v>
      </c>
      <c r="N129" s="34">
        <v>0</v>
      </c>
      <c r="O129" s="34">
        <v>0</v>
      </c>
      <c r="P129" s="44">
        <v>0</v>
      </c>
      <c r="Q129" s="34">
        <v>0</v>
      </c>
      <c r="R129" s="34">
        <v>0</v>
      </c>
      <c r="S129" s="34">
        <v>0</v>
      </c>
      <c r="T129" s="15">
        <f t="shared" si="181"/>
        <v>0</v>
      </c>
      <c r="U129" s="38">
        <v>0</v>
      </c>
      <c r="V129" s="38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15">
        <f t="shared" si="182"/>
        <v>0</v>
      </c>
      <c r="AC129" s="34">
        <v>0</v>
      </c>
      <c r="AD129" s="34">
        <v>0</v>
      </c>
      <c r="AE129" s="38">
        <v>0</v>
      </c>
      <c r="AF129" s="34">
        <v>0</v>
      </c>
      <c r="AG129" s="38">
        <v>0</v>
      </c>
      <c r="AH129" s="34">
        <v>0</v>
      </c>
      <c r="AI129" s="34">
        <v>0</v>
      </c>
      <c r="AJ129" s="15">
        <f t="shared" si="183"/>
        <v>0</v>
      </c>
      <c r="AK129" s="34">
        <v>0</v>
      </c>
      <c r="AL129" s="16">
        <f t="shared" si="184"/>
        <v>7</v>
      </c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</row>
    <row r="130" spans="1:61" s="36" customFormat="1" ht="15.75" x14ac:dyDescent="0.25">
      <c r="A130" s="33" t="s">
        <v>30</v>
      </c>
      <c r="B130" s="34">
        <v>0</v>
      </c>
      <c r="C130" s="34">
        <v>0</v>
      </c>
      <c r="D130" s="15">
        <f t="shared" si="179"/>
        <v>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15">
        <f t="shared" si="180"/>
        <v>0</v>
      </c>
      <c r="M130" s="34">
        <v>0</v>
      </c>
      <c r="N130" s="34">
        <v>0</v>
      </c>
      <c r="O130" s="34">
        <v>0</v>
      </c>
      <c r="P130" s="44">
        <v>0</v>
      </c>
      <c r="Q130" s="34">
        <v>0</v>
      </c>
      <c r="R130" s="34">
        <v>0</v>
      </c>
      <c r="S130" s="34">
        <v>0</v>
      </c>
      <c r="T130" s="15">
        <f t="shared" si="181"/>
        <v>0</v>
      </c>
      <c r="U130" s="38">
        <v>0</v>
      </c>
      <c r="V130" s="38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15">
        <f t="shared" si="182"/>
        <v>0</v>
      </c>
      <c r="AC130" s="34">
        <v>0</v>
      </c>
      <c r="AD130" s="34">
        <v>0</v>
      </c>
      <c r="AE130" s="38">
        <v>0</v>
      </c>
      <c r="AF130" s="34">
        <v>0</v>
      </c>
      <c r="AG130" s="38">
        <v>0</v>
      </c>
      <c r="AH130" s="34">
        <v>0</v>
      </c>
      <c r="AI130" s="34">
        <v>0</v>
      </c>
      <c r="AJ130" s="15">
        <f t="shared" si="183"/>
        <v>0</v>
      </c>
      <c r="AK130" s="34">
        <v>0</v>
      </c>
      <c r="AL130" s="16">
        <f t="shared" si="184"/>
        <v>0</v>
      </c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</row>
    <row r="131" spans="1:61" s="36" customFormat="1" ht="15.75" x14ac:dyDescent="0.25">
      <c r="A131" s="33" t="s">
        <v>31</v>
      </c>
      <c r="B131" s="34">
        <v>0</v>
      </c>
      <c r="C131" s="34">
        <v>0</v>
      </c>
      <c r="D131" s="15">
        <f t="shared" si="179"/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15">
        <f t="shared" si="180"/>
        <v>0</v>
      </c>
      <c r="M131" s="34">
        <v>0</v>
      </c>
      <c r="N131" s="34">
        <v>0</v>
      </c>
      <c r="O131" s="34">
        <v>0</v>
      </c>
      <c r="P131" s="44">
        <v>0</v>
      </c>
      <c r="Q131" s="34">
        <v>0</v>
      </c>
      <c r="R131" s="34">
        <v>0</v>
      </c>
      <c r="S131" s="34">
        <v>0</v>
      </c>
      <c r="T131" s="15">
        <f t="shared" si="181"/>
        <v>0</v>
      </c>
      <c r="U131" s="38">
        <v>0</v>
      </c>
      <c r="V131" s="38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15">
        <f t="shared" si="182"/>
        <v>0</v>
      </c>
      <c r="AC131" s="34">
        <v>0</v>
      </c>
      <c r="AD131" s="34">
        <v>0</v>
      </c>
      <c r="AE131" s="38">
        <v>0</v>
      </c>
      <c r="AF131" s="34">
        <v>0</v>
      </c>
      <c r="AG131" s="38">
        <v>0</v>
      </c>
      <c r="AH131" s="34">
        <v>0</v>
      </c>
      <c r="AI131" s="34">
        <v>0</v>
      </c>
      <c r="AJ131" s="15">
        <f t="shared" si="183"/>
        <v>0</v>
      </c>
      <c r="AK131" s="34">
        <v>0</v>
      </c>
      <c r="AL131" s="16">
        <f t="shared" si="184"/>
        <v>0</v>
      </c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</row>
    <row r="132" spans="1:61" s="36" customFormat="1" ht="15.75" x14ac:dyDescent="0.25">
      <c r="A132" s="33" t="s">
        <v>32</v>
      </c>
      <c r="B132" s="34">
        <v>0</v>
      </c>
      <c r="C132" s="34">
        <v>0</v>
      </c>
      <c r="D132" s="15">
        <f t="shared" si="179"/>
        <v>0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15">
        <f t="shared" si="180"/>
        <v>0</v>
      </c>
      <c r="M132" s="34">
        <v>0</v>
      </c>
      <c r="N132" s="34">
        <v>0</v>
      </c>
      <c r="O132" s="34">
        <v>0</v>
      </c>
      <c r="P132" s="44">
        <v>0</v>
      </c>
      <c r="Q132" s="34">
        <v>0</v>
      </c>
      <c r="R132" s="34">
        <v>0</v>
      </c>
      <c r="S132" s="34">
        <v>0</v>
      </c>
      <c r="T132" s="15">
        <f t="shared" si="181"/>
        <v>0</v>
      </c>
      <c r="U132" s="38">
        <v>0</v>
      </c>
      <c r="V132" s="38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15">
        <f t="shared" si="182"/>
        <v>0</v>
      </c>
      <c r="AC132" s="34">
        <v>0</v>
      </c>
      <c r="AD132" s="34">
        <v>0</v>
      </c>
      <c r="AE132" s="38">
        <v>0</v>
      </c>
      <c r="AF132" s="34">
        <v>0</v>
      </c>
      <c r="AG132" s="38">
        <v>0</v>
      </c>
      <c r="AH132" s="34">
        <v>0</v>
      </c>
      <c r="AI132" s="34">
        <v>0</v>
      </c>
      <c r="AJ132" s="15">
        <f t="shared" si="183"/>
        <v>0</v>
      </c>
      <c r="AK132" s="34">
        <v>0</v>
      </c>
      <c r="AL132" s="16">
        <f t="shared" si="184"/>
        <v>0</v>
      </c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</row>
    <row r="133" spans="1:61" s="36" customFormat="1" ht="15.75" x14ac:dyDescent="0.25">
      <c r="A133" s="33" t="s">
        <v>33</v>
      </c>
      <c r="B133" s="34">
        <v>0</v>
      </c>
      <c r="C133" s="34">
        <v>0</v>
      </c>
      <c r="D133" s="15">
        <f t="shared" si="179"/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15">
        <f t="shared" si="180"/>
        <v>0</v>
      </c>
      <c r="M133" s="34">
        <v>0</v>
      </c>
      <c r="N133" s="34">
        <v>0</v>
      </c>
      <c r="O133" s="34">
        <v>0</v>
      </c>
      <c r="P133" s="44">
        <v>0</v>
      </c>
      <c r="Q133" s="34">
        <v>0</v>
      </c>
      <c r="R133" s="34">
        <v>0</v>
      </c>
      <c r="S133" s="34">
        <v>0</v>
      </c>
      <c r="T133" s="15">
        <f t="shared" si="181"/>
        <v>0</v>
      </c>
      <c r="U133" s="38">
        <v>0</v>
      </c>
      <c r="V133" s="38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15">
        <f t="shared" si="182"/>
        <v>0</v>
      </c>
      <c r="AC133" s="34">
        <v>0</v>
      </c>
      <c r="AD133" s="34">
        <v>2</v>
      </c>
      <c r="AE133" s="38">
        <v>0</v>
      </c>
      <c r="AF133" s="34">
        <v>0</v>
      </c>
      <c r="AG133" s="38">
        <v>0</v>
      </c>
      <c r="AH133" s="34">
        <v>0</v>
      </c>
      <c r="AI133" s="34">
        <v>0</v>
      </c>
      <c r="AJ133" s="15">
        <f t="shared" si="183"/>
        <v>2</v>
      </c>
      <c r="AK133" s="34">
        <v>0</v>
      </c>
      <c r="AL133" s="16">
        <f t="shared" si="184"/>
        <v>2</v>
      </c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</row>
    <row r="134" spans="1:61" s="36" customFormat="1" ht="15.75" x14ac:dyDescent="0.25">
      <c r="A134" s="33" t="s">
        <v>34</v>
      </c>
      <c r="B134" s="34">
        <v>0</v>
      </c>
      <c r="C134" s="34">
        <v>0</v>
      </c>
      <c r="D134" s="15">
        <f t="shared" si="179"/>
        <v>0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15">
        <f t="shared" si="180"/>
        <v>0</v>
      </c>
      <c r="M134" s="34">
        <v>0</v>
      </c>
      <c r="N134" s="34">
        <v>0</v>
      </c>
      <c r="O134" s="34">
        <v>0</v>
      </c>
      <c r="P134" s="44">
        <v>0</v>
      </c>
      <c r="Q134" s="34">
        <v>0</v>
      </c>
      <c r="R134" s="34">
        <v>0</v>
      </c>
      <c r="S134" s="34">
        <v>0</v>
      </c>
      <c r="T134" s="15">
        <f t="shared" si="181"/>
        <v>0</v>
      </c>
      <c r="U134" s="38">
        <v>0</v>
      </c>
      <c r="V134" s="38">
        <v>0</v>
      </c>
      <c r="W134" s="34">
        <v>0</v>
      </c>
      <c r="X134" s="34">
        <v>12</v>
      </c>
      <c r="Y134" s="34">
        <v>0</v>
      </c>
      <c r="Z134" s="34">
        <v>0</v>
      </c>
      <c r="AA134" s="34">
        <v>1</v>
      </c>
      <c r="AB134" s="15">
        <f t="shared" si="182"/>
        <v>13</v>
      </c>
      <c r="AC134" s="34">
        <v>0</v>
      </c>
      <c r="AD134" s="34">
        <v>0</v>
      </c>
      <c r="AE134" s="38">
        <v>0</v>
      </c>
      <c r="AF134" s="34">
        <v>0</v>
      </c>
      <c r="AG134" s="38">
        <v>0</v>
      </c>
      <c r="AH134" s="34">
        <v>0</v>
      </c>
      <c r="AI134" s="34">
        <v>0</v>
      </c>
      <c r="AJ134" s="15">
        <f t="shared" si="183"/>
        <v>0</v>
      </c>
      <c r="AK134" s="34">
        <v>0</v>
      </c>
      <c r="AL134" s="16">
        <f t="shared" si="184"/>
        <v>13</v>
      </c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</row>
    <row r="135" spans="1:61" s="36" customFormat="1" ht="15.75" x14ac:dyDescent="0.25">
      <c r="A135" s="33" t="s">
        <v>35</v>
      </c>
      <c r="B135" s="34">
        <v>0</v>
      </c>
      <c r="C135" s="34">
        <v>0</v>
      </c>
      <c r="D135" s="15">
        <f t="shared" si="179"/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15">
        <f t="shared" si="180"/>
        <v>0</v>
      </c>
      <c r="M135" s="34">
        <v>0</v>
      </c>
      <c r="N135" s="34">
        <v>0</v>
      </c>
      <c r="O135" s="34">
        <v>0</v>
      </c>
      <c r="P135" s="44">
        <v>0</v>
      </c>
      <c r="Q135" s="34">
        <v>0</v>
      </c>
      <c r="R135" s="34">
        <v>0</v>
      </c>
      <c r="S135" s="34">
        <v>0</v>
      </c>
      <c r="T135" s="15">
        <f t="shared" si="181"/>
        <v>0</v>
      </c>
      <c r="U135" s="38">
        <v>0</v>
      </c>
      <c r="V135" s="38">
        <v>0</v>
      </c>
      <c r="W135" s="34">
        <v>9</v>
      </c>
      <c r="X135" s="34">
        <v>4</v>
      </c>
      <c r="Y135" s="34">
        <v>0</v>
      </c>
      <c r="Z135" s="34">
        <v>15</v>
      </c>
      <c r="AA135" s="34">
        <v>4</v>
      </c>
      <c r="AB135" s="15">
        <f t="shared" si="182"/>
        <v>32</v>
      </c>
      <c r="AC135" s="34">
        <v>0</v>
      </c>
      <c r="AD135" s="34">
        <v>0</v>
      </c>
      <c r="AE135" s="38">
        <v>0</v>
      </c>
      <c r="AF135" s="34">
        <v>0</v>
      </c>
      <c r="AG135" s="38">
        <v>0</v>
      </c>
      <c r="AH135" s="34">
        <v>1</v>
      </c>
      <c r="AI135" s="34">
        <v>0</v>
      </c>
      <c r="AJ135" s="15">
        <f t="shared" si="183"/>
        <v>1</v>
      </c>
      <c r="AK135" s="34">
        <v>0</v>
      </c>
      <c r="AL135" s="16">
        <f t="shared" si="184"/>
        <v>33</v>
      </c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</row>
    <row r="136" spans="1:61" s="36" customFormat="1" ht="15.75" x14ac:dyDescent="0.25">
      <c r="A136" s="33" t="s">
        <v>36</v>
      </c>
      <c r="B136" s="34">
        <v>0</v>
      </c>
      <c r="C136" s="34">
        <v>0</v>
      </c>
      <c r="D136" s="15">
        <f t="shared" si="179"/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15">
        <f t="shared" si="180"/>
        <v>0</v>
      </c>
      <c r="M136" s="34">
        <v>0</v>
      </c>
      <c r="N136" s="34">
        <v>0</v>
      </c>
      <c r="O136" s="34">
        <v>0</v>
      </c>
      <c r="P136" s="44">
        <v>0</v>
      </c>
      <c r="Q136" s="34">
        <v>0</v>
      </c>
      <c r="R136" s="34">
        <v>0</v>
      </c>
      <c r="S136" s="34">
        <v>0</v>
      </c>
      <c r="T136" s="15">
        <f t="shared" si="181"/>
        <v>0</v>
      </c>
      <c r="U136" s="38">
        <v>0</v>
      </c>
      <c r="V136" s="38">
        <v>0</v>
      </c>
      <c r="W136" s="34">
        <v>2</v>
      </c>
      <c r="X136" s="34">
        <v>0</v>
      </c>
      <c r="Y136" s="34">
        <v>0</v>
      </c>
      <c r="Z136" s="34">
        <v>0</v>
      </c>
      <c r="AA136" s="34">
        <v>0</v>
      </c>
      <c r="AB136" s="15">
        <f t="shared" si="182"/>
        <v>2</v>
      </c>
      <c r="AC136" s="34">
        <v>1</v>
      </c>
      <c r="AD136" s="34">
        <v>0</v>
      </c>
      <c r="AE136" s="38">
        <v>1</v>
      </c>
      <c r="AF136" s="34">
        <v>0</v>
      </c>
      <c r="AG136" s="38">
        <v>0</v>
      </c>
      <c r="AH136" s="34">
        <v>0</v>
      </c>
      <c r="AI136" s="34">
        <v>0</v>
      </c>
      <c r="AJ136" s="15">
        <f t="shared" si="183"/>
        <v>2</v>
      </c>
      <c r="AK136" s="34">
        <v>0</v>
      </c>
      <c r="AL136" s="16">
        <f t="shared" si="184"/>
        <v>4</v>
      </c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</row>
    <row r="137" spans="1:61" s="36" customFormat="1" ht="15.75" x14ac:dyDescent="0.25">
      <c r="A137" s="33" t="s">
        <v>37</v>
      </c>
      <c r="B137" s="34">
        <v>0</v>
      </c>
      <c r="C137" s="34">
        <v>0</v>
      </c>
      <c r="D137" s="15">
        <f t="shared" si="179"/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15">
        <f t="shared" si="180"/>
        <v>0</v>
      </c>
      <c r="M137" s="34">
        <v>0</v>
      </c>
      <c r="N137" s="34">
        <v>0</v>
      </c>
      <c r="O137" s="34">
        <v>0</v>
      </c>
      <c r="P137" s="44">
        <v>0</v>
      </c>
      <c r="Q137" s="34">
        <v>0</v>
      </c>
      <c r="R137" s="34">
        <v>0</v>
      </c>
      <c r="S137" s="34">
        <v>0</v>
      </c>
      <c r="T137" s="15">
        <f t="shared" si="181"/>
        <v>0</v>
      </c>
      <c r="U137" s="38">
        <v>0</v>
      </c>
      <c r="V137" s="38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15">
        <f t="shared" si="182"/>
        <v>0</v>
      </c>
      <c r="AC137" s="34">
        <v>0</v>
      </c>
      <c r="AD137" s="34">
        <v>0</v>
      </c>
      <c r="AE137" s="38">
        <v>1</v>
      </c>
      <c r="AF137" s="34">
        <v>0</v>
      </c>
      <c r="AG137" s="38">
        <v>1</v>
      </c>
      <c r="AH137" s="34">
        <v>1</v>
      </c>
      <c r="AI137" s="34">
        <v>0</v>
      </c>
      <c r="AJ137" s="15">
        <f t="shared" si="183"/>
        <v>3</v>
      </c>
      <c r="AK137" s="34">
        <v>0</v>
      </c>
      <c r="AL137" s="16">
        <f t="shared" si="184"/>
        <v>3</v>
      </c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</row>
    <row r="138" spans="1:61" s="36" customFormat="1" ht="15.75" x14ac:dyDescent="0.25">
      <c r="A138" s="33" t="s">
        <v>38</v>
      </c>
      <c r="B138" s="34">
        <v>0</v>
      </c>
      <c r="C138" s="34">
        <v>0</v>
      </c>
      <c r="D138" s="15">
        <f t="shared" si="179"/>
        <v>0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15">
        <f t="shared" si="180"/>
        <v>0</v>
      </c>
      <c r="M138" s="34">
        <v>0</v>
      </c>
      <c r="N138" s="34">
        <v>0</v>
      </c>
      <c r="O138" s="34">
        <v>0</v>
      </c>
      <c r="P138" s="44">
        <v>0</v>
      </c>
      <c r="Q138" s="34">
        <v>0</v>
      </c>
      <c r="R138" s="34">
        <v>0</v>
      </c>
      <c r="S138" s="34">
        <v>0</v>
      </c>
      <c r="T138" s="15">
        <f t="shared" si="181"/>
        <v>0</v>
      </c>
      <c r="U138" s="38">
        <v>0</v>
      </c>
      <c r="V138" s="38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15">
        <f t="shared" si="182"/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v>0</v>
      </c>
      <c r="AJ138" s="15">
        <f t="shared" si="183"/>
        <v>0</v>
      </c>
      <c r="AK138" s="34">
        <v>0</v>
      </c>
      <c r="AL138" s="16">
        <f t="shared" si="184"/>
        <v>0</v>
      </c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</row>
    <row r="139" spans="1:61" s="36" customFormat="1" ht="15.75" x14ac:dyDescent="0.25">
      <c r="A139" s="33" t="s">
        <v>39</v>
      </c>
      <c r="B139" s="34">
        <v>0</v>
      </c>
      <c r="C139" s="34">
        <v>0</v>
      </c>
      <c r="D139" s="15">
        <f t="shared" si="179"/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15">
        <f t="shared" si="180"/>
        <v>0</v>
      </c>
      <c r="M139" s="34">
        <v>0</v>
      </c>
      <c r="N139" s="34">
        <v>0</v>
      </c>
      <c r="O139" s="34">
        <v>0</v>
      </c>
      <c r="P139" s="44">
        <v>0</v>
      </c>
      <c r="Q139" s="34">
        <v>0</v>
      </c>
      <c r="R139" s="34">
        <v>0</v>
      </c>
      <c r="S139" s="34">
        <v>0</v>
      </c>
      <c r="T139" s="15">
        <f t="shared" si="181"/>
        <v>0</v>
      </c>
      <c r="U139" s="38">
        <v>0</v>
      </c>
      <c r="V139" s="38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15">
        <f t="shared" si="182"/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4">
        <v>0</v>
      </c>
      <c r="AJ139" s="15">
        <f t="shared" si="183"/>
        <v>0</v>
      </c>
      <c r="AK139" s="34">
        <v>0</v>
      </c>
      <c r="AL139" s="16">
        <f t="shared" si="184"/>
        <v>0</v>
      </c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</row>
    <row r="140" spans="1:61" s="36" customFormat="1" ht="15.75" x14ac:dyDescent="0.25">
      <c r="A140" s="33" t="s">
        <v>40</v>
      </c>
      <c r="B140" s="34">
        <v>0</v>
      </c>
      <c r="C140" s="34">
        <v>0</v>
      </c>
      <c r="D140" s="15">
        <f t="shared" ref="D140:D141" si="185">SUM(B140:C140)</f>
        <v>0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15">
        <f t="shared" ref="L140:L141" si="186">SUM(E140:K140)</f>
        <v>0</v>
      </c>
      <c r="M140" s="34">
        <v>0</v>
      </c>
      <c r="N140" s="34">
        <v>0</v>
      </c>
      <c r="O140" s="34">
        <v>0</v>
      </c>
      <c r="P140" s="44">
        <v>0</v>
      </c>
      <c r="Q140" s="34">
        <v>0</v>
      </c>
      <c r="R140" s="34">
        <v>0</v>
      </c>
      <c r="S140" s="34">
        <v>0</v>
      </c>
      <c r="T140" s="15">
        <f t="shared" ref="T140:T141" si="187">SUM(M140:S140)</f>
        <v>0</v>
      </c>
      <c r="U140" s="38">
        <v>0</v>
      </c>
      <c r="V140" s="38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15">
        <f t="shared" ref="AB140" si="188">SUM(U140:AA140)</f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4">
        <v>0</v>
      </c>
      <c r="AJ140" s="15">
        <f t="shared" ref="AJ140" si="189">SUM(AC140:AI140)</f>
        <v>0</v>
      </c>
      <c r="AK140" s="34">
        <v>0</v>
      </c>
      <c r="AL140" s="16">
        <f t="shared" si="184"/>
        <v>0</v>
      </c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</row>
    <row r="141" spans="1:61" s="36" customFormat="1" ht="15.75" x14ac:dyDescent="0.25">
      <c r="A141" s="33" t="s">
        <v>41</v>
      </c>
      <c r="B141" s="34">
        <v>0</v>
      </c>
      <c r="C141" s="34">
        <v>0</v>
      </c>
      <c r="D141" s="15">
        <f t="shared" si="185"/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15">
        <f t="shared" si="186"/>
        <v>0</v>
      </c>
      <c r="M141" s="34">
        <v>0</v>
      </c>
      <c r="N141" s="34">
        <v>0</v>
      </c>
      <c r="O141" s="34">
        <v>0</v>
      </c>
      <c r="P141" s="44">
        <v>0</v>
      </c>
      <c r="Q141" s="34">
        <v>0</v>
      </c>
      <c r="R141" s="34">
        <v>0</v>
      </c>
      <c r="S141" s="34">
        <v>0</v>
      </c>
      <c r="T141" s="15">
        <f t="shared" si="187"/>
        <v>0</v>
      </c>
      <c r="U141" s="38">
        <v>0</v>
      </c>
      <c r="V141" s="38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15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4">
        <v>0</v>
      </c>
      <c r="AJ141" s="15">
        <v>0</v>
      </c>
      <c r="AK141" s="34">
        <v>0</v>
      </c>
      <c r="AL141" s="16">
        <v>0</v>
      </c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</row>
    <row r="142" spans="1:61" s="2" customFormat="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</row>
    <row r="143" spans="1:61" s="2" customFormat="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</row>
    <row r="144" spans="1:61" s="2" customFormat="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</row>
    <row r="145" spans="2:37" s="2" customFormat="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</row>
    <row r="146" spans="2:37" s="2" customFormat="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</row>
    <row r="147" spans="2:37" s="2" customFormat="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</row>
    <row r="148" spans="2:37" s="2" customFormat="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</row>
    <row r="149" spans="2:37" s="2" customFormat="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</row>
    <row r="150" spans="2:37" s="2" customFormat="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 spans="2:37" s="2" customFormat="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 spans="2:37" s="2" customFormat="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 spans="2:37" s="2" customFormat="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 spans="2:37" s="2" customFormat="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 spans="2:37" s="2" customFormat="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 spans="2:37" s="2" customFormat="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 spans="2:37" s="2" customFormat="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 spans="2:37" s="2" customFormat="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 spans="2:37" s="2" customFormat="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</row>
    <row r="160" spans="2:37" s="2" customFormat="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</row>
    <row r="161" spans="2:37" s="2" customFormat="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</row>
    <row r="162" spans="2:37" s="2" customFormat="1" x14ac:dyDescent="0.2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</row>
    <row r="163" spans="2:37" s="2" customFormat="1" x14ac:dyDescent="0.2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</row>
    <row r="164" spans="2:37" s="2" customFormat="1" x14ac:dyDescent="0.2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</row>
    <row r="165" spans="2:37" s="2" customFormat="1" x14ac:dyDescent="0.2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</row>
    <row r="166" spans="2:37" s="2" customFormat="1" x14ac:dyDescent="0.2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</row>
    <row r="167" spans="2:37" s="2" customFormat="1" x14ac:dyDescent="0.2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</row>
    <row r="168" spans="2:37" s="2" customFormat="1" x14ac:dyDescent="0.2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</row>
    <row r="169" spans="2:37" s="2" customFormat="1" x14ac:dyDescent="0.2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</row>
    <row r="170" spans="2:37" s="2" customFormat="1" x14ac:dyDescent="0.2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</row>
    <row r="171" spans="2:37" s="2" customFormat="1" x14ac:dyDescent="0.2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</row>
    <row r="172" spans="2:37" s="2" customFormat="1" x14ac:dyDescent="0.2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</row>
    <row r="173" spans="2:37" s="2" customFormat="1" x14ac:dyDescent="0.2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</row>
    <row r="174" spans="2:37" s="2" customFormat="1" x14ac:dyDescent="0.2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</row>
    <row r="175" spans="2:37" s="2" customFormat="1" x14ac:dyDescent="0.2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</row>
    <row r="176" spans="2:37" s="2" customFormat="1" x14ac:dyDescent="0.2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</row>
    <row r="177" spans="2:37" s="2" customFormat="1" x14ac:dyDescent="0.2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</row>
    <row r="178" spans="2:37" s="2" customFormat="1" x14ac:dyDescent="0.2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</row>
    <row r="179" spans="2:37" s="2" customFormat="1" x14ac:dyDescent="0.2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</row>
    <row r="180" spans="2:37" s="2" customFormat="1" x14ac:dyDescent="0.2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</row>
    <row r="181" spans="2:37" s="2" customFormat="1" x14ac:dyDescent="0.2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</row>
    <row r="182" spans="2:37" s="2" customFormat="1" x14ac:dyDescent="0.2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</row>
    <row r="183" spans="2:37" s="2" customFormat="1" x14ac:dyDescent="0.2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</row>
    <row r="184" spans="2:37" s="2" customFormat="1" x14ac:dyDescent="0.2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</row>
    <row r="185" spans="2:37" s="2" customFormat="1" x14ac:dyDescent="0.2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</row>
    <row r="186" spans="2:37" s="2" customFormat="1" x14ac:dyDescent="0.2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</row>
    <row r="187" spans="2:37" s="2" customFormat="1" x14ac:dyDescent="0.2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</row>
    <row r="188" spans="2:37" s="2" customFormat="1" x14ac:dyDescent="0.2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</row>
    <row r="189" spans="2:37" s="2" customFormat="1" x14ac:dyDescent="0.2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</row>
    <row r="190" spans="2:37" s="2" customFormat="1" x14ac:dyDescent="0.2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</row>
    <row r="191" spans="2:37" s="2" customFormat="1" x14ac:dyDescent="0.2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</row>
    <row r="192" spans="2:37" s="2" customFormat="1" x14ac:dyDescent="0.2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</row>
    <row r="193" spans="2:37" s="2" customFormat="1" x14ac:dyDescent="0.2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</row>
    <row r="194" spans="2:37" s="2" customFormat="1" x14ac:dyDescent="0.2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</row>
    <row r="195" spans="2:37" s="2" customFormat="1" x14ac:dyDescent="0.2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2:37" s="2" customFormat="1" x14ac:dyDescent="0.2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</row>
    <row r="197" spans="2:37" s="2" customFormat="1" x14ac:dyDescent="0.2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</row>
    <row r="198" spans="2:37" s="2" customFormat="1" x14ac:dyDescent="0.2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</row>
    <row r="199" spans="2:37" s="2" customFormat="1" x14ac:dyDescent="0.2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</row>
    <row r="200" spans="2:37" s="2" customFormat="1" x14ac:dyDescent="0.2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</row>
    <row r="201" spans="2:37" s="2" customFormat="1" x14ac:dyDescent="0.2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</row>
    <row r="202" spans="2:37" s="2" customFormat="1" x14ac:dyDescent="0.2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</row>
    <row r="203" spans="2:37" s="2" customFormat="1" x14ac:dyDescent="0.2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</row>
    <row r="204" spans="2:37" s="2" customFormat="1" x14ac:dyDescent="0.2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</row>
    <row r="205" spans="2:37" s="2" customFormat="1" x14ac:dyDescent="0.2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</row>
    <row r="206" spans="2:37" s="2" customFormat="1" x14ac:dyDescent="0.2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</row>
    <row r="207" spans="2:37" s="2" customFormat="1" x14ac:dyDescent="0.2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</row>
    <row r="208" spans="2:37" s="2" customFormat="1" x14ac:dyDescent="0.2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</row>
    <row r="209" spans="2:37" s="2" customFormat="1" x14ac:dyDescent="0.2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</row>
    <row r="210" spans="2:37" s="2" customFormat="1" x14ac:dyDescent="0.2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</row>
    <row r="211" spans="2:37" s="2" customFormat="1" x14ac:dyDescent="0.2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</row>
    <row r="212" spans="2:37" s="2" customFormat="1" x14ac:dyDescent="0.2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</row>
    <row r="213" spans="2:37" s="2" customFormat="1" x14ac:dyDescent="0.2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</row>
    <row r="214" spans="2:37" s="2" customFormat="1" x14ac:dyDescent="0.2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</row>
    <row r="215" spans="2:37" s="2" customFormat="1" x14ac:dyDescent="0.2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</row>
    <row r="216" spans="2:37" s="2" customFormat="1" x14ac:dyDescent="0.2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</row>
    <row r="217" spans="2:37" s="2" customFormat="1" x14ac:dyDescent="0.2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</row>
    <row r="218" spans="2:37" s="2" customFormat="1" x14ac:dyDescent="0.2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</row>
    <row r="219" spans="2:37" s="2" customFormat="1" x14ac:dyDescent="0.2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</row>
    <row r="220" spans="2:37" s="2" customFormat="1" x14ac:dyDescent="0.2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</row>
    <row r="221" spans="2:37" s="2" customFormat="1" x14ac:dyDescent="0.2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</row>
    <row r="222" spans="2:37" s="2" customFormat="1" x14ac:dyDescent="0.2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</row>
    <row r="223" spans="2:37" s="2" customFormat="1" x14ac:dyDescent="0.2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</row>
    <row r="224" spans="2:37" s="2" customFormat="1" x14ac:dyDescent="0.2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</row>
    <row r="225" spans="2:37" s="2" customFormat="1" x14ac:dyDescent="0.2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</row>
    <row r="226" spans="2:37" s="2" customFormat="1" x14ac:dyDescent="0.2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</row>
    <row r="227" spans="2:37" s="2" customFormat="1" x14ac:dyDescent="0.2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</row>
    <row r="228" spans="2:37" s="2" customFormat="1" x14ac:dyDescent="0.2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</row>
    <row r="229" spans="2:37" s="2" customFormat="1" x14ac:dyDescent="0.2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</row>
    <row r="230" spans="2:37" s="2" customFormat="1" x14ac:dyDescent="0.2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</row>
    <row r="231" spans="2:37" s="2" customFormat="1" x14ac:dyDescent="0.2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</row>
    <row r="232" spans="2:37" s="2" customFormat="1" x14ac:dyDescent="0.2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</row>
    <row r="233" spans="2:37" s="2" customFormat="1" x14ac:dyDescent="0.2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</row>
    <row r="234" spans="2:37" s="2" customFormat="1" x14ac:dyDescent="0.2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</row>
    <row r="235" spans="2:37" s="2" customFormat="1" x14ac:dyDescent="0.2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</row>
    <row r="236" spans="2:37" s="2" customFormat="1" x14ac:dyDescent="0.2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</row>
    <row r="237" spans="2:37" s="2" customFormat="1" x14ac:dyDescent="0.25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</row>
    <row r="238" spans="2:37" s="2" customFormat="1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</row>
    <row r="239" spans="2:37" s="2" customFormat="1" x14ac:dyDescent="0.25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</row>
    <row r="240" spans="2:37" s="2" customFormat="1" x14ac:dyDescent="0.25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</row>
    <row r="241" spans="2:37" s="2" customFormat="1" x14ac:dyDescent="0.25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</row>
    <row r="242" spans="2:37" s="2" customFormat="1" x14ac:dyDescent="0.25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</row>
    <row r="243" spans="2:37" s="2" customFormat="1" x14ac:dyDescent="0.25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</row>
    <row r="244" spans="2:37" s="2" customFormat="1" x14ac:dyDescent="0.25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</row>
    <row r="245" spans="2:37" s="2" customFormat="1" x14ac:dyDescent="0.25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</row>
    <row r="246" spans="2:37" s="2" customFormat="1" x14ac:dyDescent="0.25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</row>
    <row r="247" spans="2:37" s="2" customFormat="1" x14ac:dyDescent="0.25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</row>
    <row r="248" spans="2:37" s="2" customFormat="1" x14ac:dyDescent="0.25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</row>
    <row r="249" spans="2:37" s="2" customFormat="1" x14ac:dyDescent="0.25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</row>
    <row r="250" spans="2:37" s="2" customFormat="1" x14ac:dyDescent="0.25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</row>
    <row r="251" spans="2:37" s="2" customFormat="1" x14ac:dyDescent="0.25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</row>
    <row r="252" spans="2:37" s="2" customFormat="1" x14ac:dyDescent="0.25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</row>
    <row r="253" spans="2:37" s="2" customFormat="1" x14ac:dyDescent="0.25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</row>
    <row r="254" spans="2:37" s="2" customFormat="1" x14ac:dyDescent="0.25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</row>
    <row r="255" spans="2:37" s="2" customFormat="1" x14ac:dyDescent="0.25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</row>
    <row r="256" spans="2:37" s="2" customFormat="1" x14ac:dyDescent="0.25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</row>
    <row r="257" spans="2:37" s="2" customFormat="1" x14ac:dyDescent="0.25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</row>
    <row r="258" spans="2:37" s="2" customFormat="1" x14ac:dyDescent="0.25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</row>
    <row r="259" spans="2:37" s="2" customFormat="1" x14ac:dyDescent="0.25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</row>
    <row r="260" spans="2:37" s="2" customFormat="1" x14ac:dyDescent="0.25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</row>
    <row r="261" spans="2:37" s="2" customFormat="1" x14ac:dyDescent="0.25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</row>
    <row r="262" spans="2:37" s="2" customFormat="1" x14ac:dyDescent="0.25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</row>
    <row r="263" spans="2:37" s="2" customFormat="1" x14ac:dyDescent="0.25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</row>
    <row r="264" spans="2:37" s="2" customFormat="1" x14ac:dyDescent="0.25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</row>
    <row r="265" spans="2:37" s="2" customFormat="1" x14ac:dyDescent="0.25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</row>
    <row r="266" spans="2:37" s="2" customFormat="1" x14ac:dyDescent="0.25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</row>
    <row r="267" spans="2:37" s="2" customFormat="1" x14ac:dyDescent="0.25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</row>
    <row r="268" spans="2:37" s="2" customFormat="1" x14ac:dyDescent="0.25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</row>
    <row r="269" spans="2:37" s="2" customFormat="1" x14ac:dyDescent="0.25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</row>
    <row r="270" spans="2:37" s="2" customFormat="1" x14ac:dyDescent="0.25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</row>
    <row r="271" spans="2:37" s="2" customFormat="1" x14ac:dyDescent="0.25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</row>
    <row r="272" spans="2:37" s="2" customFormat="1" x14ac:dyDescent="0.25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</row>
    <row r="273" spans="2:37" s="2" customFormat="1" x14ac:dyDescent="0.25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</row>
    <row r="274" spans="2:37" s="2" customFormat="1" x14ac:dyDescent="0.25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</row>
    <row r="275" spans="2:37" s="2" customFormat="1" x14ac:dyDescent="0.25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</row>
    <row r="276" spans="2:37" s="2" customFormat="1" x14ac:dyDescent="0.25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</row>
    <row r="277" spans="2:37" s="2" customFormat="1" x14ac:dyDescent="0.25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</row>
    <row r="278" spans="2:37" s="2" customFormat="1" x14ac:dyDescent="0.25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</row>
    <row r="279" spans="2:37" s="2" customFormat="1" x14ac:dyDescent="0.25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</row>
    <row r="280" spans="2:37" s="2" customFormat="1" x14ac:dyDescent="0.25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</row>
    <row r="281" spans="2:37" s="2" customFormat="1" x14ac:dyDescent="0.25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</row>
    <row r="282" spans="2:37" s="2" customFormat="1" x14ac:dyDescent="0.25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</row>
    <row r="283" spans="2:37" s="2" customFormat="1" x14ac:dyDescent="0.25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</row>
    <row r="284" spans="2:37" s="2" customFormat="1" x14ac:dyDescent="0.25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</row>
    <row r="285" spans="2:37" s="2" customFormat="1" x14ac:dyDescent="0.25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</row>
    <row r="286" spans="2:37" s="2" customFormat="1" x14ac:dyDescent="0.25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</row>
    <row r="287" spans="2:37" s="2" customFormat="1" x14ac:dyDescent="0.25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</row>
    <row r="288" spans="2:37" s="2" customFormat="1" x14ac:dyDescent="0.25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</row>
    <row r="289" spans="2:37" s="2" customFormat="1" x14ac:dyDescent="0.25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</row>
    <row r="290" spans="2:37" s="2" customFormat="1" x14ac:dyDescent="0.25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</row>
    <row r="291" spans="2:37" s="2" customFormat="1" x14ac:dyDescent="0.25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</row>
    <row r="292" spans="2:37" s="2" customFormat="1" x14ac:dyDescent="0.25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</row>
    <row r="293" spans="2:37" s="2" customFormat="1" x14ac:dyDescent="0.25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</row>
    <row r="294" spans="2:37" s="2" customFormat="1" x14ac:dyDescent="0.25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</row>
    <row r="295" spans="2:37" s="2" customFormat="1" x14ac:dyDescent="0.25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</row>
    <row r="296" spans="2:37" s="2" customFormat="1" x14ac:dyDescent="0.25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</row>
    <row r="297" spans="2:37" s="2" customFormat="1" x14ac:dyDescent="0.25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</row>
    <row r="298" spans="2:37" s="2" customFormat="1" x14ac:dyDescent="0.25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</row>
    <row r="299" spans="2:37" s="2" customFormat="1" x14ac:dyDescent="0.25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</row>
    <row r="300" spans="2:37" s="2" customFormat="1" x14ac:dyDescent="0.25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</row>
    <row r="301" spans="2:37" s="2" customFormat="1" x14ac:dyDescent="0.25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</row>
    <row r="302" spans="2:37" s="2" customFormat="1" x14ac:dyDescent="0.25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</row>
    <row r="303" spans="2:37" s="2" customFormat="1" x14ac:dyDescent="0.25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</row>
    <row r="304" spans="2:37" s="2" customFormat="1" x14ac:dyDescent="0.25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</row>
    <row r="305" spans="2:37" s="2" customFormat="1" x14ac:dyDescent="0.25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</row>
    <row r="306" spans="2:37" s="2" customFormat="1" x14ac:dyDescent="0.25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</row>
    <row r="307" spans="2:37" s="2" customFormat="1" x14ac:dyDescent="0.25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</row>
    <row r="308" spans="2:37" s="2" customFormat="1" x14ac:dyDescent="0.25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</row>
    <row r="309" spans="2:37" s="2" customFormat="1" x14ac:dyDescent="0.25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</row>
    <row r="310" spans="2:37" s="2" customFormat="1" x14ac:dyDescent="0.25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</row>
    <row r="311" spans="2:37" s="2" customFormat="1" x14ac:dyDescent="0.25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</row>
    <row r="312" spans="2:37" s="2" customFormat="1" x14ac:dyDescent="0.25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</row>
    <row r="313" spans="2:37" s="2" customFormat="1" x14ac:dyDescent="0.25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</row>
    <row r="314" spans="2:37" s="2" customFormat="1" x14ac:dyDescent="0.25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</row>
    <row r="315" spans="2:37" s="2" customFormat="1" x14ac:dyDescent="0.25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</row>
    <row r="316" spans="2:37" s="2" customFormat="1" x14ac:dyDescent="0.25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</row>
    <row r="317" spans="2:37" s="2" customFormat="1" x14ac:dyDescent="0.25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</row>
    <row r="318" spans="2:37" s="2" customFormat="1" x14ac:dyDescent="0.25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</row>
    <row r="319" spans="2:37" s="2" customFormat="1" x14ac:dyDescent="0.25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</row>
    <row r="320" spans="2:37" s="2" customFormat="1" x14ac:dyDescent="0.25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</row>
    <row r="321" spans="2:37" s="2" customFormat="1" x14ac:dyDescent="0.25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</row>
    <row r="322" spans="2:37" s="2" customFormat="1" x14ac:dyDescent="0.25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</row>
    <row r="323" spans="2:37" s="2" customFormat="1" x14ac:dyDescent="0.25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</row>
    <row r="324" spans="2:37" s="2" customFormat="1" x14ac:dyDescent="0.25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</row>
    <row r="325" spans="2:37" s="2" customFormat="1" x14ac:dyDescent="0.25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</row>
    <row r="326" spans="2:37" s="2" customFormat="1" x14ac:dyDescent="0.25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</row>
    <row r="327" spans="2:37" s="2" customFormat="1" x14ac:dyDescent="0.25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</row>
    <row r="328" spans="2:37" s="2" customFormat="1" x14ac:dyDescent="0.25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</row>
    <row r="329" spans="2:37" s="2" customFormat="1" x14ac:dyDescent="0.25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</row>
    <row r="330" spans="2:37" s="2" customFormat="1" x14ac:dyDescent="0.25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</row>
    <row r="331" spans="2:37" s="2" customFormat="1" x14ac:dyDescent="0.25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</row>
    <row r="332" spans="2:37" s="2" customFormat="1" x14ac:dyDescent="0.25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</row>
    <row r="333" spans="2:37" s="2" customFormat="1" x14ac:dyDescent="0.25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</row>
    <row r="334" spans="2:37" s="2" customFormat="1" x14ac:dyDescent="0.25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</row>
    <row r="335" spans="2:37" s="2" customFormat="1" x14ac:dyDescent="0.25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</row>
    <row r="336" spans="2:37" s="2" customFormat="1" x14ac:dyDescent="0.25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</row>
    <row r="337" spans="2:37" s="2" customFormat="1" x14ac:dyDescent="0.25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</row>
    <row r="338" spans="2:37" s="2" customFormat="1" x14ac:dyDescent="0.25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</row>
    <row r="339" spans="2:37" s="2" customFormat="1" x14ac:dyDescent="0.25">
      <c r="B339" s="1"/>
      <c r="C339" s="22"/>
      <c r="D339" s="22"/>
      <c r="E339" s="22"/>
      <c r="F339" s="1"/>
      <c r="G339" s="22"/>
      <c r="H339" s="22"/>
      <c r="I339" s="1"/>
      <c r="J339" s="22"/>
      <c r="K339" s="22"/>
      <c r="L339" s="22"/>
      <c r="M339" s="22"/>
      <c r="N339" s="1"/>
      <c r="O339" s="22"/>
      <c r="P339" s="22"/>
      <c r="Q339" s="1"/>
      <c r="R339" s="22"/>
      <c r="S339" s="22"/>
      <c r="T339" s="22"/>
      <c r="U339" s="1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</row>
    <row r="340" spans="2:37" s="2" customFormat="1" x14ac:dyDescent="0.25">
      <c r="B340" s="1"/>
      <c r="C340" s="22"/>
      <c r="D340" s="22"/>
      <c r="E340" s="22"/>
      <c r="F340" s="1"/>
      <c r="G340" s="22"/>
      <c r="H340" s="22"/>
      <c r="I340" s="1"/>
      <c r="J340" s="22"/>
      <c r="K340" s="22"/>
      <c r="L340" s="22"/>
      <c r="M340" s="22"/>
      <c r="N340" s="1"/>
      <c r="O340" s="22"/>
      <c r="P340" s="22"/>
      <c r="Q340" s="1"/>
      <c r="R340" s="22"/>
      <c r="S340" s="22"/>
      <c r="T340" s="22"/>
      <c r="U340" s="1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</row>
    <row r="341" spans="2:37" s="2" customFormat="1" x14ac:dyDescent="0.25">
      <c r="B341" s="1"/>
      <c r="C341" s="22"/>
      <c r="D341" s="22"/>
      <c r="E341" s="22"/>
      <c r="F341" s="1"/>
      <c r="G341" s="22"/>
      <c r="H341" s="22"/>
      <c r="I341" s="1"/>
      <c r="J341" s="22"/>
      <c r="K341" s="22"/>
      <c r="L341" s="22"/>
      <c r="M341" s="22"/>
      <c r="N341" s="1"/>
      <c r="O341" s="22"/>
      <c r="P341" s="22"/>
      <c r="Q341" s="1"/>
      <c r="R341" s="22"/>
      <c r="S341" s="22"/>
      <c r="T341" s="22"/>
      <c r="U341" s="1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</row>
    <row r="342" spans="2:37" s="2" customFormat="1" x14ac:dyDescent="0.25">
      <c r="B342" s="1"/>
      <c r="C342" s="22"/>
      <c r="D342" s="22"/>
      <c r="E342" s="22"/>
      <c r="F342" s="1"/>
      <c r="G342" s="22"/>
      <c r="H342" s="22"/>
      <c r="I342" s="1"/>
      <c r="J342" s="22"/>
      <c r="K342" s="22"/>
      <c r="L342" s="22"/>
      <c r="M342" s="22"/>
      <c r="N342" s="1"/>
      <c r="O342" s="22"/>
      <c r="P342" s="22"/>
      <c r="Q342" s="1"/>
      <c r="R342" s="22"/>
      <c r="S342" s="22"/>
      <c r="T342" s="22"/>
      <c r="U342" s="1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</row>
    <row r="343" spans="2:37" s="2" customFormat="1" x14ac:dyDescent="0.25">
      <c r="B343" s="1"/>
      <c r="C343" s="22"/>
      <c r="D343" s="22"/>
      <c r="E343" s="22"/>
      <c r="F343" s="1"/>
      <c r="G343" s="22"/>
      <c r="H343" s="22"/>
      <c r="I343" s="1"/>
      <c r="J343" s="22"/>
      <c r="K343" s="22"/>
      <c r="L343" s="22"/>
      <c r="M343" s="22"/>
      <c r="N343" s="1"/>
      <c r="O343" s="22"/>
      <c r="P343" s="22"/>
      <c r="Q343" s="1"/>
      <c r="R343" s="22"/>
      <c r="S343" s="22"/>
      <c r="T343" s="22"/>
      <c r="U343" s="1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</row>
    <row r="344" spans="2:37" s="2" customFormat="1" x14ac:dyDescent="0.25">
      <c r="B344" s="1"/>
      <c r="C344" s="22"/>
      <c r="D344" s="22"/>
      <c r="E344" s="22"/>
      <c r="F344" s="1"/>
      <c r="G344" s="22"/>
      <c r="H344" s="22"/>
      <c r="I344" s="1"/>
      <c r="J344" s="22"/>
      <c r="K344" s="22"/>
      <c r="L344" s="22"/>
      <c r="M344" s="22"/>
      <c r="N344" s="1"/>
      <c r="O344" s="22"/>
      <c r="P344" s="22"/>
      <c r="Q344" s="1"/>
      <c r="R344" s="22"/>
      <c r="S344" s="22"/>
      <c r="T344" s="22"/>
      <c r="U344" s="1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</row>
    <row r="345" spans="2:37" s="2" customFormat="1" x14ac:dyDescent="0.25">
      <c r="B345" s="1"/>
      <c r="C345" s="22"/>
      <c r="D345" s="22"/>
      <c r="E345" s="22"/>
      <c r="F345" s="1"/>
      <c r="G345" s="22"/>
      <c r="H345" s="22"/>
      <c r="I345" s="1"/>
      <c r="J345" s="22"/>
      <c r="K345" s="22"/>
      <c r="L345" s="22"/>
      <c r="M345" s="22"/>
      <c r="N345" s="1"/>
      <c r="O345" s="22"/>
      <c r="P345" s="22"/>
      <c r="Q345" s="1"/>
      <c r="R345" s="22"/>
      <c r="S345" s="22"/>
      <c r="T345" s="22"/>
      <c r="U345" s="1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</row>
    <row r="346" spans="2:37" s="2" customFormat="1" x14ac:dyDescent="0.25">
      <c r="B346" s="1"/>
      <c r="C346" s="22"/>
      <c r="D346" s="22"/>
      <c r="E346" s="22"/>
      <c r="F346" s="1"/>
      <c r="G346" s="22"/>
      <c r="H346" s="22"/>
      <c r="I346" s="1"/>
      <c r="J346" s="22"/>
      <c r="K346" s="22"/>
      <c r="L346" s="22"/>
      <c r="M346" s="22"/>
      <c r="N346" s="1"/>
      <c r="O346" s="22"/>
      <c r="P346" s="22"/>
      <c r="Q346" s="1"/>
      <c r="R346" s="22"/>
      <c r="S346" s="22"/>
      <c r="T346" s="22"/>
      <c r="U346" s="1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</row>
    <row r="347" spans="2:37" s="2" customFormat="1" x14ac:dyDescent="0.25">
      <c r="B347" s="1"/>
      <c r="C347" s="22"/>
      <c r="D347" s="22"/>
      <c r="E347" s="22"/>
      <c r="F347" s="1"/>
      <c r="G347" s="22"/>
      <c r="H347" s="22"/>
      <c r="I347" s="1"/>
      <c r="J347" s="22"/>
      <c r="K347" s="22"/>
      <c r="L347" s="22"/>
      <c r="M347" s="22"/>
      <c r="N347" s="1"/>
      <c r="O347" s="22"/>
      <c r="P347" s="22"/>
      <c r="Q347" s="1"/>
      <c r="R347" s="22"/>
      <c r="S347" s="22"/>
      <c r="T347" s="22"/>
      <c r="U347" s="1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</row>
  </sheetData>
  <conditionalFormatting sqref="B6:AK6">
    <cfRule type="cellIs" dxfId="0" priority="1" operator="equal">
      <formula>"E"</formula>
    </cfRule>
  </conditionalFormatting>
  <pageMargins left="0.7" right="0.7" top="0.75" bottom="0.75" header="0.3" footer="0.3"/>
  <ignoredErrors>
    <ignoredError sqref="D7:D10 L7:L10 AB7:AB10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B6CFF0CF986A478AA235446250CB5B" ma:contentTypeVersion="9" ma:contentTypeDescription="Crée un document." ma:contentTypeScope="" ma:versionID="376b8d40a5b352712e2b75791858f808">
  <xsd:schema xmlns:xsd="http://www.w3.org/2001/XMLSchema" xmlns:xs="http://www.w3.org/2001/XMLSchema" xmlns:p="http://schemas.microsoft.com/office/2006/metadata/properties" xmlns:ns3="f18df138-2bf8-48f6-985f-f68313f16cbc" xmlns:ns4="5339a382-b126-43da-acda-a3bc0e0fd822" targetNamespace="http://schemas.microsoft.com/office/2006/metadata/properties" ma:root="true" ma:fieldsID="4798997b39ff6d9f4afaf9622e37cafe" ns3:_="" ns4:_="">
    <xsd:import namespace="f18df138-2bf8-48f6-985f-f68313f16cbc"/>
    <xsd:import namespace="5339a382-b126-43da-acda-a3bc0e0fd8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8df138-2bf8-48f6-985f-f68313f16c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9a382-b126-43da-acda-a3bc0e0fd8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99FAEE-9992-4868-8E55-3DF5B05E2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8df138-2bf8-48f6-985f-f68313f16cbc"/>
    <ds:schemaRef ds:uri="5339a382-b126-43da-acda-a3bc0e0fd8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AD5D5-4D08-4F47-A4E4-DBFE80612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A11E78-D9E4-4B6A-A75E-DA3D469CCCE0}">
  <ds:schemaRefs>
    <ds:schemaRef ds:uri="http://purl.org/dc/dcmitype/"/>
    <ds:schemaRef ds:uri="http://schemas.microsoft.com/office/2006/documentManagement/types"/>
    <ds:schemaRef ds:uri="f18df138-2bf8-48f6-985f-f68313f16cbc"/>
    <ds:schemaRef ds:uri="5339a382-b126-43da-acda-a3bc0e0fd822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Janvier 2021 </vt:lpstr>
      <vt:lpstr>Février 2021 </vt:lpstr>
      <vt:lpstr>Mars 2021 </vt:lpstr>
      <vt:lpstr>Avril 2021</vt:lpstr>
      <vt:lpstr>Mai 2021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Lancar Aziz</dc:creator>
  <cp:lastModifiedBy>Kabbali Ismail</cp:lastModifiedBy>
  <cp:revision>212</cp:revision>
  <dcterms:created xsi:type="dcterms:W3CDTF">2016-01-04T11:55:31Z</dcterms:created>
  <dcterms:modified xsi:type="dcterms:W3CDTF">2021-06-21T08:25:42Z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0x010100A4B6CFF0CF986A478AA235446250CB5B</vt:lpwstr>
  </property>
</Properties>
</file>