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cbar.az\dfs-r\Roam\Samid_Guluzada\Desktop\Bulleten 06.24\separate 06.24\"/>
    </mc:Choice>
  </mc:AlternateContent>
  <xr:revisionPtr revIDLastSave="0" documentId="8_{420F526E-D09A-438D-ACB3-3CADE82E6583}" xr6:coauthVersionLast="47" xr6:coauthVersionMax="47" xr10:uidLastSave="{00000000-0000-0000-0000-000000000000}"/>
  <bookViews>
    <workbookView xWindow="28680" yWindow="-120" windowWidth="38640" windowHeight="21120" xr2:uid="{E8F612DA-E672-4292-8B98-B8587EBD85B7}"/>
  </bookViews>
  <sheets>
    <sheet name="4.1" sheetId="1" r:id="rId1"/>
  </sheets>
  <externalReferences>
    <externalReference r:id="rId2"/>
    <externalReference r:id="rId3"/>
    <externalReference r:id="rId4"/>
  </externalReferences>
  <definedNames>
    <definedName name="__LF_ffffffde__ffffffe6_ki_LFdr1_iNdEx_646">'[1]ST-2SD.ST'!$A$81</definedName>
    <definedName name="__LF_ffffffde_u_fffffffe_a_LFdr1_iNdEx_645">'[1]ST-2SD.ST'!$A$80</definedName>
    <definedName name="__LFA_fffffff0_dam_LFdr1_iNdEx_584">'[1]ST-2SD.ST'!$A$19</definedName>
    <definedName name="__LFAstara_LFdr1_iNdEx_582">'[1]ST-2SD.ST'!$A$17</definedName>
    <definedName name="__LFBak_fffffffd__LFdr1_iNdEx_588">'[1]ST-2SD.ST'!$A$23</definedName>
    <definedName name="__LFBalak_ffffffe6_n_LFdr1_iNdEx_589">'[1]ST-2SD.ST'!$A$24</definedName>
    <definedName name="__LFC_ffffffe6_bray_fffffffd_l_LFdr1_iNdEx_593">'[1]ST-2SD.ST'!$A$28</definedName>
    <definedName name="__LFC_ffffffe6_lilabad_LFdr1_iNdEx_594">'[1]ST-2SD.ST'!$A$29</definedName>
    <definedName name="__LFD_ffffffe6_v_ffffffe6__ffffffe7_i_LFdr1_iNdEx_597">'[1]ST-2SD.ST'!$A$32</definedName>
    <definedName name="__LFF_fffffffc_zuli_LFdr1_iNdEx_598">'[1]ST-2SD.ST'!$A$33</definedName>
    <definedName name="__LFK_ffffffe6_lb_ffffffe6_c_ffffffe6_r_LFdr1_iNdEx_604">'[1]ST-2SD.ST'!$A$39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Nax_ffffffe7__fffffffd_van_LFdr1_iNdEx_612">'[1]ST-2SD.ST'!$A$47</definedName>
    <definedName name="__LFO_fffffff0_uz_LFdr1_iNdEx_614">'[1]ST-2SD.ST'!$A$49</definedName>
    <definedName name="__LFQ_ffffffe6_b_ffffffe6_l_ffffffe6__LFdr1_iNdEx_621">'[1]ST-2SD.ST'!$A$56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Siy_ffffffe6_z_ffffffe6_n_LFdr1_iNdEx_626">'[1]ST-2SD.ST'!$A$61</definedName>
    <definedName name="__LFT_ffffffe6_rt_ffffffe6_r_LFdr1_iNdEx_629">'[1]ST-2SD.ST'!$A$64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qatala_LFdr1_iNdEx_638">'[1]ST-2SD.ST'!$A$73</definedName>
    <definedName name="_b2_iNdEx_2" localSheetId="0">'[2]3.6'!#REF!</definedName>
    <definedName name="_b2_iNdEx_2">'[2]3.6'!#REF!</definedName>
    <definedName name="_c1_iNdEx_3" localSheetId="0">'[2]3.6'!#REF!</definedName>
    <definedName name="_c1_iNdEx_3">'[2]3.6'!#REF!</definedName>
    <definedName name="_c2_iNdEx_4" localSheetId="0">'[2]3.6'!#REF!</definedName>
    <definedName name="_c2_iNdEx_4">'[2]3.6'!#REF!</definedName>
    <definedName name="_c3_iNdEx_5" localSheetId="0">'[2]3.6'!#REF!</definedName>
    <definedName name="_c3_iNdEx_5">'[2]3.6'!#REF!</definedName>
    <definedName name="_c4_iNdEx_6" localSheetId="0">'[2]3.6'!#REF!</definedName>
    <definedName name="_c4_iNdEx_6">'[2]3.6'!#REF!</definedName>
    <definedName name="_c5_iNdEx_7" localSheetId="0">'[2]3.6'!#REF!</definedName>
    <definedName name="_c5_iNdEx_7">'[2]3.6'!#REF!</definedName>
    <definedName name="_c6_iNdEx_8" localSheetId="0">'[2]3.6'!#REF!</definedName>
    <definedName name="_c6_iNdEx_8">'[2]3.6'!#REF!</definedName>
    <definedName name="_c7_iNdEx_9" localSheetId="0">'[2]3.6'!#REF!</definedName>
    <definedName name="_c7_iNdEx_9">'[2]3.6'!#REF!</definedName>
    <definedName name="_c8_iNdEx_10" localSheetId="0">'[2]3.6'!#REF!</definedName>
    <definedName name="_c8_iNdEx_10">'[2]3.6'!#REF!</definedName>
    <definedName name="_h1_iNdEx_11">'[2]3.6 (2)'!$A$2</definedName>
    <definedName name="_h10_iNdEx_38">'[2]3.6 (2)'!$A$30</definedName>
    <definedName name="_h11_iNdEx_39">'[2]3.6 (2)'!$A$31</definedName>
    <definedName name="_h12_iNdEx_40" localSheetId="0">'[2]3.6'!#REF!</definedName>
    <definedName name="_h12_iNdEx_40">'[2]3.6'!#REF!</definedName>
    <definedName name="_h13_iNdEx_42">'[2]3.6 (2)'!$A$33</definedName>
    <definedName name="_h14_iNdEx_47">'[2]3.6 (2)'!$A$37</definedName>
    <definedName name="_h15_iNdEx_55" localSheetId="0">'[2]3.6'!#REF!</definedName>
    <definedName name="_h15_iNdEx_55">'[2]3.6'!#REF!</definedName>
    <definedName name="_h2_iNdEx_12">'[2]3.6 (2)'!$A$4</definedName>
    <definedName name="_h3_iNdEx_13">'[2]3.6 (2)'!$A$13</definedName>
    <definedName name="_h4_iNdEx_14">'[2]3.6 (2)'!$A$14</definedName>
    <definedName name="_h5_iNdEx_15" localSheetId="0">'[2]3.6'!#REF!</definedName>
    <definedName name="_h5_iNdEx_15">'[2]3.6'!#REF!</definedName>
    <definedName name="_h6_iNdEx_17">'[2]3.6 (2)'!$A$16</definedName>
    <definedName name="_h7_iNdEx_22">'[2]3.6 (2)'!$A$20</definedName>
    <definedName name="_h8_iNdEx_28">'[2]3.6 (2)'!$A$26</definedName>
    <definedName name="_h9_iNdEx_37" localSheetId="0">'[2]3.6'!#REF!</definedName>
    <definedName name="_h9_iNdEx_37">'[2]3.6'!#REF!</definedName>
    <definedName name="_r1_iNdEx_16">'[2]3.6 (2)'!$A$15</definedName>
    <definedName name="_r10_iNdEx_27">'[2]3.6 (2)'!$A$25</definedName>
    <definedName name="_r11_iNdEx_29">'[2]3.6 (2)'!$A$27</definedName>
    <definedName name="_r12_iNdEx_30" localSheetId="0">'[2]3.6'!#REF!</definedName>
    <definedName name="_r12_iNdEx_30">'[2]3.6'!#REF!</definedName>
    <definedName name="_r13_iNdEx_31" localSheetId="0">'[2]3.6'!#REF!</definedName>
    <definedName name="_r13_iNdEx_31">'[2]3.6'!#REF!</definedName>
    <definedName name="_r14_iNdEx_32" localSheetId="0">'[2]3.6'!#REF!</definedName>
    <definedName name="_r14_iNdEx_32">'[2]3.6'!#REF!</definedName>
    <definedName name="_r15_iNdEx_33" localSheetId="0">'[2]3.6'!#REF!</definedName>
    <definedName name="_r15_iNdEx_33">'[2]3.6'!#REF!</definedName>
    <definedName name="_r16_iNdEx_34" localSheetId="0">'[2]3.6'!#REF!</definedName>
    <definedName name="_r16_iNdEx_34">'[2]3.6'!#REF!</definedName>
    <definedName name="_r17_iNdEx_35" localSheetId="0">'[2]3.6'!#REF!</definedName>
    <definedName name="_r17_iNdEx_35">'[2]3.6'!#REF!</definedName>
    <definedName name="_r18_iNdEx_36" localSheetId="0">'[2]3.6'!#REF!</definedName>
    <definedName name="_r18_iNdEx_36">'[2]3.6'!#REF!</definedName>
    <definedName name="_r19_iNdEx_41">'[2]3.6 (2)'!$A$32</definedName>
    <definedName name="_r2_iNdEx_18" localSheetId="0">'[2]3.6'!#REF!</definedName>
    <definedName name="_r2_iNdEx_18">'[2]3.6'!#REF!</definedName>
    <definedName name="_r20_iNdEx_43" localSheetId="0">'[2]3.6'!#REF!</definedName>
    <definedName name="_r20_iNdEx_43">'[2]3.6'!#REF!</definedName>
    <definedName name="_r21_iNdEx_44">'[2]3.6 (2)'!$A$34</definedName>
    <definedName name="_r22_iNdEx_45">'[2]3.6 (2)'!$A$35</definedName>
    <definedName name="_r23_iNdEx_46">'[2]3.6 (2)'!$A$36</definedName>
    <definedName name="_r24_iNdEx_48">'[2]3.6 (2)'!$A$38</definedName>
    <definedName name="_r25_iNdEx_49">'[2]3.6 (2)'!$A$39</definedName>
    <definedName name="_r26_iNdEx_50">'[2]3.6 (2)'!$A$40</definedName>
    <definedName name="_r27_iNdEx_51">'[2]3.6 (2)'!$A$41</definedName>
    <definedName name="_r28_iNdEx_52">'[2]3.6 (2)'!$A$42</definedName>
    <definedName name="_r29_iNdEx_53">'[2]3.6 (2)'!$A$43</definedName>
    <definedName name="_r3_iNdEx_19">'[2]3.6 (2)'!$A$17</definedName>
    <definedName name="_r30_iNdEx_54" localSheetId="0">'[2]3.6'!#REF!</definedName>
    <definedName name="_r30_iNdEx_54">'[2]3.6'!#REF!</definedName>
    <definedName name="_r31_iNdEx_56" localSheetId="0">'[2]3.6'!#REF!</definedName>
    <definedName name="_r31_iNdEx_56">'[2]3.6'!#REF!</definedName>
    <definedName name="_r32_iNdEx_57" localSheetId="0">'[2]3.6'!#REF!</definedName>
    <definedName name="_r32_iNdEx_57">'[2]3.6'!#REF!</definedName>
    <definedName name="_r33_iNdEx_58" localSheetId="0">'[2]3.6'!#REF!</definedName>
    <definedName name="_r33_iNdEx_58">'[2]3.6'!#REF!</definedName>
    <definedName name="_r34_iNdEx_59" localSheetId="0">'[2]3.6'!#REF!</definedName>
    <definedName name="_r34_iNdEx_59">'[2]3.6'!#REF!</definedName>
    <definedName name="_r4_iNdEx_20">'[2]3.6 (2)'!$A$18</definedName>
    <definedName name="_r5_iNdEx_21">'[2]3.6 (2)'!$A$19</definedName>
    <definedName name="_r6_iNdEx_23">'[2]3.6 (2)'!$A$21</definedName>
    <definedName name="_r7_iNdEx_24">'[2]3.6 (2)'!$A$22</definedName>
    <definedName name="_r8_iNdEx_25">'[2]3.6 (2)'!$A$23</definedName>
    <definedName name="_r9_iNdEx_26">'[2]3.6 (2)'!$A$24</definedName>
    <definedName name="_rid_Tb1_iNdEx_1" localSheetId="0">'[2]3.6'!#REF!</definedName>
    <definedName name="_rid_Tb1_iNdEx_1">'[2]3.6'!#REF!</definedName>
    <definedName name="fdfdfdf">'[3]ST-2SD.ST'!$A$23</definedName>
    <definedName name="lerik">'[3]ST-2SD.ST'!$A$42</definedName>
    <definedName name="_xlnm.Print_Area" localSheetId="0">'4.1'!$A$1:$J$274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9" i="1" l="1"/>
  <c r="G269" i="1"/>
  <c r="D269" i="1"/>
  <c r="J268" i="1"/>
  <c r="G268" i="1"/>
  <c r="D268" i="1"/>
  <c r="J267" i="1"/>
  <c r="G267" i="1"/>
  <c r="D267" i="1"/>
  <c r="J266" i="1"/>
  <c r="G266" i="1"/>
  <c r="D266" i="1"/>
  <c r="J265" i="1"/>
  <c r="G265" i="1"/>
  <c r="D265" i="1"/>
  <c r="J264" i="1"/>
  <c r="G264" i="1"/>
  <c r="D264" i="1"/>
  <c r="J262" i="1"/>
  <c r="G262" i="1"/>
  <c r="D262" i="1"/>
  <c r="J261" i="1"/>
  <c r="G261" i="1"/>
  <c r="D261" i="1"/>
  <c r="J260" i="1"/>
  <c r="G260" i="1"/>
  <c r="D260" i="1"/>
  <c r="J259" i="1"/>
  <c r="G259" i="1"/>
  <c r="D259" i="1"/>
  <c r="J258" i="1"/>
  <c r="G258" i="1"/>
  <c r="D258" i="1"/>
  <c r="J257" i="1"/>
  <c r="G257" i="1"/>
  <c r="D257" i="1"/>
  <c r="J256" i="1"/>
  <c r="G256" i="1"/>
  <c r="D256" i="1"/>
  <c r="J255" i="1"/>
  <c r="G255" i="1"/>
  <c r="D255" i="1"/>
  <c r="J254" i="1"/>
  <c r="G254" i="1"/>
  <c r="D254" i="1"/>
  <c r="J253" i="1"/>
  <c r="G253" i="1"/>
  <c r="D253" i="1"/>
  <c r="J252" i="1"/>
  <c r="G252" i="1"/>
  <c r="D252" i="1"/>
  <c r="J251" i="1"/>
  <c r="G251" i="1"/>
  <c r="D251" i="1"/>
  <c r="I250" i="1"/>
  <c r="J250" i="1" s="1"/>
  <c r="H250" i="1"/>
  <c r="F250" i="1"/>
  <c r="G250" i="1" s="1"/>
  <c r="E250" i="1"/>
  <c r="C250" i="1"/>
  <c r="D250" i="1" s="1"/>
  <c r="B250" i="1"/>
  <c r="J249" i="1"/>
  <c r="G249" i="1"/>
  <c r="D249" i="1"/>
  <c r="J248" i="1"/>
  <c r="G248" i="1"/>
  <c r="D248" i="1"/>
  <c r="J247" i="1"/>
  <c r="G247" i="1"/>
  <c r="D247" i="1"/>
  <c r="J246" i="1"/>
  <c r="G246" i="1"/>
  <c r="D246" i="1"/>
  <c r="J245" i="1"/>
  <c r="G245" i="1"/>
  <c r="D245" i="1"/>
  <c r="J244" i="1"/>
  <c r="G244" i="1"/>
  <c r="D244" i="1"/>
  <c r="J243" i="1"/>
  <c r="G243" i="1"/>
  <c r="D243" i="1"/>
  <c r="J242" i="1"/>
  <c r="G242" i="1"/>
  <c r="D242" i="1"/>
  <c r="J241" i="1"/>
  <c r="G241" i="1"/>
  <c r="D241" i="1"/>
  <c r="J240" i="1"/>
  <c r="G240" i="1"/>
  <c r="D240" i="1"/>
  <c r="J239" i="1"/>
  <c r="G239" i="1"/>
  <c r="D239" i="1"/>
  <c r="J238" i="1"/>
  <c r="G238" i="1"/>
  <c r="D238" i="1"/>
  <c r="I237" i="1"/>
  <c r="J237" i="1" s="1"/>
  <c r="H237" i="1"/>
  <c r="F237" i="1"/>
  <c r="G237" i="1" s="1"/>
  <c r="E237" i="1"/>
  <c r="C237" i="1"/>
  <c r="D237" i="1" s="1"/>
  <c r="B237" i="1"/>
  <c r="J236" i="1"/>
  <c r="G236" i="1"/>
  <c r="D236" i="1"/>
  <c r="J235" i="1"/>
  <c r="G235" i="1"/>
  <c r="D235" i="1"/>
  <c r="J234" i="1"/>
  <c r="G234" i="1"/>
  <c r="D234" i="1"/>
  <c r="J233" i="1"/>
  <c r="G233" i="1"/>
  <c r="D233" i="1"/>
  <c r="J232" i="1"/>
  <c r="G232" i="1"/>
  <c r="D232" i="1"/>
  <c r="J231" i="1"/>
  <c r="G231" i="1"/>
  <c r="D231" i="1"/>
  <c r="J230" i="1"/>
  <c r="G230" i="1"/>
  <c r="D230" i="1"/>
  <c r="J229" i="1"/>
  <c r="G229" i="1"/>
  <c r="D229" i="1"/>
  <c r="J228" i="1"/>
  <c r="G228" i="1"/>
  <c r="D228" i="1"/>
  <c r="J227" i="1"/>
  <c r="G227" i="1"/>
  <c r="D227" i="1"/>
  <c r="J226" i="1"/>
  <c r="G226" i="1"/>
  <c r="D226" i="1"/>
  <c r="J225" i="1"/>
  <c r="G225" i="1"/>
  <c r="D225" i="1"/>
  <c r="I224" i="1"/>
  <c r="J224" i="1" s="1"/>
  <c r="H224" i="1"/>
  <c r="F224" i="1"/>
  <c r="G224" i="1" s="1"/>
  <c r="E224" i="1"/>
  <c r="C224" i="1"/>
  <c r="D224" i="1" s="1"/>
  <c r="B224" i="1"/>
  <c r="J223" i="1"/>
  <c r="G223" i="1"/>
  <c r="D223" i="1"/>
  <c r="J222" i="1"/>
  <c r="G222" i="1"/>
  <c r="D222" i="1"/>
  <c r="J221" i="1"/>
  <c r="G221" i="1"/>
  <c r="D221" i="1"/>
  <c r="G220" i="1"/>
  <c r="D220" i="1"/>
  <c r="G219" i="1"/>
  <c r="D219" i="1"/>
  <c r="G218" i="1"/>
  <c r="D218" i="1"/>
  <c r="G217" i="1"/>
  <c r="D217" i="1"/>
  <c r="G216" i="1"/>
  <c r="D216" i="1"/>
  <c r="G215" i="1"/>
  <c r="D215" i="1"/>
  <c r="G214" i="1"/>
  <c r="D214" i="1"/>
  <c r="G213" i="1"/>
  <c r="D213" i="1"/>
  <c r="G212" i="1"/>
  <c r="D212" i="1"/>
  <c r="F211" i="1"/>
  <c r="G211" i="1" s="1"/>
  <c r="E211" i="1"/>
  <c r="C211" i="1"/>
  <c r="D211" i="1" s="1"/>
  <c r="B211" i="1"/>
  <c r="G210" i="1"/>
  <c r="D210" i="1"/>
  <c r="G209" i="1"/>
  <c r="D209" i="1"/>
  <c r="G208" i="1"/>
  <c r="D208" i="1"/>
  <c r="G207" i="1"/>
  <c r="D207" i="1"/>
  <c r="G206" i="1"/>
  <c r="D206" i="1"/>
  <c r="G205" i="1"/>
  <c r="D205" i="1"/>
  <c r="G204" i="1"/>
  <c r="D204" i="1"/>
  <c r="G203" i="1"/>
  <c r="D203" i="1"/>
  <c r="G202" i="1"/>
  <c r="D202" i="1"/>
  <c r="G201" i="1"/>
  <c r="D201" i="1"/>
  <c r="G200" i="1"/>
  <c r="D200" i="1"/>
  <c r="G199" i="1"/>
  <c r="D199" i="1"/>
  <c r="F198" i="1"/>
  <c r="G198" i="1" s="1"/>
  <c r="E198" i="1"/>
  <c r="C198" i="1"/>
  <c r="D198" i="1" s="1"/>
  <c r="B198" i="1"/>
  <c r="G197" i="1"/>
  <c r="D197" i="1"/>
  <c r="G196" i="1"/>
  <c r="D196" i="1"/>
  <c r="G195" i="1"/>
  <c r="D195" i="1"/>
  <c r="G194" i="1"/>
  <c r="D194" i="1"/>
  <c r="G193" i="1"/>
  <c r="D193" i="1"/>
  <c r="G192" i="1"/>
  <c r="D192" i="1"/>
  <c r="G191" i="1"/>
  <c r="D191" i="1"/>
  <c r="G190" i="1"/>
  <c r="D190" i="1"/>
  <c r="G189" i="1"/>
  <c r="D189" i="1"/>
  <c r="G188" i="1"/>
  <c r="D188" i="1"/>
  <c r="G187" i="1"/>
  <c r="D187" i="1"/>
  <c r="G186" i="1"/>
  <c r="D186" i="1"/>
  <c r="F185" i="1"/>
  <c r="G185" i="1" s="1"/>
  <c r="E185" i="1"/>
  <c r="C185" i="1"/>
  <c r="D185" i="1" s="1"/>
  <c r="B185" i="1"/>
  <c r="G184" i="1"/>
  <c r="D184" i="1"/>
  <c r="G183" i="1"/>
  <c r="D183" i="1"/>
  <c r="G182" i="1"/>
  <c r="D182" i="1"/>
  <c r="G181" i="1"/>
  <c r="D181" i="1"/>
  <c r="G180" i="1"/>
  <c r="D180" i="1"/>
  <c r="G179" i="1"/>
  <c r="D179" i="1"/>
  <c r="G178" i="1"/>
  <c r="D178" i="1"/>
  <c r="G177" i="1"/>
  <c r="D177" i="1"/>
  <c r="G176" i="1"/>
  <c r="D176" i="1"/>
  <c r="G175" i="1"/>
  <c r="D175" i="1"/>
  <c r="G174" i="1"/>
  <c r="D174" i="1"/>
  <c r="G173" i="1"/>
  <c r="D173" i="1"/>
  <c r="F172" i="1"/>
  <c r="G172" i="1" s="1"/>
  <c r="E172" i="1"/>
  <c r="C172" i="1"/>
  <c r="D172" i="1" s="1"/>
  <c r="B172" i="1"/>
  <c r="F159" i="1"/>
  <c r="G159" i="1" s="1"/>
  <c r="E159" i="1"/>
  <c r="C159" i="1"/>
  <c r="D159" i="1" s="1"/>
  <c r="B159" i="1"/>
  <c r="F146" i="1"/>
  <c r="G146" i="1" s="1"/>
  <c r="E146" i="1"/>
  <c r="C146" i="1"/>
  <c r="D146" i="1" s="1"/>
  <c r="B146" i="1"/>
  <c r="F133" i="1"/>
  <c r="G133" i="1" s="1"/>
  <c r="E133" i="1"/>
  <c r="C133" i="1"/>
  <c r="D133" i="1" s="1"/>
  <c r="B133" i="1"/>
  <c r="F120" i="1"/>
  <c r="G120" i="1" s="1"/>
  <c r="E120" i="1"/>
  <c r="C120" i="1"/>
  <c r="D120" i="1" s="1"/>
  <c r="B120" i="1"/>
  <c r="F107" i="1"/>
  <c r="G107" i="1" s="1"/>
  <c r="E107" i="1"/>
  <c r="C107" i="1"/>
  <c r="D107" i="1" s="1"/>
  <c r="B107" i="1"/>
  <c r="F94" i="1"/>
  <c r="G94" i="1" s="1"/>
  <c r="E94" i="1"/>
  <c r="C94" i="1"/>
  <c r="D94" i="1" s="1"/>
  <c r="B94" i="1"/>
  <c r="F81" i="1"/>
  <c r="G81" i="1" s="1"/>
  <c r="E81" i="1"/>
  <c r="C81" i="1"/>
  <c r="D81" i="1" s="1"/>
  <c r="B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F68" i="1"/>
  <c r="G68" i="1" s="1"/>
  <c r="E68" i="1"/>
  <c r="C68" i="1"/>
  <c r="D68" i="1" s="1"/>
  <c r="B68" i="1"/>
  <c r="G67" i="1"/>
  <c r="D67" i="1"/>
  <c r="G66" i="1"/>
  <c r="D66" i="1"/>
  <c r="G65" i="1"/>
  <c r="D65" i="1"/>
  <c r="G64" i="1"/>
  <c r="D64" i="1"/>
  <c r="G63" i="1"/>
  <c r="D63" i="1"/>
  <c r="G62" i="1"/>
  <c r="D62" i="1"/>
  <c r="CA61" i="1"/>
  <c r="G61" i="1"/>
  <c r="D61" i="1"/>
  <c r="CA60" i="1"/>
  <c r="G60" i="1"/>
  <c r="CA59" i="1"/>
  <c r="G59" i="1"/>
  <c r="D59" i="1"/>
  <c r="CA58" i="1"/>
  <c r="G58" i="1"/>
  <c r="D58" i="1"/>
  <c r="CA57" i="1"/>
  <c r="G57" i="1"/>
  <c r="D57" i="1"/>
  <c r="CA56" i="1"/>
  <c r="G56" i="1"/>
  <c r="D56" i="1"/>
  <c r="G55" i="1"/>
  <c r="D55" i="1"/>
  <c r="BZ54" i="1"/>
  <c r="CA54" i="1" s="1"/>
  <c r="G54" i="1"/>
  <c r="D54" i="1"/>
  <c r="CA53" i="1"/>
  <c r="G53" i="1"/>
  <c r="D53" i="1"/>
  <c r="CA52" i="1"/>
  <c r="G52" i="1"/>
  <c r="D52" i="1"/>
  <c r="G51" i="1"/>
  <c r="D51" i="1"/>
  <c r="BZ50" i="1"/>
  <c r="BZ49" i="1" s="1"/>
  <c r="CA49" i="1" s="1"/>
  <c r="G50" i="1"/>
  <c r="D50" i="1"/>
  <c r="G49" i="1"/>
  <c r="D49" i="1"/>
  <c r="G48" i="1"/>
  <c r="D48" i="1"/>
  <c r="CA47" i="1"/>
  <c r="G47" i="1"/>
  <c r="D47" i="1"/>
  <c r="G46" i="1"/>
  <c r="D46" i="1"/>
  <c r="CA45" i="1"/>
  <c r="G45" i="1"/>
  <c r="D45" i="1"/>
  <c r="CA44" i="1"/>
  <c r="G44" i="1"/>
  <c r="D44" i="1"/>
  <c r="G43" i="1"/>
  <c r="D43" i="1"/>
  <c r="CA42" i="1"/>
  <c r="F42" i="1"/>
  <c r="G42" i="1" s="1"/>
  <c r="E42" i="1"/>
  <c r="C42" i="1"/>
  <c r="D42" i="1" s="1"/>
  <c r="B42" i="1"/>
  <c r="CA41" i="1"/>
  <c r="G41" i="1"/>
  <c r="D41" i="1"/>
  <c r="G40" i="1"/>
  <c r="D40" i="1"/>
  <c r="CA39" i="1"/>
  <c r="G39" i="1"/>
  <c r="D39" i="1"/>
  <c r="CA38" i="1"/>
  <c r="G38" i="1"/>
  <c r="D38" i="1"/>
  <c r="G37" i="1"/>
  <c r="D37" i="1"/>
  <c r="CA36" i="1"/>
  <c r="G36" i="1"/>
  <c r="D36" i="1"/>
  <c r="CA35" i="1"/>
  <c r="G35" i="1"/>
  <c r="D35" i="1"/>
  <c r="G34" i="1"/>
  <c r="D34" i="1"/>
  <c r="BZ33" i="1"/>
  <c r="CA33" i="1" s="1"/>
  <c r="G33" i="1"/>
  <c r="D33" i="1"/>
  <c r="G32" i="1"/>
  <c r="D32" i="1"/>
  <c r="CA31" i="1"/>
  <c r="G31" i="1"/>
  <c r="D31" i="1"/>
  <c r="CA30" i="1"/>
  <c r="G30" i="1"/>
  <c r="D30" i="1"/>
  <c r="G29" i="1"/>
  <c r="D29" i="1"/>
  <c r="G28" i="1"/>
  <c r="D28" i="1"/>
  <c r="G27" i="1"/>
  <c r="D27" i="1"/>
  <c r="CA26" i="1"/>
  <c r="G26" i="1"/>
  <c r="D26" i="1"/>
  <c r="CA25" i="1"/>
  <c r="G25" i="1"/>
  <c r="D25" i="1"/>
  <c r="G24" i="1"/>
  <c r="D24" i="1"/>
  <c r="BZ23" i="1"/>
  <c r="CA23" i="1" s="1"/>
  <c r="G23" i="1"/>
  <c r="D23" i="1"/>
  <c r="G22" i="1"/>
  <c r="D22" i="1"/>
  <c r="CA21" i="1"/>
  <c r="G21" i="1"/>
  <c r="D21" i="1"/>
  <c r="CA20" i="1"/>
  <c r="G20" i="1"/>
  <c r="D20" i="1"/>
  <c r="G19" i="1"/>
  <c r="D19" i="1"/>
  <c r="BZ18" i="1"/>
  <c r="CA18" i="1" s="1"/>
  <c r="G18" i="1"/>
  <c r="D18" i="1"/>
  <c r="G17" i="1"/>
  <c r="D17" i="1"/>
  <c r="CA16" i="1"/>
  <c r="G16" i="1"/>
  <c r="D16" i="1"/>
  <c r="CA15" i="1"/>
  <c r="G15" i="1"/>
  <c r="D15" i="1"/>
  <c r="G14" i="1"/>
  <c r="D14" i="1"/>
  <c r="A14" i="1"/>
  <c r="A15" i="1" s="1"/>
  <c r="BZ13" i="1"/>
  <c r="BZ11" i="1" s="1"/>
  <c r="G13" i="1"/>
  <c r="D13" i="1"/>
  <c r="D12" i="1"/>
  <c r="BV9" i="1"/>
  <c r="CA11" i="1" l="1"/>
  <c r="BZ9" i="1"/>
  <c r="BZ63" i="1" s="1"/>
  <c r="CA63" i="1" s="1"/>
  <c r="CA50" i="1"/>
  <c r="CA13" i="1"/>
  <c r="CA9" i="1" l="1"/>
</calcChain>
</file>

<file path=xl/sharedStrings.xml><?xml version="1.0" encoding="utf-8"?>
<sst xmlns="http://schemas.openxmlformats.org/spreadsheetml/2006/main" count="248" uniqueCount="61">
  <si>
    <t>Cədvəl 4.1. Milli Ödəniş Sistemləri üzrə əməliyyatlar</t>
  </si>
  <si>
    <t>Table 4.1. Transactions through National Payment Systems</t>
  </si>
  <si>
    <t>Tarix</t>
  </si>
  <si>
    <t>AZIPS</t>
  </si>
  <si>
    <t>XÖHKS</t>
  </si>
  <si>
    <t>AÖS*</t>
  </si>
  <si>
    <t>Sayı, 
min ədəd</t>
  </si>
  <si>
    <t>Məbləği, mln.manat</t>
  </si>
  <si>
    <t>Bir ödənişin məbləği, 
min manat</t>
  </si>
  <si>
    <t>Məbləği, 
mln. manat</t>
  </si>
  <si>
    <t>Bir ödənişin məbləği,           manat</t>
  </si>
  <si>
    <t>RIV,2017     QIV,2017</t>
  </si>
  <si>
    <t>2017 ILLIK</t>
  </si>
  <si>
    <t>Date</t>
  </si>
  <si>
    <t>RTGS</t>
  </si>
  <si>
    <t>LVPCSS</t>
  </si>
  <si>
    <t>IPS*</t>
  </si>
  <si>
    <t>Number of transactions, thousand</t>
  </si>
  <si>
    <t>Amount of transactions, mln. manat</t>
  </si>
  <si>
    <t>Amount per  transaction, thousand manat</t>
  </si>
  <si>
    <t>Amount per  transaction,  manat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</si>
  <si>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</si>
  <si>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</si>
  <si>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</si>
  <si>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</si>
  <si>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</si>
  <si>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</si>
  <si>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</si>
  <si>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</si>
  <si>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</si>
  <si>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</si>
  <si>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</si>
  <si>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</si>
  <si>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2007</t>
  </si>
  <si>
    <t>2008</t>
  </si>
  <si>
    <t>2009</t>
  </si>
  <si>
    <t>2010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</si>
  <si>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</si>
  <si>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</si>
  <si>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</si>
  <si>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</si>
  <si>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</si>
  <si>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</si>
  <si>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</si>
  <si>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</si>
  <si>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</si>
  <si>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2011</t>
  </si>
  <si>
    <t>2012</t>
  </si>
  <si>
    <t>2016</t>
  </si>
  <si>
    <t>2017</t>
  </si>
  <si>
    <t>2018</t>
  </si>
  <si>
    <t>2019</t>
  </si>
  <si>
    <t>2020</t>
  </si>
  <si>
    <t>2022</t>
  </si>
  <si>
    <t>2023</t>
  </si>
  <si>
    <t>2024</t>
  </si>
  <si>
    <r>
      <t>AZIPS - Real Vaxt rejimində Banklararası Milli Hesablaşmalar Sistemi /</t>
    </r>
    <r>
      <rPr>
        <i/>
        <sz val="9"/>
        <color theme="8" tint="-0.249977111117893"/>
        <rFont val="Times New Roman"/>
        <family val="1"/>
      </rPr>
      <t xml:space="preserve"> RTGS - National Interbank Real-Time Gross Settlement Payment System</t>
    </r>
  </si>
  <si>
    <r>
      <t xml:space="preserve">XÖHKS - Xırda Ödənişlər üzrə Hesablaşma Klirinq Sistemi / </t>
    </r>
    <r>
      <rPr>
        <i/>
        <sz val="9"/>
        <color theme="8" tint="-0.249977111117893"/>
        <rFont val="Times New Roman"/>
        <family val="1"/>
      </rPr>
      <t>LVPCSS - Low Value  Payment Clearing and Settlement System</t>
    </r>
  </si>
  <si>
    <r>
      <t xml:space="preserve">AÖS - Ani Ödənişlər Sistemi / </t>
    </r>
    <r>
      <rPr>
        <i/>
        <sz val="9"/>
        <color theme="8" tint="-0.249977111117893"/>
        <rFont val="Times New Roman"/>
        <family val="1"/>
      </rPr>
      <t xml:space="preserve">IPS - Instant Payments System     </t>
    </r>
  </si>
  <si>
    <r>
      <t xml:space="preserve">*Ani Ödənişlər Sistemi (AÖS) 1 oktyabr 2020-ci il tarixindən istismara verilmişdir / </t>
    </r>
    <r>
      <rPr>
        <i/>
        <sz val="9"/>
        <color theme="8" tint="-0.249977111117893"/>
        <rFont val="Times New Roman"/>
        <family val="1"/>
      </rPr>
      <t>IPS (Instant Payments System) has been launched since 1 October 2020.</t>
    </r>
  </si>
  <si>
    <r>
      <t xml:space="preserve">Mənbə: Azərbaycan Respublikasının Mərkəzi Bankı / </t>
    </r>
    <r>
      <rPr>
        <i/>
        <sz val="9"/>
        <color theme="8" tint="-0.249977111117893"/>
        <rFont val="Times New Roman"/>
        <family val="1"/>
      </rPr>
      <t>Source: The Central Bank of the Republic of Azerbaijan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</si>
</sst>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0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b/>
      <sz val="12"/>
      <color rgb="FF366092"/>
      <name val="Times New Roman"/>
      <family val="1"/>
      <charset val="162"/>
    </font>
    <font>
      <sz val="12"/>
      <color rgb="FF366092"/>
      <name val="Times New Roman"/>
      <family val="1"/>
      <charset val="162"/>
    </font>
    <font>
      <sz val="10"/>
      <color rgb="FF366092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10"/>
      <name val="Times New Roman"/>
      <family val="1"/>
    </font>
    <font>
      <sz val="10"/>
      <name val="Times New Roman"/>
      <family val="1"/>
      <charset val="162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i/>
      <sz val="9"/>
      <color theme="8" tint="-0.249977111117893"/>
      <name val="Times New Roman"/>
      <family val="1"/>
    </font>
    <font>
      <i/>
      <sz val="9"/>
      <color theme="8" tint="-0.249977111117893"/>
      <name val="Times New Roman"/>
      <family val="1"/>
    </font>
    <font>
      <sz val="9"/>
      <color theme="8" tint="-0.499984740745262"/>
      <name val="Times New Roman"/>
      <family val="1"/>
    </font>
    <font>
      <sz val="10"/>
      <color theme="8" tint="-0.49998474074526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BF6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5" borderId="0" xfId="0" applyFont="1" applyFill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1" fontId="9" fillId="0" borderId="3" xfId="0" applyNumberFormat="1" applyFont="1" applyBorder="1" applyAlignment="1">
      <alignment vertical="center"/>
    </xf>
    <xf numFmtId="164" fontId="9" fillId="0" borderId="3" xfId="0" applyNumberFormat="1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1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7" fillId="0" borderId="4" xfId="0" applyFont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9" fillId="6" borderId="6" xfId="0" applyNumberFormat="1" applyFont="1" applyFill="1" applyBorder="1" applyAlignment="1">
      <alignment horizontal="center" vertical="center"/>
    </xf>
    <xf numFmtId="9" fontId="3" fillId="0" borderId="0" xfId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vertical="center"/>
    </xf>
    <xf numFmtId="164" fontId="11" fillId="0" borderId="6" xfId="0" applyNumberFormat="1" applyFont="1" applyBorder="1" applyAlignment="1">
      <alignment horizontal="center" vertical="center"/>
    </xf>
    <xf numFmtId="2" fontId="3" fillId="0" borderId="0" xfId="1" applyNumberFormat="1" applyFont="1" applyFill="1" applyBorder="1" applyAlignment="1">
      <alignment vertical="center"/>
    </xf>
    <xf numFmtId="164" fontId="10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6" borderId="0" xfId="0" applyFont="1" applyFill="1" applyAlignment="1">
      <alignment horizontal="left" vertical="justify"/>
    </xf>
    <xf numFmtId="0" fontId="12" fillId="6" borderId="0" xfId="0" applyFont="1" applyFill="1" applyAlignment="1">
      <alignment vertical="justify"/>
    </xf>
    <xf numFmtId="0" fontId="15" fillId="6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Alizade/LOCALS~1/Temp/notes0F6B36/1113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748C-1905-4405-9A49-1B22305B47D3}">
  <sheetPr codeName="Sheet46">
    <tabColor rgb="FF92D050"/>
  </sheetPr>
  <dimension ref="A1:CA274"/>
  <sheetViews>
    <sheetView showGridLines="0" tabSelected="1" view="pageBreakPreview" zoomScaleNormal="100" zoomScaleSheetLayoutView="100" workbookViewId="0">
      <pane ySplit="67" topLeftCell="A258" activePane="bottomLeft" state="frozen"/>
      <selection activeCell="E34" sqref="E34"/>
      <selection pane="bottomLeft" activeCell="K276" sqref="K276"/>
    </sheetView>
  </sheetViews>
  <sheetFormatPr defaultColWidth="8.88671875" defaultRowHeight="13.2" x14ac:dyDescent="0.25"/>
  <cols>
    <col min="1" max="1" width="7.6640625" style="1" customWidth="1"/>
    <col min="2" max="2" width="11.33203125" style="2" customWidth="1"/>
    <col min="3" max="3" width="11.88671875" style="2" customWidth="1"/>
    <col min="4" max="4" width="11.5546875" style="2" customWidth="1"/>
    <col min="5" max="5" width="11.33203125" style="2" customWidth="1"/>
    <col min="6" max="6" width="11.88671875" style="2" customWidth="1"/>
    <col min="7" max="9" width="11.5546875" style="2" customWidth="1"/>
    <col min="10" max="10" width="14.33203125" style="2" customWidth="1"/>
    <col min="11" max="12" width="8.88671875" style="2"/>
    <col min="13" max="13" width="9.109375" style="2" bestFit="1" customWidth="1"/>
    <col min="14" max="76" width="8.88671875" style="2"/>
    <col min="77" max="77" width="0" style="2" hidden="1" customWidth="1"/>
    <col min="78" max="16384" width="8.88671875" style="2"/>
  </cols>
  <sheetData>
    <row r="1" spans="1:79" ht="10.5" customHeight="1" x14ac:dyDescent="0.25"/>
    <row r="2" spans="1:79" s="4" customFormat="1" ht="13.5" customHeigh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79" ht="22.5" customHeight="1" x14ac:dyDescent="0.2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</row>
    <row r="4" spans="1:79" ht="10.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79" ht="10.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</row>
    <row r="6" spans="1:79" x14ac:dyDescent="0.25">
      <c r="A6" s="8" t="s">
        <v>2</v>
      </c>
      <c r="B6" s="8" t="s">
        <v>3</v>
      </c>
      <c r="C6" s="8"/>
      <c r="D6" s="8"/>
      <c r="E6" s="8" t="s">
        <v>4</v>
      </c>
      <c r="F6" s="8"/>
      <c r="G6" s="8"/>
      <c r="H6" s="8" t="s">
        <v>5</v>
      </c>
      <c r="I6" s="8"/>
      <c r="J6" s="8"/>
    </row>
    <row r="7" spans="1:79" ht="11.2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</row>
    <row r="8" spans="1:79" ht="52.5" customHeight="1" x14ac:dyDescent="0.25">
      <c r="A8" s="8"/>
      <c r="B8" s="9" t="s">
        <v>6</v>
      </c>
      <c r="C8" s="9" t="s">
        <v>7</v>
      </c>
      <c r="D8" s="9" t="s">
        <v>8</v>
      </c>
      <c r="E8" s="9" t="s">
        <v>6</v>
      </c>
      <c r="F8" s="9" t="s">
        <v>9</v>
      </c>
      <c r="G8" s="9" t="s">
        <v>10</v>
      </c>
      <c r="H8" s="9" t="s">
        <v>6</v>
      </c>
      <c r="I8" s="9" t="s">
        <v>9</v>
      </c>
      <c r="J8" s="9" t="s">
        <v>8</v>
      </c>
      <c r="BZ8" s="10" t="s">
        <v>11</v>
      </c>
      <c r="CA8" s="11" t="s">
        <v>12</v>
      </c>
    </row>
    <row r="9" spans="1:79" x14ac:dyDescent="0.25">
      <c r="A9" s="12" t="s">
        <v>13</v>
      </c>
      <c r="B9" s="12" t="s">
        <v>14</v>
      </c>
      <c r="C9" s="12"/>
      <c r="D9" s="12"/>
      <c r="E9" s="12" t="s">
        <v>15</v>
      </c>
      <c r="F9" s="12"/>
      <c r="G9" s="12"/>
      <c r="H9" s="12" t="s">
        <v>16</v>
      </c>
      <c r="I9" s="12"/>
      <c r="J9" s="12"/>
      <c r="BV9" s="2">
        <f>BV11+BV23+BV33+BV41</f>
        <v>0</v>
      </c>
      <c r="BZ9" s="2">
        <f>BZ11+BZ23+BZ33+BZ41</f>
        <v>622</v>
      </c>
      <c r="CA9" s="13">
        <f>BV9+BW9+BX9+BZ9</f>
        <v>622</v>
      </c>
    </row>
    <row r="10" spans="1:79" ht="8.25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CA10" s="13"/>
    </row>
    <row r="11" spans="1:79" ht="57" customHeight="1" x14ac:dyDescent="0.25">
      <c r="A11" s="12"/>
      <c r="B11" s="14" t="s">
        <v>17</v>
      </c>
      <c r="C11" s="14" t="s">
        <v>18</v>
      </c>
      <c r="D11" s="14" t="s">
        <v>19</v>
      </c>
      <c r="E11" s="14" t="s">
        <v>17</v>
      </c>
      <c r="F11" s="14" t="s">
        <v>18</v>
      </c>
      <c r="G11" s="14" t="s">
        <v>20</v>
      </c>
      <c r="H11" s="14" t="s">
        <v>17</v>
      </c>
      <c r="I11" s="14" t="s">
        <v>18</v>
      </c>
      <c r="J11" s="14" t="s">
        <v>20</v>
      </c>
      <c r="BZ11" s="2">
        <f>BZ13+BZ18</f>
        <v>1713</v>
      </c>
      <c r="CA11" s="13">
        <f>BV11+BW11+BX11+BZ11</f>
        <v>1713</v>
      </c>
    </row>
    <row r="12" spans="1:79" hidden="1" x14ac:dyDescent="0.25">
      <c r="A12" s="15">
        <v>2001</v>
      </c>
      <c r="B12" s="16">
        <v>341.66199999999998</v>
      </c>
      <c r="C12" s="17">
        <v>2762.056</v>
      </c>
      <c r="D12" s="17">
        <f t="shared" ref="D12:D59" si="0">C12/B12</f>
        <v>8.0841767594874465</v>
      </c>
      <c r="E12" s="18"/>
      <c r="F12" s="18"/>
      <c r="G12" s="18"/>
      <c r="H12" s="18"/>
      <c r="I12" s="18"/>
      <c r="J12" s="18"/>
      <c r="CA12" s="13"/>
    </row>
    <row r="13" spans="1:79" hidden="1" x14ac:dyDescent="0.25">
      <c r="A13" s="19">
        <v>2002</v>
      </c>
      <c r="B13" s="20">
        <v>387.5</v>
      </c>
      <c r="C13" s="21">
        <v>5408.6329999999998</v>
      </c>
      <c r="D13" s="21">
        <f t="shared" si="0"/>
        <v>13.957762580645161</v>
      </c>
      <c r="E13" s="20">
        <v>20.158000000000001</v>
      </c>
      <c r="F13" s="21">
        <v>8.6880000000000006</v>
      </c>
      <c r="G13" s="21">
        <f t="shared" ref="G13:G76" si="1">F13/E13*1000</f>
        <v>430.99513840658801</v>
      </c>
      <c r="H13" s="21"/>
      <c r="I13" s="21"/>
      <c r="J13" s="21"/>
      <c r="BZ13" s="2">
        <f>BZ15+BZ16</f>
        <v>4361</v>
      </c>
      <c r="CA13" s="13">
        <f>BV13+BW13+BX13+BZ13</f>
        <v>4361</v>
      </c>
    </row>
    <row r="14" spans="1:79" hidden="1" x14ac:dyDescent="0.25">
      <c r="A14" s="19">
        <f>A13+1</f>
        <v>2003</v>
      </c>
      <c r="B14" s="20">
        <v>368.286</v>
      </c>
      <c r="C14" s="21">
        <v>7819.88</v>
      </c>
      <c r="D14" s="21">
        <f t="shared" si="0"/>
        <v>21.233172045638444</v>
      </c>
      <c r="E14" s="20">
        <v>338.44400000000002</v>
      </c>
      <c r="F14" s="21">
        <v>278.09500000000003</v>
      </c>
      <c r="G14" s="21">
        <f t="shared" si="1"/>
        <v>821.68689650281874</v>
      </c>
      <c r="H14" s="21"/>
      <c r="I14" s="21"/>
      <c r="J14" s="21"/>
      <c r="CA14" s="13"/>
    </row>
    <row r="15" spans="1:79" hidden="1" x14ac:dyDescent="0.25">
      <c r="A15" s="19">
        <f>A14+1</f>
        <v>2004</v>
      </c>
      <c r="B15" s="20">
        <v>369.69499999999999</v>
      </c>
      <c r="C15" s="21">
        <v>10164.429</v>
      </c>
      <c r="D15" s="21">
        <f t="shared" si="0"/>
        <v>27.494093780007844</v>
      </c>
      <c r="E15" s="20">
        <v>538.37400000000002</v>
      </c>
      <c r="F15" s="21">
        <v>679.36800000000005</v>
      </c>
      <c r="G15" s="21">
        <f t="shared" si="1"/>
        <v>1261.888575599862</v>
      </c>
      <c r="H15" s="21"/>
      <c r="I15" s="21"/>
      <c r="J15" s="21"/>
      <c r="BZ15" s="2">
        <v>3917</v>
      </c>
      <c r="CA15" s="13">
        <f>BV15+BW15+BX15+BZ15</f>
        <v>3917</v>
      </c>
    </row>
    <row r="16" spans="1:79" hidden="1" x14ac:dyDescent="0.25">
      <c r="A16" s="22">
        <v>2005</v>
      </c>
      <c r="B16" s="23">
        <v>316.06099999999998</v>
      </c>
      <c r="C16" s="23">
        <v>13484.718000000001</v>
      </c>
      <c r="D16" s="23">
        <f t="shared" si="0"/>
        <v>42.664922277661596</v>
      </c>
      <c r="E16" s="23">
        <v>754.49</v>
      </c>
      <c r="F16" s="23">
        <v>1213.663</v>
      </c>
      <c r="G16" s="23">
        <f t="shared" si="1"/>
        <v>1608.5872576177285</v>
      </c>
      <c r="H16" s="23"/>
      <c r="I16" s="23"/>
      <c r="J16" s="23"/>
      <c r="BZ16" s="2">
        <v>444</v>
      </c>
      <c r="CA16" s="13">
        <f>BV16+BW16+BX16+BZ16</f>
        <v>444</v>
      </c>
    </row>
    <row r="17" spans="1:79" ht="1.5" hidden="1" customHeight="1" x14ac:dyDescent="0.25">
      <c r="A17" s="24" t="s">
        <v>21</v>
      </c>
      <c r="B17" s="23">
        <v>21.706</v>
      </c>
      <c r="C17" s="23">
        <v>806.18799999999999</v>
      </c>
      <c r="D17" s="23">
        <f t="shared" si="0"/>
        <v>37.141251266930801</v>
      </c>
      <c r="E17" s="23">
        <v>41.203000000000003</v>
      </c>
      <c r="F17" s="23">
        <v>64.037999999999997</v>
      </c>
      <c r="G17" s="23">
        <f t="shared" si="1"/>
        <v>1554.2072179210249</v>
      </c>
      <c r="H17" s="23"/>
      <c r="I17" s="23"/>
      <c r="J17" s="23"/>
      <c r="CA17" s="13"/>
    </row>
    <row r="18" spans="1:79" hidden="1" x14ac:dyDescent="0.25">
      <c r="A18" s="24" t="s">
        <v>22</v>
      </c>
      <c r="B18" s="23">
        <v>23.890999999999998</v>
      </c>
      <c r="C18" s="23">
        <v>965.53800000000001</v>
      </c>
      <c r="D18" s="23">
        <f t="shared" si="0"/>
        <v>40.414298271315559</v>
      </c>
      <c r="E18" s="23">
        <v>47.811999999999998</v>
      </c>
      <c r="F18" s="23">
        <v>74.843999999999994</v>
      </c>
      <c r="G18" s="23">
        <f t="shared" si="1"/>
        <v>1565.3810758805321</v>
      </c>
      <c r="H18" s="23"/>
      <c r="I18" s="23"/>
      <c r="J18" s="23"/>
      <c r="BZ18" s="2">
        <f>BZ20+BZ21</f>
        <v>-2648</v>
      </c>
      <c r="CA18" s="13">
        <f>BV18+BW18+BX18+BZ18</f>
        <v>-2648</v>
      </c>
    </row>
    <row r="19" spans="1:79" hidden="1" x14ac:dyDescent="0.25">
      <c r="A19" s="24" t="s">
        <v>23</v>
      </c>
      <c r="B19" s="23">
        <v>26.603000000000002</v>
      </c>
      <c r="C19" s="23">
        <v>1211.0550000000001</v>
      </c>
      <c r="D19" s="23">
        <f t="shared" si="0"/>
        <v>45.523249257602522</v>
      </c>
      <c r="E19" s="23">
        <v>61.055999999999997</v>
      </c>
      <c r="F19" s="23">
        <v>94.076999999999998</v>
      </c>
      <c r="G19" s="23">
        <f t="shared" si="1"/>
        <v>1540.8313679245282</v>
      </c>
      <c r="H19" s="23"/>
      <c r="I19" s="23"/>
      <c r="J19" s="23"/>
      <c r="CA19" s="13"/>
    </row>
    <row r="20" spans="1:79" hidden="1" x14ac:dyDescent="0.25">
      <c r="A20" s="24" t="s">
        <v>24</v>
      </c>
      <c r="B20" s="23">
        <v>25.190999999999999</v>
      </c>
      <c r="C20" s="23">
        <v>1039.665</v>
      </c>
      <c r="D20" s="23">
        <f t="shared" si="0"/>
        <v>41.271287364534956</v>
      </c>
      <c r="E20" s="23">
        <v>59.524999999999999</v>
      </c>
      <c r="F20" s="23">
        <v>92.593000000000004</v>
      </c>
      <c r="G20" s="23">
        <f t="shared" si="1"/>
        <v>1555.5312893742125</v>
      </c>
      <c r="H20" s="23"/>
      <c r="I20" s="23"/>
      <c r="J20" s="23"/>
      <c r="BZ20" s="2">
        <v>-367</v>
      </c>
      <c r="CA20" s="13">
        <f>BV20+BW20+BX20+BZ20</f>
        <v>-367</v>
      </c>
    </row>
    <row r="21" spans="1:79" hidden="1" x14ac:dyDescent="0.25">
      <c r="A21" s="24" t="s">
        <v>25</v>
      </c>
      <c r="B21" s="23">
        <v>25.114999999999998</v>
      </c>
      <c r="C21" s="23">
        <v>1010.268</v>
      </c>
      <c r="D21" s="23">
        <f t="shared" si="0"/>
        <v>40.225681863428235</v>
      </c>
      <c r="E21" s="23">
        <v>64.224999999999994</v>
      </c>
      <c r="F21" s="23">
        <v>103.105</v>
      </c>
      <c r="G21" s="23">
        <f t="shared" si="1"/>
        <v>1605.3717399766447</v>
      </c>
      <c r="H21" s="23"/>
      <c r="I21" s="23"/>
      <c r="J21" s="23"/>
      <c r="BZ21" s="2">
        <v>-2281</v>
      </c>
      <c r="CA21" s="13">
        <f>BV21+BW21+BX21+BZ21</f>
        <v>-2281</v>
      </c>
    </row>
    <row r="22" spans="1:79" hidden="1" x14ac:dyDescent="0.25">
      <c r="A22" s="24" t="s">
        <v>26</v>
      </c>
      <c r="B22" s="23">
        <v>26.45</v>
      </c>
      <c r="C22" s="23">
        <v>1034.73</v>
      </c>
      <c r="D22" s="23">
        <f t="shared" si="0"/>
        <v>39.120226843100191</v>
      </c>
      <c r="E22" s="23">
        <v>64.108999999999995</v>
      </c>
      <c r="F22" s="23">
        <v>106.193</v>
      </c>
      <c r="G22" s="23">
        <f t="shared" si="1"/>
        <v>1656.4444929729057</v>
      </c>
      <c r="H22" s="23"/>
      <c r="I22" s="23"/>
      <c r="J22" s="23"/>
      <c r="CA22" s="13"/>
    </row>
    <row r="23" spans="1:79" hidden="1" x14ac:dyDescent="0.25">
      <c r="A23" s="24" t="s">
        <v>27</v>
      </c>
      <c r="B23" s="23">
        <v>26.242999999999999</v>
      </c>
      <c r="C23" s="23">
        <v>1084.7950000000001</v>
      </c>
      <c r="D23" s="23">
        <f t="shared" si="0"/>
        <v>41.33654688869413</v>
      </c>
      <c r="E23" s="23">
        <v>61.966000000000001</v>
      </c>
      <c r="F23" s="23">
        <v>104.377</v>
      </c>
      <c r="G23" s="23">
        <f t="shared" si="1"/>
        <v>1684.4237162314816</v>
      </c>
      <c r="H23" s="23"/>
      <c r="I23" s="23"/>
      <c r="J23" s="23"/>
      <c r="BZ23" s="2">
        <f>BZ25+BZ26</f>
        <v>-797</v>
      </c>
      <c r="CA23" s="13">
        <f>BV23+BW23+BX23+BZ23</f>
        <v>-797</v>
      </c>
    </row>
    <row r="24" spans="1:79" hidden="1" x14ac:dyDescent="0.25">
      <c r="A24" s="24" t="s">
        <v>28</v>
      </c>
      <c r="B24" s="23">
        <v>27.58</v>
      </c>
      <c r="C24" s="23">
        <v>1079.365</v>
      </c>
      <c r="D24" s="23">
        <f t="shared" si="0"/>
        <v>39.135786802030459</v>
      </c>
      <c r="E24" s="23">
        <v>65.072000000000003</v>
      </c>
      <c r="F24" s="23">
        <v>110.322</v>
      </c>
      <c r="G24" s="23">
        <f t="shared" si="1"/>
        <v>1695.3835751167935</v>
      </c>
      <c r="H24" s="23"/>
      <c r="I24" s="23"/>
      <c r="J24" s="23"/>
      <c r="CA24" s="13"/>
    </row>
    <row r="25" spans="1:79" hidden="1" x14ac:dyDescent="0.25">
      <c r="A25" s="24" t="s">
        <v>29</v>
      </c>
      <c r="B25" s="23">
        <v>27.497</v>
      </c>
      <c r="C25" s="23">
        <v>1344.5989999999999</v>
      </c>
      <c r="D25" s="23">
        <f t="shared" si="0"/>
        <v>48.899843619303923</v>
      </c>
      <c r="E25" s="23">
        <v>67.997</v>
      </c>
      <c r="F25" s="23">
        <v>112.30200000000001</v>
      </c>
      <c r="G25" s="23">
        <f t="shared" si="1"/>
        <v>1651.5728635086843</v>
      </c>
      <c r="H25" s="23"/>
      <c r="I25" s="23"/>
      <c r="J25" s="23"/>
      <c r="BZ25" s="2">
        <v>-644</v>
      </c>
      <c r="CA25" s="13">
        <f>BV25+BW25+BX25+BZ25</f>
        <v>-644</v>
      </c>
    </row>
    <row r="26" spans="1:79" hidden="1" x14ac:dyDescent="0.25">
      <c r="A26" s="24" t="s">
        <v>30</v>
      </c>
      <c r="B26" s="23">
        <v>26.995999999999999</v>
      </c>
      <c r="C26" s="23">
        <v>1251.231</v>
      </c>
      <c r="D26" s="23">
        <f t="shared" si="0"/>
        <v>46.348755371166099</v>
      </c>
      <c r="E26" s="23">
        <v>67.158000000000001</v>
      </c>
      <c r="F26" s="23">
        <v>106.295</v>
      </c>
      <c r="G26" s="23">
        <f t="shared" si="1"/>
        <v>1582.7600583698145</v>
      </c>
      <c r="H26" s="23"/>
      <c r="I26" s="23"/>
      <c r="J26" s="23"/>
      <c r="BZ26" s="2">
        <v>-153</v>
      </c>
      <c r="CA26" s="13">
        <f>BV26+BW26+BX26+BZ26</f>
        <v>-153</v>
      </c>
    </row>
    <row r="27" spans="1:79" hidden="1" x14ac:dyDescent="0.25">
      <c r="A27" s="24" t="s">
        <v>31</v>
      </c>
      <c r="B27" s="23">
        <v>25.972999999999999</v>
      </c>
      <c r="C27" s="23">
        <v>1130.0029999999999</v>
      </c>
      <c r="D27" s="23">
        <f t="shared" si="0"/>
        <v>43.506834019943788</v>
      </c>
      <c r="E27" s="23">
        <v>67.811000000000007</v>
      </c>
      <c r="F27" s="23">
        <v>109.121</v>
      </c>
      <c r="G27" s="23">
        <f t="shared" si="1"/>
        <v>1609.1931987435664</v>
      </c>
      <c r="H27" s="23"/>
      <c r="I27" s="23"/>
      <c r="J27" s="23"/>
      <c r="CA27" s="13"/>
    </row>
    <row r="28" spans="1:79" hidden="1" x14ac:dyDescent="0.25">
      <c r="A28" s="24" t="s">
        <v>32</v>
      </c>
      <c r="B28" s="23">
        <v>32.816000000000003</v>
      </c>
      <c r="C28" s="23">
        <v>1527.2760000000001</v>
      </c>
      <c r="D28" s="23">
        <f t="shared" si="0"/>
        <v>46.540589956118964</v>
      </c>
      <c r="E28" s="23">
        <v>86.555999999999997</v>
      </c>
      <c r="F28" s="23">
        <v>136.39099999999999</v>
      </c>
      <c r="G28" s="23">
        <f t="shared" si="1"/>
        <v>1575.7544248810018</v>
      </c>
      <c r="H28" s="23"/>
      <c r="I28" s="23"/>
      <c r="J28" s="23"/>
      <c r="CA28" s="13"/>
    </row>
    <row r="29" spans="1:79" hidden="1" x14ac:dyDescent="0.25">
      <c r="A29" s="22">
        <v>2006</v>
      </c>
      <c r="B29" s="23">
        <v>370</v>
      </c>
      <c r="C29" s="23">
        <v>23847</v>
      </c>
      <c r="D29" s="23">
        <f t="shared" si="0"/>
        <v>64.451351351351349</v>
      </c>
      <c r="E29" s="23">
        <v>842</v>
      </c>
      <c r="F29" s="23">
        <v>1443</v>
      </c>
      <c r="G29" s="23">
        <f t="shared" si="1"/>
        <v>1713.7767220902613</v>
      </c>
      <c r="H29" s="23"/>
      <c r="I29" s="23"/>
      <c r="J29" s="23"/>
      <c r="CA29" s="13"/>
    </row>
    <row r="30" spans="1:79" ht="0.75" hidden="1" customHeight="1" x14ac:dyDescent="0.25">
      <c r="A30" s="24" t="s">
        <v>21</v>
      </c>
      <c r="B30" s="23">
        <v>20.87</v>
      </c>
      <c r="C30" s="23">
        <v>1190.432</v>
      </c>
      <c r="D30" s="23">
        <f t="shared" si="0"/>
        <v>57.040344992812649</v>
      </c>
      <c r="E30" s="23">
        <v>41</v>
      </c>
      <c r="F30" s="23">
        <v>71.622</v>
      </c>
      <c r="G30" s="23">
        <f t="shared" si="1"/>
        <v>1746.8780487804879</v>
      </c>
      <c r="H30" s="23"/>
      <c r="I30" s="23"/>
      <c r="J30" s="23"/>
      <c r="BZ30" s="2">
        <v>-31</v>
      </c>
      <c r="CA30" s="13">
        <f>BV30+BW30+BX30+BZ30</f>
        <v>-31</v>
      </c>
    </row>
    <row r="31" spans="1:79" hidden="1" x14ac:dyDescent="0.25">
      <c r="A31" s="24" t="s">
        <v>22</v>
      </c>
      <c r="B31" s="23">
        <v>23.992999999999999</v>
      </c>
      <c r="C31" s="23">
        <v>1551.856</v>
      </c>
      <c r="D31" s="23">
        <f t="shared" si="0"/>
        <v>64.679531530029593</v>
      </c>
      <c r="E31" s="23">
        <v>58.497</v>
      </c>
      <c r="F31" s="23">
        <v>90.730999999999995</v>
      </c>
      <c r="G31" s="23">
        <f t="shared" si="1"/>
        <v>1551.0368053062548</v>
      </c>
      <c r="H31" s="23"/>
      <c r="I31" s="23"/>
      <c r="J31" s="23"/>
      <c r="BZ31" s="2">
        <v>-440</v>
      </c>
      <c r="CA31" s="13">
        <f>BV31+BW31+BX31+BZ31</f>
        <v>-440</v>
      </c>
    </row>
    <row r="32" spans="1:79" hidden="1" x14ac:dyDescent="0.25">
      <c r="A32" s="24" t="s">
        <v>23</v>
      </c>
      <c r="B32" s="23">
        <v>27.138999999999999</v>
      </c>
      <c r="C32" s="23">
        <v>1468.7719999999999</v>
      </c>
      <c r="D32" s="23">
        <f t="shared" si="0"/>
        <v>54.120343417222443</v>
      </c>
      <c r="E32" s="23">
        <v>71.475999999999999</v>
      </c>
      <c r="F32" s="23">
        <v>115.672</v>
      </c>
      <c r="G32" s="23">
        <f t="shared" si="1"/>
        <v>1618.3334266047345</v>
      </c>
      <c r="H32" s="23"/>
      <c r="I32" s="23"/>
      <c r="J32" s="23"/>
      <c r="CA32" s="13"/>
    </row>
    <row r="33" spans="1:79" hidden="1" x14ac:dyDescent="0.25">
      <c r="A33" s="24" t="s">
        <v>24</v>
      </c>
      <c r="B33" s="23">
        <v>27.151</v>
      </c>
      <c r="C33" s="23">
        <v>1558.7650000000001</v>
      </c>
      <c r="D33" s="23">
        <f t="shared" si="0"/>
        <v>57.410960922249643</v>
      </c>
      <c r="E33" s="23">
        <v>67.92</v>
      </c>
      <c r="F33" s="23">
        <v>112.73699999999999</v>
      </c>
      <c r="G33" s="23">
        <f t="shared" si="1"/>
        <v>1659.8498233215546</v>
      </c>
      <c r="H33" s="23"/>
      <c r="I33" s="23"/>
      <c r="J33" s="23"/>
      <c r="BZ33" s="2">
        <f>BZ35+BZ36</f>
        <v>-498</v>
      </c>
      <c r="CA33" s="13">
        <f>BV33+BW33+BX33+BZ33</f>
        <v>-498</v>
      </c>
    </row>
    <row r="34" spans="1:79" hidden="1" x14ac:dyDescent="0.25">
      <c r="A34" s="24" t="s">
        <v>25</v>
      </c>
      <c r="B34" s="23">
        <v>31</v>
      </c>
      <c r="C34" s="23">
        <v>1719</v>
      </c>
      <c r="D34" s="23">
        <f t="shared" si="0"/>
        <v>55.451612903225808</v>
      </c>
      <c r="E34" s="23">
        <v>72</v>
      </c>
      <c r="F34" s="23">
        <v>124</v>
      </c>
      <c r="G34" s="23">
        <f t="shared" si="1"/>
        <v>1722.2222222222224</v>
      </c>
      <c r="H34" s="23"/>
      <c r="I34" s="23"/>
      <c r="J34" s="23"/>
      <c r="CA34" s="13"/>
    </row>
    <row r="35" spans="1:79" hidden="1" x14ac:dyDescent="0.25">
      <c r="A35" s="24" t="s">
        <v>26</v>
      </c>
      <c r="B35" s="23">
        <v>30</v>
      </c>
      <c r="C35" s="23">
        <v>2036</v>
      </c>
      <c r="D35" s="23">
        <f t="shared" si="0"/>
        <v>67.86666666666666</v>
      </c>
      <c r="E35" s="23">
        <v>73</v>
      </c>
      <c r="F35" s="23">
        <v>129</v>
      </c>
      <c r="G35" s="23">
        <f t="shared" si="1"/>
        <v>1767.1232876712329</v>
      </c>
      <c r="H35" s="23"/>
      <c r="I35" s="23"/>
      <c r="J35" s="23"/>
      <c r="BZ35" s="2">
        <v>-521</v>
      </c>
      <c r="CA35" s="13">
        <f>BV35+BW35+BX35+BZ35</f>
        <v>-521</v>
      </c>
    </row>
    <row r="36" spans="1:79" hidden="1" x14ac:dyDescent="0.25">
      <c r="A36" s="24" t="s">
        <v>27</v>
      </c>
      <c r="B36" s="23">
        <v>32</v>
      </c>
      <c r="C36" s="23">
        <v>1977</v>
      </c>
      <c r="D36" s="23">
        <f t="shared" si="0"/>
        <v>61.78125</v>
      </c>
      <c r="E36" s="23">
        <v>73</v>
      </c>
      <c r="F36" s="23">
        <v>126</v>
      </c>
      <c r="G36" s="23">
        <f t="shared" si="1"/>
        <v>1726.027397260274</v>
      </c>
      <c r="H36" s="23"/>
      <c r="I36" s="23"/>
      <c r="J36" s="23"/>
      <c r="BZ36" s="2">
        <v>23</v>
      </c>
      <c r="CA36" s="13">
        <f>BV36+BW36+BX36+BZ36</f>
        <v>23</v>
      </c>
    </row>
    <row r="37" spans="1:79" hidden="1" x14ac:dyDescent="0.25">
      <c r="A37" s="24" t="s">
        <v>28</v>
      </c>
      <c r="B37" s="23">
        <v>34</v>
      </c>
      <c r="C37" s="23">
        <v>2518</v>
      </c>
      <c r="D37" s="23">
        <f t="shared" si="0"/>
        <v>74.058823529411768</v>
      </c>
      <c r="E37" s="23">
        <v>72</v>
      </c>
      <c r="F37" s="23">
        <v>129</v>
      </c>
      <c r="G37" s="23">
        <f t="shared" si="1"/>
        <v>1791.6666666666667</v>
      </c>
      <c r="H37" s="23"/>
      <c r="I37" s="23"/>
      <c r="J37" s="23"/>
      <c r="CA37" s="13"/>
    </row>
    <row r="38" spans="1:79" hidden="1" x14ac:dyDescent="0.25">
      <c r="A38" s="24" t="s">
        <v>29</v>
      </c>
      <c r="B38" s="23">
        <v>32</v>
      </c>
      <c r="C38" s="23">
        <v>1877</v>
      </c>
      <c r="D38" s="23">
        <f t="shared" si="0"/>
        <v>58.65625</v>
      </c>
      <c r="E38" s="23">
        <v>69</v>
      </c>
      <c r="F38" s="23">
        <v>119</v>
      </c>
      <c r="G38" s="23">
        <f t="shared" si="1"/>
        <v>1724.6376811594205</v>
      </c>
      <c r="H38" s="23"/>
      <c r="I38" s="23"/>
      <c r="J38" s="23"/>
      <c r="BZ38" s="2">
        <v>433</v>
      </c>
      <c r="CA38" s="13">
        <f>BV38+BW38+BX38+BZ38</f>
        <v>433</v>
      </c>
    </row>
    <row r="39" spans="1:79" hidden="1" x14ac:dyDescent="0.25">
      <c r="A39" s="24" t="s">
        <v>30</v>
      </c>
      <c r="B39" s="23">
        <v>33</v>
      </c>
      <c r="C39" s="23">
        <v>1990</v>
      </c>
      <c r="D39" s="23">
        <f t="shared" si="0"/>
        <v>60.303030303030305</v>
      </c>
      <c r="E39" s="23">
        <v>71</v>
      </c>
      <c r="F39" s="23">
        <v>123</v>
      </c>
      <c r="G39" s="23">
        <f t="shared" si="1"/>
        <v>1732.394366197183</v>
      </c>
      <c r="H39" s="23"/>
      <c r="I39" s="23"/>
      <c r="J39" s="23"/>
      <c r="BZ39" s="2">
        <v>-931</v>
      </c>
      <c r="CA39" s="13">
        <f>BV39+BW39+BX39+BZ39</f>
        <v>-931</v>
      </c>
    </row>
    <row r="40" spans="1:79" hidden="1" x14ac:dyDescent="0.25">
      <c r="A40" s="24" t="s">
        <v>31</v>
      </c>
      <c r="B40" s="23">
        <v>34</v>
      </c>
      <c r="C40" s="23">
        <v>2367</v>
      </c>
      <c r="D40" s="23">
        <f t="shared" si="0"/>
        <v>69.617647058823536</v>
      </c>
      <c r="E40" s="23">
        <v>75</v>
      </c>
      <c r="F40" s="23">
        <v>133</v>
      </c>
      <c r="G40" s="23">
        <f t="shared" si="1"/>
        <v>1773.3333333333335</v>
      </c>
      <c r="H40" s="23"/>
      <c r="I40" s="23"/>
      <c r="J40" s="23"/>
      <c r="CA40" s="13"/>
    </row>
    <row r="41" spans="1:79" hidden="1" x14ac:dyDescent="0.25">
      <c r="A41" s="24" t="s">
        <v>32</v>
      </c>
      <c r="B41" s="23">
        <v>45</v>
      </c>
      <c r="C41" s="23">
        <v>3593</v>
      </c>
      <c r="D41" s="23">
        <f t="shared" si="0"/>
        <v>79.844444444444449</v>
      </c>
      <c r="E41" s="23">
        <v>98</v>
      </c>
      <c r="F41" s="23">
        <v>169</v>
      </c>
      <c r="G41" s="23">
        <f t="shared" si="1"/>
        <v>1724.4897959183675</v>
      </c>
      <c r="H41" s="23"/>
      <c r="I41" s="23"/>
      <c r="J41" s="23"/>
      <c r="BZ41" s="2">
        <v>204</v>
      </c>
      <c r="CA41" s="13">
        <f>BV41+BW41+BX41+BZ41</f>
        <v>204</v>
      </c>
    </row>
    <row r="42" spans="1:79" hidden="1" x14ac:dyDescent="0.25">
      <c r="A42" s="24" t="s">
        <v>33</v>
      </c>
      <c r="B42" s="23">
        <f>SUM(B43:B54)</f>
        <v>433</v>
      </c>
      <c r="C42" s="23">
        <f>SUM(C43:C54)</f>
        <v>38727</v>
      </c>
      <c r="D42" s="23">
        <f t="shared" si="0"/>
        <v>89.438799076212476</v>
      </c>
      <c r="E42" s="23">
        <f>SUM(E43:E54)</f>
        <v>1040</v>
      </c>
      <c r="F42" s="23">
        <f>SUM(F43:F54)</f>
        <v>2138</v>
      </c>
      <c r="G42" s="23">
        <f t="shared" si="1"/>
        <v>2055.7692307692305</v>
      </c>
      <c r="H42" s="23"/>
      <c r="I42" s="23"/>
      <c r="J42" s="23"/>
      <c r="BZ42" s="2">
        <v>200</v>
      </c>
      <c r="CA42" s="13">
        <f>BV42+BW42+BX42+BZ42</f>
        <v>200</v>
      </c>
    </row>
    <row r="43" spans="1:79" hidden="1" x14ac:dyDescent="0.25">
      <c r="A43" s="24" t="s">
        <v>21</v>
      </c>
      <c r="B43" s="23">
        <v>26</v>
      </c>
      <c r="C43" s="23">
        <v>1938</v>
      </c>
      <c r="D43" s="23">
        <f t="shared" si="0"/>
        <v>74.538461538461533</v>
      </c>
      <c r="E43" s="23">
        <v>57</v>
      </c>
      <c r="F43" s="23">
        <v>97</v>
      </c>
      <c r="G43" s="23">
        <f t="shared" si="1"/>
        <v>1701.7543859649122</v>
      </c>
      <c r="H43" s="23"/>
      <c r="I43" s="23"/>
      <c r="J43" s="23"/>
      <c r="CA43" s="13"/>
    </row>
    <row r="44" spans="1:79" hidden="1" x14ac:dyDescent="0.25">
      <c r="A44" s="24" t="s">
        <v>22</v>
      </c>
      <c r="B44" s="23">
        <v>30</v>
      </c>
      <c r="C44" s="23">
        <v>2271</v>
      </c>
      <c r="D44" s="23">
        <f t="shared" si="0"/>
        <v>75.7</v>
      </c>
      <c r="E44" s="23">
        <v>72</v>
      </c>
      <c r="F44" s="23">
        <v>125</v>
      </c>
      <c r="G44" s="23">
        <f t="shared" si="1"/>
        <v>1736.1111111111111</v>
      </c>
      <c r="H44" s="23"/>
      <c r="I44" s="23"/>
      <c r="J44" s="23"/>
      <c r="BZ44" s="2">
        <v>295</v>
      </c>
      <c r="CA44" s="13">
        <f>BV44+BW44+BX44+BZ44</f>
        <v>295</v>
      </c>
    </row>
    <row r="45" spans="1:79" hidden="1" x14ac:dyDescent="0.25">
      <c r="A45" s="24" t="s">
        <v>23</v>
      </c>
      <c r="B45" s="23">
        <v>31</v>
      </c>
      <c r="C45" s="23">
        <v>2306</v>
      </c>
      <c r="D45" s="23">
        <f t="shared" si="0"/>
        <v>74.387096774193552</v>
      </c>
      <c r="E45" s="23">
        <v>75</v>
      </c>
      <c r="F45" s="23">
        <v>141</v>
      </c>
      <c r="G45" s="23">
        <f t="shared" si="1"/>
        <v>1880</v>
      </c>
      <c r="H45" s="23"/>
      <c r="I45" s="23"/>
      <c r="J45" s="23"/>
      <c r="BZ45" s="2">
        <v>-95</v>
      </c>
      <c r="CA45" s="13">
        <f>BV45+BW45+BX45+BZ45</f>
        <v>-95</v>
      </c>
    </row>
    <row r="46" spans="1:79" hidden="1" x14ac:dyDescent="0.25">
      <c r="A46" s="24" t="s">
        <v>24</v>
      </c>
      <c r="B46" s="23">
        <v>35</v>
      </c>
      <c r="C46" s="23">
        <v>2794</v>
      </c>
      <c r="D46" s="23">
        <f t="shared" si="0"/>
        <v>79.828571428571422</v>
      </c>
      <c r="E46" s="23">
        <v>87</v>
      </c>
      <c r="F46" s="23">
        <v>178</v>
      </c>
      <c r="G46" s="23">
        <f t="shared" si="1"/>
        <v>2045.9770114942528</v>
      </c>
      <c r="H46" s="23"/>
      <c r="I46" s="23"/>
      <c r="J46" s="23"/>
      <c r="CA46" s="13"/>
    </row>
    <row r="47" spans="1:79" hidden="1" x14ac:dyDescent="0.25">
      <c r="A47" s="24" t="s">
        <v>25</v>
      </c>
      <c r="B47" s="23">
        <v>37</v>
      </c>
      <c r="C47" s="23">
        <v>2931</v>
      </c>
      <c r="D47" s="23">
        <f t="shared" si="0"/>
        <v>79.21621621621621</v>
      </c>
      <c r="E47" s="23">
        <v>89</v>
      </c>
      <c r="F47" s="23">
        <v>192</v>
      </c>
      <c r="G47" s="23">
        <f t="shared" si="1"/>
        <v>2157.303370786517</v>
      </c>
      <c r="H47" s="23"/>
      <c r="I47" s="23"/>
      <c r="J47" s="23"/>
      <c r="BZ47" s="2">
        <v>0</v>
      </c>
      <c r="CA47" s="13">
        <f>BV47+BW47+BX47+BZ47</f>
        <v>0</v>
      </c>
    </row>
    <row r="48" spans="1:79" hidden="1" x14ac:dyDescent="0.25">
      <c r="A48" s="24" t="s">
        <v>26</v>
      </c>
      <c r="B48" s="23">
        <v>35</v>
      </c>
      <c r="C48" s="23">
        <v>2959</v>
      </c>
      <c r="D48" s="23">
        <f t="shared" si="0"/>
        <v>84.542857142857144</v>
      </c>
      <c r="E48" s="23">
        <v>85</v>
      </c>
      <c r="F48" s="23">
        <v>185</v>
      </c>
      <c r="G48" s="23">
        <f t="shared" si="1"/>
        <v>2176.4705882352941</v>
      </c>
      <c r="H48" s="23"/>
      <c r="I48" s="23"/>
      <c r="J48" s="23"/>
      <c r="CA48" s="13"/>
    </row>
    <row r="49" spans="1:79" hidden="1" x14ac:dyDescent="0.25">
      <c r="A49" s="24" t="s">
        <v>27</v>
      </c>
      <c r="B49" s="23">
        <v>38</v>
      </c>
      <c r="C49" s="23">
        <v>3817</v>
      </c>
      <c r="D49" s="23">
        <f t="shared" si="0"/>
        <v>100.44736842105263</v>
      </c>
      <c r="E49" s="23">
        <v>97</v>
      </c>
      <c r="F49" s="23">
        <v>211</v>
      </c>
      <c r="G49" s="23">
        <f t="shared" si="1"/>
        <v>2175.2577319587626</v>
      </c>
      <c r="H49" s="23"/>
      <c r="I49" s="23"/>
      <c r="J49" s="23"/>
      <c r="BZ49" s="2">
        <f>BZ50-BZ54</f>
        <v>481</v>
      </c>
      <c r="CA49" s="13">
        <f>BV49+BW49+BX49+BZ49</f>
        <v>481</v>
      </c>
    </row>
    <row r="50" spans="1:79" hidden="1" x14ac:dyDescent="0.25">
      <c r="A50" s="24" t="s">
        <v>28</v>
      </c>
      <c r="B50" s="23">
        <v>38</v>
      </c>
      <c r="C50" s="23">
        <v>3619</v>
      </c>
      <c r="D50" s="23">
        <f t="shared" si="0"/>
        <v>95.236842105263165</v>
      </c>
      <c r="E50" s="23">
        <v>88</v>
      </c>
      <c r="F50" s="23">
        <v>194</v>
      </c>
      <c r="G50" s="23">
        <f t="shared" si="1"/>
        <v>2204.5454545454545</v>
      </c>
      <c r="H50" s="23"/>
      <c r="I50" s="23"/>
      <c r="J50" s="23"/>
      <c r="BZ50" s="2">
        <f>BZ52+BZ53</f>
        <v>965</v>
      </c>
      <c r="CA50" s="13">
        <f>BV50+BW50+BX50+BZ50</f>
        <v>965</v>
      </c>
    </row>
    <row r="51" spans="1:79" hidden="1" x14ac:dyDescent="0.25">
      <c r="A51" s="24" t="s">
        <v>29</v>
      </c>
      <c r="B51" s="23">
        <v>35</v>
      </c>
      <c r="C51" s="23">
        <v>3208</v>
      </c>
      <c r="D51" s="23">
        <f t="shared" si="0"/>
        <v>91.657142857142858</v>
      </c>
      <c r="E51" s="23">
        <v>85</v>
      </c>
      <c r="F51" s="23">
        <v>183</v>
      </c>
      <c r="G51" s="23">
        <f t="shared" si="1"/>
        <v>2152.9411764705883</v>
      </c>
      <c r="H51" s="23"/>
      <c r="I51" s="23"/>
      <c r="J51" s="23"/>
      <c r="CA51" s="13"/>
    </row>
    <row r="52" spans="1:79" hidden="1" x14ac:dyDescent="0.25">
      <c r="A52" s="24" t="s">
        <v>30</v>
      </c>
      <c r="B52" s="23">
        <v>40</v>
      </c>
      <c r="C52" s="23">
        <v>3424</v>
      </c>
      <c r="D52" s="23">
        <f t="shared" si="0"/>
        <v>85.6</v>
      </c>
      <c r="E52" s="23">
        <v>96</v>
      </c>
      <c r="F52" s="23">
        <v>189</v>
      </c>
      <c r="G52" s="23">
        <f t="shared" si="1"/>
        <v>1968.75</v>
      </c>
      <c r="H52" s="23"/>
      <c r="I52" s="23"/>
      <c r="J52" s="23"/>
      <c r="BZ52" s="2">
        <v>954</v>
      </c>
      <c r="CA52" s="13">
        <f>BV52+BW52+BX52+BZ52</f>
        <v>954</v>
      </c>
    </row>
    <row r="53" spans="1:79" hidden="1" x14ac:dyDescent="0.25">
      <c r="A53" s="24" t="s">
        <v>31</v>
      </c>
      <c r="B53" s="23">
        <v>39</v>
      </c>
      <c r="C53" s="23">
        <v>3771</v>
      </c>
      <c r="D53" s="23">
        <f t="shared" si="0"/>
        <v>96.692307692307693</v>
      </c>
      <c r="E53" s="23">
        <v>94</v>
      </c>
      <c r="F53" s="23">
        <v>194</v>
      </c>
      <c r="G53" s="23">
        <f t="shared" si="1"/>
        <v>2063.8297872340427</v>
      </c>
      <c r="H53" s="23"/>
      <c r="I53" s="23"/>
      <c r="J53" s="23"/>
      <c r="BZ53" s="2">
        <v>11</v>
      </c>
      <c r="CA53" s="13">
        <f>BV53+BW53+BX53+BZ53</f>
        <v>11</v>
      </c>
    </row>
    <row r="54" spans="1:79" hidden="1" x14ac:dyDescent="0.25">
      <c r="A54" s="24" t="s">
        <v>32</v>
      </c>
      <c r="B54" s="23">
        <v>49</v>
      </c>
      <c r="C54" s="23">
        <v>5689</v>
      </c>
      <c r="D54" s="23">
        <f t="shared" si="0"/>
        <v>116.10204081632654</v>
      </c>
      <c r="E54" s="23">
        <v>115</v>
      </c>
      <c r="F54" s="23">
        <v>249</v>
      </c>
      <c r="G54" s="23">
        <f t="shared" si="1"/>
        <v>2165.217391304348</v>
      </c>
      <c r="H54" s="23"/>
      <c r="I54" s="23"/>
      <c r="J54" s="23"/>
      <c r="BZ54" s="2">
        <f>BZ56+BZ57+BZ58+BZ59</f>
        <v>484</v>
      </c>
      <c r="CA54" s="13">
        <f>BV54+BW54+BX54+BZ54</f>
        <v>484</v>
      </c>
    </row>
    <row r="55" spans="1:79" hidden="1" x14ac:dyDescent="0.25">
      <c r="A55" s="24" t="s">
        <v>34</v>
      </c>
      <c r="B55" s="23">
        <v>457</v>
      </c>
      <c r="C55" s="23">
        <v>71425</v>
      </c>
      <c r="D55" s="23">
        <f t="shared" si="0"/>
        <v>156.2910284463895</v>
      </c>
      <c r="E55" s="23">
        <v>1943</v>
      </c>
      <c r="F55" s="23">
        <v>5364</v>
      </c>
      <c r="G55" s="23">
        <f t="shared" si="1"/>
        <v>2760.6793618116312</v>
      </c>
      <c r="H55" s="23"/>
      <c r="I55" s="23"/>
      <c r="J55" s="23"/>
      <c r="CA55" s="13"/>
    </row>
    <row r="56" spans="1:79" hidden="1" x14ac:dyDescent="0.25">
      <c r="A56" s="24" t="s">
        <v>21</v>
      </c>
      <c r="B56" s="23">
        <v>26</v>
      </c>
      <c r="C56" s="23">
        <v>3108</v>
      </c>
      <c r="D56" s="23">
        <f t="shared" si="0"/>
        <v>119.53846153846153</v>
      </c>
      <c r="E56" s="23">
        <v>96</v>
      </c>
      <c r="F56" s="23">
        <v>196</v>
      </c>
      <c r="G56" s="23">
        <f t="shared" si="1"/>
        <v>2041.6666666666665</v>
      </c>
      <c r="H56" s="23"/>
      <c r="I56" s="23"/>
      <c r="J56" s="23"/>
      <c r="BZ56" s="2">
        <v>1214</v>
      </c>
      <c r="CA56" s="13">
        <f t="shared" ref="CA56:CA61" si="2">BV56+BW56+BX56+BZ56</f>
        <v>1214</v>
      </c>
    </row>
    <row r="57" spans="1:79" hidden="1" x14ac:dyDescent="0.25">
      <c r="A57" s="24" t="s">
        <v>22</v>
      </c>
      <c r="B57" s="23">
        <v>34</v>
      </c>
      <c r="C57" s="23">
        <v>3843</v>
      </c>
      <c r="D57" s="23">
        <f t="shared" si="0"/>
        <v>113.02941176470588</v>
      </c>
      <c r="E57" s="23">
        <v>132</v>
      </c>
      <c r="F57" s="23">
        <v>294</v>
      </c>
      <c r="G57" s="23">
        <f t="shared" si="1"/>
        <v>2227.272727272727</v>
      </c>
      <c r="H57" s="23"/>
      <c r="I57" s="23"/>
      <c r="J57" s="23"/>
      <c r="BZ57" s="2">
        <v>-745</v>
      </c>
      <c r="CA57" s="13">
        <f t="shared" si="2"/>
        <v>-745</v>
      </c>
    </row>
    <row r="58" spans="1:79" hidden="1" x14ac:dyDescent="0.25">
      <c r="A58" s="24" t="s">
        <v>23</v>
      </c>
      <c r="B58" s="23">
        <v>33</v>
      </c>
      <c r="C58" s="23">
        <v>4326</v>
      </c>
      <c r="D58" s="23">
        <f t="shared" si="0"/>
        <v>131.09090909090909</v>
      </c>
      <c r="E58" s="23">
        <v>128</v>
      </c>
      <c r="F58" s="23">
        <v>349</v>
      </c>
      <c r="G58" s="23">
        <f t="shared" si="1"/>
        <v>2726.5625</v>
      </c>
      <c r="H58" s="23"/>
      <c r="I58" s="23"/>
      <c r="J58" s="23"/>
      <c r="BZ58" s="2">
        <v>0</v>
      </c>
      <c r="CA58" s="13">
        <f t="shared" si="2"/>
        <v>0</v>
      </c>
    </row>
    <row r="59" spans="1:79" hidden="1" x14ac:dyDescent="0.25">
      <c r="A59" s="24" t="s">
        <v>24</v>
      </c>
      <c r="B59" s="23">
        <v>42</v>
      </c>
      <c r="C59" s="23">
        <v>5748</v>
      </c>
      <c r="D59" s="23">
        <f t="shared" si="0"/>
        <v>136.85714285714286</v>
      </c>
      <c r="E59" s="23">
        <v>162</v>
      </c>
      <c r="F59" s="23">
        <v>450</v>
      </c>
      <c r="G59" s="23">
        <f t="shared" si="1"/>
        <v>2777.7777777777778</v>
      </c>
      <c r="H59" s="23"/>
      <c r="I59" s="23"/>
      <c r="J59" s="23"/>
      <c r="BZ59" s="2">
        <v>15</v>
      </c>
      <c r="CA59" s="13">
        <f t="shared" si="2"/>
        <v>15</v>
      </c>
    </row>
    <row r="60" spans="1:79" hidden="1" x14ac:dyDescent="0.25">
      <c r="A60" s="24" t="s">
        <v>25</v>
      </c>
      <c r="B60" s="23">
        <v>39</v>
      </c>
      <c r="C60" s="23">
        <v>5390</v>
      </c>
      <c r="D60" s="23">
        <v>138.2051282051282</v>
      </c>
      <c r="E60" s="23">
        <v>146</v>
      </c>
      <c r="F60" s="23">
        <v>446</v>
      </c>
      <c r="G60" s="23">
        <f t="shared" si="1"/>
        <v>3054.7945205479455</v>
      </c>
      <c r="H60" s="23"/>
      <c r="I60" s="23"/>
      <c r="J60" s="23"/>
      <c r="BZ60" s="2">
        <v>-372</v>
      </c>
      <c r="CA60" s="13">
        <f t="shared" si="2"/>
        <v>-372</v>
      </c>
    </row>
    <row r="61" spans="1:79" hidden="1" x14ac:dyDescent="0.25">
      <c r="A61" s="24" t="s">
        <v>26</v>
      </c>
      <c r="B61" s="23">
        <v>38</v>
      </c>
      <c r="C61" s="23">
        <v>6268</v>
      </c>
      <c r="D61" s="23">
        <f t="shared" ref="D61:D81" si="3">C61/B61</f>
        <v>164.94736842105263</v>
      </c>
      <c r="E61" s="23">
        <v>151</v>
      </c>
      <c r="F61" s="23">
        <v>483</v>
      </c>
      <c r="G61" s="23">
        <f t="shared" si="1"/>
        <v>3198.675496688742</v>
      </c>
      <c r="H61" s="23"/>
      <c r="I61" s="23"/>
      <c r="J61" s="23"/>
      <c r="BZ61" s="2">
        <v>-231</v>
      </c>
      <c r="CA61" s="13">
        <f t="shared" si="2"/>
        <v>-231</v>
      </c>
    </row>
    <row r="62" spans="1:79" hidden="1" x14ac:dyDescent="0.25">
      <c r="A62" s="24" t="s">
        <v>27</v>
      </c>
      <c r="B62" s="23">
        <v>46</v>
      </c>
      <c r="C62" s="23">
        <v>6698</v>
      </c>
      <c r="D62" s="23">
        <f t="shared" si="3"/>
        <v>145.60869565217391</v>
      </c>
      <c r="E62" s="23">
        <v>173</v>
      </c>
      <c r="F62" s="23">
        <v>533</v>
      </c>
      <c r="G62" s="23">
        <f t="shared" si="1"/>
        <v>3080.9248554913293</v>
      </c>
      <c r="H62" s="23"/>
      <c r="I62" s="23"/>
      <c r="J62" s="23"/>
      <c r="CA62" s="13"/>
    </row>
    <row r="63" spans="1:79" hidden="1" x14ac:dyDescent="0.25">
      <c r="A63" s="24" t="s">
        <v>28</v>
      </c>
      <c r="B63" s="23">
        <v>37</v>
      </c>
      <c r="C63" s="23">
        <v>5416</v>
      </c>
      <c r="D63" s="23">
        <f t="shared" si="3"/>
        <v>146.37837837837839</v>
      </c>
      <c r="E63" s="23">
        <v>160</v>
      </c>
      <c r="F63" s="23">
        <v>469</v>
      </c>
      <c r="G63" s="23">
        <f t="shared" si="1"/>
        <v>2931.25</v>
      </c>
      <c r="H63" s="23"/>
      <c r="I63" s="23"/>
      <c r="J63" s="23"/>
      <c r="BZ63" s="2">
        <f>BZ9+BZ47-BZ49+BZ60-BZ61</f>
        <v>0</v>
      </c>
      <c r="CA63" s="13">
        <f>BV63+BW63+BX63+BZ63</f>
        <v>0</v>
      </c>
    </row>
    <row r="64" spans="1:79" hidden="1" x14ac:dyDescent="0.25">
      <c r="A64" s="24" t="s">
        <v>29</v>
      </c>
      <c r="B64" s="23">
        <v>39</v>
      </c>
      <c r="C64" s="23">
        <v>6662</v>
      </c>
      <c r="D64" s="23">
        <f t="shared" si="3"/>
        <v>170.82051282051282</v>
      </c>
      <c r="E64" s="23">
        <v>176</v>
      </c>
      <c r="F64" s="23">
        <v>519</v>
      </c>
      <c r="G64" s="23">
        <f t="shared" si="1"/>
        <v>2948.863636363636</v>
      </c>
      <c r="H64" s="23"/>
      <c r="I64" s="23"/>
      <c r="J64" s="23"/>
    </row>
    <row r="65" spans="1:10" hidden="1" x14ac:dyDescent="0.25">
      <c r="A65" s="24" t="s">
        <v>30</v>
      </c>
      <c r="B65" s="23">
        <v>40</v>
      </c>
      <c r="C65" s="23">
        <v>6873</v>
      </c>
      <c r="D65" s="23">
        <f t="shared" si="3"/>
        <v>171.82499999999999</v>
      </c>
      <c r="E65" s="23">
        <v>178</v>
      </c>
      <c r="F65" s="23">
        <v>497</v>
      </c>
      <c r="G65" s="23">
        <f t="shared" si="1"/>
        <v>2792.1348314606739</v>
      </c>
      <c r="H65" s="23"/>
      <c r="I65" s="23"/>
      <c r="J65" s="23"/>
    </row>
    <row r="66" spans="1:10" hidden="1" x14ac:dyDescent="0.25">
      <c r="A66" s="24" t="s">
        <v>31</v>
      </c>
      <c r="B66" s="23">
        <v>36</v>
      </c>
      <c r="C66" s="23">
        <v>6399</v>
      </c>
      <c r="D66" s="23">
        <f t="shared" si="3"/>
        <v>177.75</v>
      </c>
      <c r="E66" s="23">
        <v>172</v>
      </c>
      <c r="F66" s="23">
        <v>436</v>
      </c>
      <c r="G66" s="23">
        <f t="shared" si="1"/>
        <v>2534.8837209302328</v>
      </c>
      <c r="H66" s="23"/>
      <c r="I66" s="23"/>
      <c r="J66" s="23"/>
    </row>
    <row r="67" spans="1:10" hidden="1" x14ac:dyDescent="0.25">
      <c r="A67" s="24" t="s">
        <v>32</v>
      </c>
      <c r="B67" s="23">
        <v>47</v>
      </c>
      <c r="C67" s="23">
        <v>10694</v>
      </c>
      <c r="D67" s="23">
        <f t="shared" si="3"/>
        <v>227.53191489361703</v>
      </c>
      <c r="E67" s="23">
        <v>269</v>
      </c>
      <c r="F67" s="23">
        <v>692</v>
      </c>
      <c r="G67" s="23">
        <f t="shared" si="1"/>
        <v>2572.4907063197024</v>
      </c>
      <c r="H67" s="23"/>
      <c r="I67" s="23"/>
      <c r="J67" s="23"/>
    </row>
    <row r="68" spans="1:10" x14ac:dyDescent="0.25">
      <c r="A68" s="25" t="s">
        <v>35</v>
      </c>
      <c r="B68" s="26">
        <f>SUM(B69:B80)</f>
        <v>393</v>
      </c>
      <c r="C68" s="26">
        <f>SUM(C69:C80)</f>
        <v>72856</v>
      </c>
      <c r="D68" s="26">
        <f t="shared" si="3"/>
        <v>185.38422391857506</v>
      </c>
      <c r="E68" s="26">
        <f>SUM(E69:E80)</f>
        <v>6302</v>
      </c>
      <c r="F68" s="26">
        <f>SUM(F69:F80)</f>
        <v>5455</v>
      </c>
      <c r="G68" s="26">
        <f t="shared" si="1"/>
        <v>865.59822278641695</v>
      </c>
      <c r="H68" s="26"/>
      <c r="I68" s="26"/>
      <c r="J68" s="26"/>
    </row>
    <row r="69" spans="1:10" hidden="1" x14ac:dyDescent="0.25">
      <c r="A69" s="27" t="s">
        <v>21</v>
      </c>
      <c r="B69" s="28">
        <v>27</v>
      </c>
      <c r="C69" s="28">
        <v>5003</v>
      </c>
      <c r="D69" s="28">
        <f t="shared" si="3"/>
        <v>185.2962962962963</v>
      </c>
      <c r="E69" s="28">
        <v>232</v>
      </c>
      <c r="F69" s="28">
        <v>534</v>
      </c>
      <c r="G69" s="28">
        <f t="shared" si="1"/>
        <v>2301.7241379310349</v>
      </c>
      <c r="H69" s="28"/>
      <c r="I69" s="28"/>
      <c r="J69" s="28"/>
    </row>
    <row r="70" spans="1:10" hidden="1" x14ac:dyDescent="0.25">
      <c r="A70" s="27" t="s">
        <v>22</v>
      </c>
      <c r="B70" s="28">
        <v>30</v>
      </c>
      <c r="C70" s="28">
        <v>6181</v>
      </c>
      <c r="D70" s="28">
        <f t="shared" si="3"/>
        <v>206.03333333333333</v>
      </c>
      <c r="E70" s="28">
        <v>368</v>
      </c>
      <c r="F70" s="28">
        <v>347</v>
      </c>
      <c r="G70" s="28">
        <f t="shared" si="1"/>
        <v>942.93478260869563</v>
      </c>
      <c r="H70" s="28"/>
      <c r="I70" s="28"/>
      <c r="J70" s="28"/>
    </row>
    <row r="71" spans="1:10" hidden="1" x14ac:dyDescent="0.25">
      <c r="A71" s="27" t="s">
        <v>23</v>
      </c>
      <c r="B71" s="28">
        <v>30</v>
      </c>
      <c r="C71" s="28">
        <v>6986</v>
      </c>
      <c r="D71" s="28">
        <f t="shared" si="3"/>
        <v>232.86666666666667</v>
      </c>
      <c r="E71" s="28">
        <v>423</v>
      </c>
      <c r="F71" s="28">
        <v>386</v>
      </c>
      <c r="G71" s="28">
        <f t="shared" si="1"/>
        <v>912.52955082742312</v>
      </c>
      <c r="H71" s="28"/>
      <c r="I71" s="28"/>
      <c r="J71" s="28"/>
    </row>
    <row r="72" spans="1:10" hidden="1" x14ac:dyDescent="0.25">
      <c r="A72" s="27" t="s">
        <v>24</v>
      </c>
      <c r="B72" s="28">
        <v>36</v>
      </c>
      <c r="C72" s="28">
        <v>5197</v>
      </c>
      <c r="D72" s="28">
        <f t="shared" si="3"/>
        <v>144.36111111111111</v>
      </c>
      <c r="E72" s="28">
        <v>431</v>
      </c>
      <c r="F72" s="28">
        <v>439</v>
      </c>
      <c r="G72" s="28">
        <f t="shared" si="1"/>
        <v>1018.5614849187937</v>
      </c>
      <c r="H72" s="28"/>
      <c r="I72" s="28"/>
      <c r="J72" s="28"/>
    </row>
    <row r="73" spans="1:10" hidden="1" x14ac:dyDescent="0.25">
      <c r="A73" s="27" t="s">
        <v>25</v>
      </c>
      <c r="B73" s="28">
        <v>33</v>
      </c>
      <c r="C73" s="28">
        <v>5963</v>
      </c>
      <c r="D73" s="28">
        <f t="shared" si="3"/>
        <v>180.69696969696969</v>
      </c>
      <c r="E73" s="28">
        <v>407</v>
      </c>
      <c r="F73" s="28">
        <v>375</v>
      </c>
      <c r="G73" s="28">
        <f t="shared" si="1"/>
        <v>921.37592137592139</v>
      </c>
      <c r="H73" s="28"/>
      <c r="I73" s="28"/>
      <c r="J73" s="28"/>
    </row>
    <row r="74" spans="1:10" hidden="1" x14ac:dyDescent="0.25">
      <c r="A74" s="27" t="s">
        <v>26</v>
      </c>
      <c r="B74" s="28">
        <v>34</v>
      </c>
      <c r="C74" s="28">
        <v>5492</v>
      </c>
      <c r="D74" s="28">
        <f t="shared" si="3"/>
        <v>161.52941176470588</v>
      </c>
      <c r="E74" s="28">
        <v>475</v>
      </c>
      <c r="F74" s="28">
        <v>411</v>
      </c>
      <c r="G74" s="28">
        <f t="shared" si="1"/>
        <v>865.26315789473688</v>
      </c>
      <c r="H74" s="28"/>
      <c r="I74" s="28"/>
      <c r="J74" s="28"/>
    </row>
    <row r="75" spans="1:10" hidden="1" x14ac:dyDescent="0.25">
      <c r="A75" s="27" t="s">
        <v>27</v>
      </c>
      <c r="B75" s="28">
        <v>36</v>
      </c>
      <c r="C75" s="28">
        <v>6084</v>
      </c>
      <c r="D75" s="28">
        <f t="shared" si="3"/>
        <v>169</v>
      </c>
      <c r="E75" s="28">
        <v>557</v>
      </c>
      <c r="F75" s="28">
        <v>466</v>
      </c>
      <c r="G75" s="28">
        <f t="shared" si="1"/>
        <v>836.62477558348291</v>
      </c>
      <c r="H75" s="28"/>
      <c r="I75" s="28"/>
      <c r="J75" s="28"/>
    </row>
    <row r="76" spans="1:10" hidden="1" x14ac:dyDescent="0.25">
      <c r="A76" s="27" t="s">
        <v>28</v>
      </c>
      <c r="B76" s="28">
        <v>31</v>
      </c>
      <c r="C76" s="28">
        <v>5910</v>
      </c>
      <c r="D76" s="28">
        <f t="shared" si="3"/>
        <v>190.64516129032259</v>
      </c>
      <c r="E76" s="28">
        <v>571</v>
      </c>
      <c r="F76" s="28">
        <v>416</v>
      </c>
      <c r="G76" s="28">
        <f t="shared" si="1"/>
        <v>728.54640980735553</v>
      </c>
      <c r="H76" s="28"/>
      <c r="I76" s="28"/>
      <c r="J76" s="28"/>
    </row>
    <row r="77" spans="1:10" hidden="1" x14ac:dyDescent="0.25">
      <c r="A77" s="27" t="s">
        <v>29</v>
      </c>
      <c r="B77" s="28">
        <v>31</v>
      </c>
      <c r="C77" s="28">
        <v>4481</v>
      </c>
      <c r="D77" s="28">
        <f t="shared" si="3"/>
        <v>144.54838709677421</v>
      </c>
      <c r="E77" s="28">
        <v>579</v>
      </c>
      <c r="F77" s="28">
        <v>407</v>
      </c>
      <c r="G77" s="28">
        <f t="shared" ref="G77:G81" si="4">F77/E77*1000</f>
        <v>702.93609671848014</v>
      </c>
      <c r="H77" s="28"/>
      <c r="I77" s="28"/>
      <c r="J77" s="28"/>
    </row>
    <row r="78" spans="1:10" hidden="1" x14ac:dyDescent="0.25">
      <c r="A78" s="27" t="s">
        <v>30</v>
      </c>
      <c r="B78" s="28">
        <v>34</v>
      </c>
      <c r="C78" s="28">
        <v>5762</v>
      </c>
      <c r="D78" s="28">
        <f t="shared" si="3"/>
        <v>169.47058823529412</v>
      </c>
      <c r="E78" s="28">
        <v>698</v>
      </c>
      <c r="F78" s="28">
        <v>521</v>
      </c>
      <c r="G78" s="28">
        <f t="shared" si="4"/>
        <v>746.41833810888249</v>
      </c>
      <c r="H78" s="28"/>
      <c r="I78" s="28"/>
      <c r="J78" s="28"/>
    </row>
    <row r="79" spans="1:10" hidden="1" x14ac:dyDescent="0.25">
      <c r="A79" s="27" t="s">
        <v>31</v>
      </c>
      <c r="B79" s="28">
        <v>31</v>
      </c>
      <c r="C79" s="28">
        <v>5049</v>
      </c>
      <c r="D79" s="28">
        <f t="shared" si="3"/>
        <v>162.87096774193549</v>
      </c>
      <c r="E79" s="28">
        <v>672</v>
      </c>
      <c r="F79" s="28">
        <v>467</v>
      </c>
      <c r="G79" s="28">
        <f t="shared" si="4"/>
        <v>694.94047619047615</v>
      </c>
      <c r="H79" s="28"/>
      <c r="I79" s="28"/>
      <c r="J79" s="28"/>
    </row>
    <row r="80" spans="1:10" hidden="1" x14ac:dyDescent="0.25">
      <c r="A80" s="27" t="s">
        <v>32</v>
      </c>
      <c r="B80" s="28">
        <v>40</v>
      </c>
      <c r="C80" s="28">
        <v>10748</v>
      </c>
      <c r="D80" s="28">
        <f t="shared" si="3"/>
        <v>268.7</v>
      </c>
      <c r="E80" s="28">
        <v>889</v>
      </c>
      <c r="F80" s="28">
        <v>686</v>
      </c>
      <c r="G80" s="28">
        <f t="shared" si="4"/>
        <v>771.65354330708658</v>
      </c>
      <c r="H80" s="28"/>
      <c r="I80" s="28"/>
      <c r="J80" s="28"/>
    </row>
    <row r="81" spans="1:10" x14ac:dyDescent="0.25">
      <c r="A81" s="27" t="s">
        <v>36</v>
      </c>
      <c r="B81" s="29">
        <f>SUM(B82:B93)</f>
        <v>362</v>
      </c>
      <c r="C81" s="29">
        <f>SUM(C82:C93)</f>
        <v>78425</v>
      </c>
      <c r="D81" s="29">
        <f t="shared" si="3"/>
        <v>216.64364640883977</v>
      </c>
      <c r="E81" s="29">
        <f>SUM(E82:E93)</f>
        <v>9786</v>
      </c>
      <c r="F81" s="29">
        <f>SUM(F82:F93)</f>
        <v>6409</v>
      </c>
      <c r="G81" s="29">
        <f t="shared" si="4"/>
        <v>654.9151849581034</v>
      </c>
      <c r="H81" s="29"/>
      <c r="I81" s="29"/>
      <c r="J81" s="29"/>
    </row>
    <row r="82" spans="1:10" hidden="1" x14ac:dyDescent="0.25">
      <c r="A82" s="27" t="s">
        <v>37</v>
      </c>
      <c r="B82" s="30">
        <v>24</v>
      </c>
      <c r="C82" s="30">
        <v>4420</v>
      </c>
      <c r="D82" s="30">
        <v>184.166666666667</v>
      </c>
      <c r="E82" s="30">
        <v>618</v>
      </c>
      <c r="F82" s="30">
        <v>379</v>
      </c>
      <c r="G82" s="30">
        <v>613.26860841423945</v>
      </c>
      <c r="H82" s="30"/>
      <c r="I82" s="30"/>
      <c r="J82" s="30"/>
    </row>
    <row r="83" spans="1:10" hidden="1" x14ac:dyDescent="0.25">
      <c r="A83" s="27" t="s">
        <v>38</v>
      </c>
      <c r="B83" s="30">
        <v>28</v>
      </c>
      <c r="C83" s="30">
        <v>5520</v>
      </c>
      <c r="D83" s="30">
        <v>197.14285714285714</v>
      </c>
      <c r="E83" s="30">
        <v>774</v>
      </c>
      <c r="F83" s="30">
        <v>395</v>
      </c>
      <c r="G83" s="30">
        <v>510.33591731266148</v>
      </c>
      <c r="H83" s="30"/>
      <c r="I83" s="30"/>
      <c r="J83" s="30"/>
    </row>
    <row r="84" spans="1:10" hidden="1" x14ac:dyDescent="0.25">
      <c r="A84" s="27" t="s">
        <v>39</v>
      </c>
      <c r="B84" s="31">
        <v>29</v>
      </c>
      <c r="C84" s="30">
        <v>6395</v>
      </c>
      <c r="D84" s="30">
        <v>220.51724137931035</v>
      </c>
      <c r="E84" s="30">
        <v>886</v>
      </c>
      <c r="F84" s="30">
        <v>462</v>
      </c>
      <c r="G84" s="30">
        <v>521.44469525959369</v>
      </c>
      <c r="H84" s="30"/>
      <c r="I84" s="30"/>
      <c r="J84" s="30"/>
    </row>
    <row r="85" spans="1:10" hidden="1" x14ac:dyDescent="0.25">
      <c r="A85" s="27" t="s">
        <v>40</v>
      </c>
      <c r="B85" s="31">
        <v>34</v>
      </c>
      <c r="C85" s="30">
        <v>6195</v>
      </c>
      <c r="D85" s="30">
        <v>182.20588235294119</v>
      </c>
      <c r="E85" s="30">
        <v>889</v>
      </c>
      <c r="F85" s="30">
        <v>510</v>
      </c>
      <c r="G85" s="30">
        <v>573.67829021372324</v>
      </c>
      <c r="H85" s="30"/>
      <c r="I85" s="30"/>
      <c r="J85" s="30"/>
    </row>
    <row r="86" spans="1:10" hidden="1" x14ac:dyDescent="0.25">
      <c r="A86" s="27" t="s">
        <v>41</v>
      </c>
      <c r="B86" s="31">
        <v>30</v>
      </c>
      <c r="C86" s="30">
        <v>6686</v>
      </c>
      <c r="D86" s="30">
        <v>222.86666666666667</v>
      </c>
      <c r="E86" s="30">
        <v>891</v>
      </c>
      <c r="F86" s="30">
        <v>505</v>
      </c>
      <c r="G86" s="30">
        <v>566.77890011223337</v>
      </c>
      <c r="H86" s="30"/>
      <c r="I86" s="30"/>
      <c r="J86" s="30"/>
    </row>
    <row r="87" spans="1:10" hidden="1" x14ac:dyDescent="0.25">
      <c r="A87" s="27" t="s">
        <v>42</v>
      </c>
      <c r="B87" s="31">
        <v>29</v>
      </c>
      <c r="C87" s="30">
        <v>5889</v>
      </c>
      <c r="D87" s="30">
        <v>203.06896551724137</v>
      </c>
      <c r="E87" s="30">
        <v>889</v>
      </c>
      <c r="F87" s="30">
        <v>527</v>
      </c>
      <c r="G87" s="30">
        <v>592.80089988751411</v>
      </c>
      <c r="H87" s="30"/>
      <c r="I87" s="30"/>
      <c r="J87" s="30"/>
    </row>
    <row r="88" spans="1:10" hidden="1" x14ac:dyDescent="0.25">
      <c r="A88" s="27" t="s">
        <v>43</v>
      </c>
      <c r="B88" s="31">
        <v>33</v>
      </c>
      <c r="C88" s="30">
        <v>6782</v>
      </c>
      <c r="D88" s="30">
        <v>205.5151515151515</v>
      </c>
      <c r="E88" s="30">
        <v>913</v>
      </c>
      <c r="F88" s="30">
        <v>630</v>
      </c>
      <c r="G88" s="30">
        <v>690.03285870755747</v>
      </c>
      <c r="H88" s="30"/>
      <c r="I88" s="30"/>
      <c r="J88" s="30"/>
    </row>
    <row r="89" spans="1:10" hidden="1" x14ac:dyDescent="0.25">
      <c r="A89" s="27" t="s">
        <v>44</v>
      </c>
      <c r="B89" s="31">
        <v>30</v>
      </c>
      <c r="C89" s="30">
        <v>6824</v>
      </c>
      <c r="D89" s="30">
        <v>227.46666666666667</v>
      </c>
      <c r="E89" s="30">
        <v>701</v>
      </c>
      <c r="F89" s="30">
        <v>581</v>
      </c>
      <c r="G89" s="30">
        <v>828.81597717546367</v>
      </c>
      <c r="H89" s="30"/>
      <c r="I89" s="30"/>
      <c r="J89" s="30"/>
    </row>
    <row r="90" spans="1:10" hidden="1" x14ac:dyDescent="0.25">
      <c r="A90" s="27" t="s">
        <v>45</v>
      </c>
      <c r="B90" s="31">
        <v>29</v>
      </c>
      <c r="C90" s="30">
        <v>5971</v>
      </c>
      <c r="D90" s="30">
        <v>205.89655172413794</v>
      </c>
      <c r="E90" s="30">
        <v>681</v>
      </c>
      <c r="F90" s="30">
        <v>562</v>
      </c>
      <c r="G90" s="30">
        <v>825.25697503671074</v>
      </c>
      <c r="H90" s="30"/>
      <c r="I90" s="30"/>
      <c r="J90" s="30"/>
    </row>
    <row r="91" spans="1:10" hidden="1" x14ac:dyDescent="0.25">
      <c r="A91" s="27" t="s">
        <v>30</v>
      </c>
      <c r="B91" s="31">
        <v>29</v>
      </c>
      <c r="C91" s="30">
        <v>6420</v>
      </c>
      <c r="D91" s="30">
        <v>221.37931034482759</v>
      </c>
      <c r="E91" s="30">
        <v>735</v>
      </c>
      <c r="F91" s="30">
        <v>552</v>
      </c>
      <c r="G91" s="30">
        <v>751.0204081632653</v>
      </c>
      <c r="H91" s="30"/>
      <c r="I91" s="30"/>
      <c r="J91" s="30"/>
    </row>
    <row r="92" spans="1:10" hidden="1" x14ac:dyDescent="0.25">
      <c r="A92" s="27" t="s">
        <v>31</v>
      </c>
      <c r="B92" s="31">
        <v>29</v>
      </c>
      <c r="C92" s="30">
        <v>6033</v>
      </c>
      <c r="D92" s="30">
        <v>208.0344827586207</v>
      </c>
      <c r="E92" s="30">
        <v>820</v>
      </c>
      <c r="F92" s="30">
        <v>510</v>
      </c>
      <c r="G92" s="30">
        <v>621.95121951219517</v>
      </c>
      <c r="H92" s="30"/>
      <c r="I92" s="30"/>
      <c r="J92" s="30"/>
    </row>
    <row r="93" spans="1:10" hidden="1" x14ac:dyDescent="0.25">
      <c r="A93" s="27" t="s">
        <v>32</v>
      </c>
      <c r="B93" s="31">
        <v>38</v>
      </c>
      <c r="C93" s="30">
        <v>11290</v>
      </c>
      <c r="D93" s="30">
        <v>297.10526315789474</v>
      </c>
      <c r="E93" s="30">
        <v>989</v>
      </c>
      <c r="F93" s="30">
        <v>796</v>
      </c>
      <c r="G93" s="30">
        <v>804.85338725985844</v>
      </c>
      <c r="H93" s="30"/>
      <c r="I93" s="30"/>
      <c r="J93" s="30"/>
    </row>
    <row r="94" spans="1:10" x14ac:dyDescent="0.25">
      <c r="A94" s="27" t="s">
        <v>46</v>
      </c>
      <c r="B94" s="29">
        <f>SUM(B95:B106)</f>
        <v>398</v>
      </c>
      <c r="C94" s="29">
        <f>SUM(C95:C106)</f>
        <v>99279</v>
      </c>
      <c r="D94" s="29">
        <f>C94/B94</f>
        <v>249.44472361809045</v>
      </c>
      <c r="E94" s="29">
        <f>SUM(E95:E106)</f>
        <v>19163</v>
      </c>
      <c r="F94" s="29">
        <f>SUM(F95:F106)</f>
        <v>8569</v>
      </c>
      <c r="G94" s="29">
        <f>F94/E94*1000</f>
        <v>447.16380524969998</v>
      </c>
      <c r="H94" s="29"/>
      <c r="I94" s="29"/>
      <c r="J94" s="29"/>
    </row>
    <row r="95" spans="1:10" hidden="1" x14ac:dyDescent="0.25">
      <c r="A95" s="27" t="s">
        <v>21</v>
      </c>
      <c r="B95" s="31">
        <v>20</v>
      </c>
      <c r="C95" s="30">
        <v>5459</v>
      </c>
      <c r="D95" s="30">
        <v>272.95</v>
      </c>
      <c r="E95" s="30">
        <v>852</v>
      </c>
      <c r="F95" s="30">
        <v>430</v>
      </c>
      <c r="G95" s="30">
        <v>504.69483568075111</v>
      </c>
      <c r="H95" s="30"/>
      <c r="I95" s="30"/>
      <c r="J95" s="30"/>
    </row>
    <row r="96" spans="1:10" hidden="1" x14ac:dyDescent="0.25">
      <c r="A96" s="27" t="s">
        <v>22</v>
      </c>
      <c r="B96" s="31">
        <v>25</v>
      </c>
      <c r="C96" s="30">
        <v>6742</v>
      </c>
      <c r="D96" s="30">
        <v>269.68</v>
      </c>
      <c r="E96" s="30">
        <v>919</v>
      </c>
      <c r="F96" s="30">
        <v>461</v>
      </c>
      <c r="G96" s="30">
        <v>501.63220892274205</v>
      </c>
      <c r="H96" s="30"/>
      <c r="I96" s="30"/>
      <c r="J96" s="30"/>
    </row>
    <row r="97" spans="1:10" hidden="1" x14ac:dyDescent="0.25">
      <c r="A97" s="27" t="s">
        <v>23</v>
      </c>
      <c r="B97" s="31">
        <v>27</v>
      </c>
      <c r="C97" s="30">
        <v>7966</v>
      </c>
      <c r="D97" s="30">
        <v>295.03703703703701</v>
      </c>
      <c r="E97" s="30">
        <v>1082</v>
      </c>
      <c r="F97" s="30">
        <v>540</v>
      </c>
      <c r="G97" s="30">
        <v>499.07578558225509</v>
      </c>
      <c r="H97" s="30"/>
      <c r="I97" s="30"/>
      <c r="J97" s="30"/>
    </row>
    <row r="98" spans="1:10" hidden="1" x14ac:dyDescent="0.25">
      <c r="A98" s="27" t="s">
        <v>24</v>
      </c>
      <c r="B98" s="31">
        <v>32</v>
      </c>
      <c r="C98" s="30">
        <v>6498</v>
      </c>
      <c r="D98" s="30">
        <v>203.0625</v>
      </c>
      <c r="E98" s="30">
        <v>1297</v>
      </c>
      <c r="F98" s="30">
        <v>530</v>
      </c>
      <c r="G98" s="30">
        <v>408.63531225905933</v>
      </c>
      <c r="H98" s="30"/>
      <c r="I98" s="30"/>
      <c r="J98" s="30"/>
    </row>
    <row r="99" spans="1:10" hidden="1" x14ac:dyDescent="0.25">
      <c r="A99" s="27" t="s">
        <v>25</v>
      </c>
      <c r="B99" s="31">
        <v>33</v>
      </c>
      <c r="C99" s="30">
        <v>7638</v>
      </c>
      <c r="D99" s="30">
        <v>231.45454545454547</v>
      </c>
      <c r="E99" s="30">
        <v>1757</v>
      </c>
      <c r="F99" s="30">
        <v>603</v>
      </c>
      <c r="G99" s="30">
        <v>343.19863403528745</v>
      </c>
      <c r="H99" s="30"/>
      <c r="I99" s="30"/>
      <c r="J99" s="30"/>
    </row>
    <row r="100" spans="1:10" hidden="1" x14ac:dyDescent="0.25">
      <c r="A100" s="27" t="s">
        <v>26</v>
      </c>
      <c r="B100" s="31">
        <v>33</v>
      </c>
      <c r="C100" s="30">
        <v>7341</v>
      </c>
      <c r="D100" s="30">
        <v>222.45454545454547</v>
      </c>
      <c r="E100" s="30">
        <v>1660</v>
      </c>
      <c r="F100" s="30">
        <v>607</v>
      </c>
      <c r="G100" s="30">
        <v>365.66265060240966</v>
      </c>
      <c r="H100" s="30"/>
      <c r="I100" s="30"/>
      <c r="J100" s="30"/>
    </row>
    <row r="101" spans="1:10" hidden="1" x14ac:dyDescent="0.25">
      <c r="A101" s="27" t="s">
        <v>27</v>
      </c>
      <c r="B101" s="31">
        <v>34</v>
      </c>
      <c r="C101" s="30">
        <v>8048</v>
      </c>
      <c r="D101" s="30">
        <v>236.70588235294119</v>
      </c>
      <c r="E101" s="30">
        <v>1740</v>
      </c>
      <c r="F101" s="30">
        <v>861</v>
      </c>
      <c r="G101" s="30">
        <v>494.82758620689657</v>
      </c>
      <c r="H101" s="30"/>
      <c r="I101" s="30"/>
      <c r="J101" s="30"/>
    </row>
    <row r="102" spans="1:10" hidden="1" x14ac:dyDescent="0.25">
      <c r="A102" s="27" t="s">
        <v>28</v>
      </c>
      <c r="B102" s="31">
        <v>32</v>
      </c>
      <c r="C102" s="30">
        <v>8162</v>
      </c>
      <c r="D102" s="30">
        <v>255.0625</v>
      </c>
      <c r="E102" s="30">
        <v>1842</v>
      </c>
      <c r="F102" s="30">
        <v>831</v>
      </c>
      <c r="G102" s="30">
        <v>451.14006514657979</v>
      </c>
      <c r="H102" s="30"/>
      <c r="I102" s="30"/>
      <c r="J102" s="30"/>
    </row>
    <row r="103" spans="1:10" hidden="1" x14ac:dyDescent="0.25">
      <c r="A103" s="27" t="s">
        <v>29</v>
      </c>
      <c r="B103" s="31">
        <v>35</v>
      </c>
      <c r="C103" s="30">
        <v>9155</v>
      </c>
      <c r="D103" s="30">
        <v>261.57142857142856</v>
      </c>
      <c r="E103" s="30">
        <v>1973</v>
      </c>
      <c r="F103" s="30">
        <v>899</v>
      </c>
      <c r="G103" s="30">
        <v>455.65129244804865</v>
      </c>
      <c r="H103" s="30"/>
      <c r="I103" s="30"/>
      <c r="J103" s="30"/>
    </row>
    <row r="104" spans="1:10" hidden="1" x14ac:dyDescent="0.25">
      <c r="A104" s="27" t="s">
        <v>30</v>
      </c>
      <c r="B104" s="31">
        <v>36</v>
      </c>
      <c r="C104" s="30">
        <v>7297</v>
      </c>
      <c r="D104" s="30">
        <v>202.69444444444446</v>
      </c>
      <c r="E104" s="30">
        <v>1838</v>
      </c>
      <c r="F104" s="30">
        <v>857</v>
      </c>
      <c r="G104" s="30">
        <v>466.26768226332973</v>
      </c>
      <c r="H104" s="30"/>
      <c r="I104" s="30"/>
      <c r="J104" s="30"/>
    </row>
    <row r="105" spans="1:10" hidden="1" x14ac:dyDescent="0.25">
      <c r="A105" s="27" t="s">
        <v>31</v>
      </c>
      <c r="B105" s="31">
        <v>37</v>
      </c>
      <c r="C105" s="30">
        <v>7906</v>
      </c>
      <c r="D105" s="30">
        <v>213.67567567567568</v>
      </c>
      <c r="E105" s="30">
        <v>1957</v>
      </c>
      <c r="F105" s="30">
        <v>835</v>
      </c>
      <c r="G105" s="30">
        <v>426.67347981604496</v>
      </c>
      <c r="H105" s="30"/>
      <c r="I105" s="30"/>
      <c r="J105" s="30"/>
    </row>
    <row r="106" spans="1:10" hidden="1" x14ac:dyDescent="0.25">
      <c r="A106" s="27" t="s">
        <v>32</v>
      </c>
      <c r="B106" s="31">
        <v>54</v>
      </c>
      <c r="C106" s="30">
        <v>17067</v>
      </c>
      <c r="D106" s="30">
        <v>316.05555555555554</v>
      </c>
      <c r="E106" s="30">
        <v>2246</v>
      </c>
      <c r="F106" s="30">
        <v>1115</v>
      </c>
      <c r="G106" s="30">
        <v>496.43811219946571</v>
      </c>
      <c r="H106" s="30"/>
      <c r="I106" s="30"/>
      <c r="J106" s="30"/>
    </row>
    <row r="107" spans="1:10" x14ac:dyDescent="0.25">
      <c r="A107" s="27" t="s">
        <v>47</v>
      </c>
      <c r="B107" s="29">
        <f>SUM(B108:B119)</f>
        <v>495</v>
      </c>
      <c r="C107" s="29">
        <f>SUM(C108:C119)</f>
        <v>106985</v>
      </c>
      <c r="D107" s="29">
        <f>C107/B107</f>
        <v>216.13131313131314</v>
      </c>
      <c r="E107" s="29">
        <f>SUM(E108:E119)</f>
        <v>25631</v>
      </c>
      <c r="F107" s="29">
        <f>SUM(F108:F119)</f>
        <v>11846</v>
      </c>
      <c r="G107" s="29">
        <f>F107/E107*1000</f>
        <v>462.17471031173193</v>
      </c>
      <c r="H107" s="29"/>
      <c r="I107" s="29"/>
      <c r="J107" s="29"/>
    </row>
    <row r="108" spans="1:10" hidden="1" x14ac:dyDescent="0.25">
      <c r="A108" s="27" t="s">
        <v>21</v>
      </c>
      <c r="B108" s="32">
        <v>23</v>
      </c>
      <c r="C108" s="28">
        <v>7292</v>
      </c>
      <c r="D108" s="28">
        <v>317.04347826086956</v>
      </c>
      <c r="E108" s="28">
        <v>2033</v>
      </c>
      <c r="F108" s="28">
        <v>747</v>
      </c>
      <c r="G108" s="28">
        <v>367.43728480078704</v>
      </c>
      <c r="H108" s="28"/>
      <c r="I108" s="28"/>
      <c r="J108" s="28"/>
    </row>
    <row r="109" spans="1:10" hidden="1" x14ac:dyDescent="0.25">
      <c r="A109" s="27" t="s">
        <v>22</v>
      </c>
      <c r="B109" s="32">
        <v>31</v>
      </c>
      <c r="C109" s="28">
        <v>7836</v>
      </c>
      <c r="D109" s="28">
        <v>252.7741935483871</v>
      </c>
      <c r="E109" s="28">
        <v>2082</v>
      </c>
      <c r="F109" s="28">
        <v>669</v>
      </c>
      <c r="G109" s="28">
        <v>321.32564841498555</v>
      </c>
      <c r="H109" s="28"/>
      <c r="I109" s="28"/>
      <c r="J109" s="28"/>
    </row>
    <row r="110" spans="1:10" hidden="1" x14ac:dyDescent="0.25">
      <c r="A110" s="27" t="s">
        <v>23</v>
      </c>
      <c r="B110" s="32">
        <v>34</v>
      </c>
      <c r="C110" s="28">
        <v>8378</v>
      </c>
      <c r="D110" s="28">
        <v>246.41176470588235</v>
      </c>
      <c r="E110" s="28">
        <v>1995</v>
      </c>
      <c r="F110" s="28">
        <v>785</v>
      </c>
      <c r="G110" s="28">
        <v>393.48370927318291</v>
      </c>
      <c r="H110" s="28"/>
      <c r="I110" s="28"/>
      <c r="J110" s="28"/>
    </row>
    <row r="111" spans="1:10" hidden="1" x14ac:dyDescent="0.25">
      <c r="A111" s="27" t="s">
        <v>24</v>
      </c>
      <c r="B111" s="32">
        <v>41</v>
      </c>
      <c r="C111" s="28">
        <v>8739</v>
      </c>
      <c r="D111" s="28">
        <v>213.14634146341464</v>
      </c>
      <c r="E111" s="28">
        <v>1955</v>
      </c>
      <c r="F111" s="28">
        <v>873</v>
      </c>
      <c r="G111" s="28">
        <v>446.54731457800511</v>
      </c>
      <c r="H111" s="28"/>
      <c r="I111" s="28"/>
      <c r="J111" s="28"/>
    </row>
    <row r="112" spans="1:10" hidden="1" x14ac:dyDescent="0.25">
      <c r="A112" s="27" t="s">
        <v>25</v>
      </c>
      <c r="B112" s="32">
        <v>46</v>
      </c>
      <c r="C112" s="28">
        <v>9024</v>
      </c>
      <c r="D112" s="28">
        <v>196.17391304347825</v>
      </c>
      <c r="E112" s="28">
        <v>2093</v>
      </c>
      <c r="F112" s="28">
        <v>871</v>
      </c>
      <c r="G112" s="28">
        <v>416.14906832298135</v>
      </c>
      <c r="H112" s="28"/>
      <c r="I112" s="28"/>
      <c r="J112" s="28"/>
    </row>
    <row r="113" spans="1:10" hidden="1" x14ac:dyDescent="0.25">
      <c r="A113" s="27" t="s">
        <v>26</v>
      </c>
      <c r="B113" s="32">
        <v>42</v>
      </c>
      <c r="C113" s="28">
        <v>9208</v>
      </c>
      <c r="D113" s="28">
        <v>219.23809523809524</v>
      </c>
      <c r="E113" s="28">
        <v>1834</v>
      </c>
      <c r="F113" s="28">
        <v>959</v>
      </c>
      <c r="G113" s="28">
        <v>522.9007633587787</v>
      </c>
      <c r="H113" s="28"/>
      <c r="I113" s="28"/>
      <c r="J113" s="28"/>
    </row>
    <row r="114" spans="1:10" hidden="1" x14ac:dyDescent="0.25">
      <c r="A114" s="27" t="s">
        <v>27</v>
      </c>
      <c r="B114" s="32">
        <v>46</v>
      </c>
      <c r="C114" s="28">
        <v>8856</v>
      </c>
      <c r="D114" s="28">
        <v>192.52173913043478</v>
      </c>
      <c r="E114" s="28">
        <v>2780</v>
      </c>
      <c r="F114" s="28">
        <v>1044</v>
      </c>
      <c r="G114" s="28">
        <v>375.53956834532374</v>
      </c>
      <c r="H114" s="28"/>
      <c r="I114" s="28"/>
      <c r="J114" s="28"/>
    </row>
    <row r="115" spans="1:10" hidden="1" x14ac:dyDescent="0.25">
      <c r="A115" s="27" t="s">
        <v>28</v>
      </c>
      <c r="B115" s="32">
        <v>41</v>
      </c>
      <c r="C115" s="28">
        <v>8157</v>
      </c>
      <c r="D115" s="28">
        <v>198.95121951219511</v>
      </c>
      <c r="E115" s="28">
        <v>2098</v>
      </c>
      <c r="F115" s="28">
        <v>1023</v>
      </c>
      <c r="G115" s="28">
        <v>487.60724499523354</v>
      </c>
      <c r="H115" s="28"/>
      <c r="I115" s="28"/>
      <c r="J115" s="28"/>
    </row>
    <row r="116" spans="1:10" hidden="1" x14ac:dyDescent="0.25">
      <c r="A116" s="27" t="s">
        <v>29</v>
      </c>
      <c r="B116" s="32">
        <v>39</v>
      </c>
      <c r="C116" s="28">
        <v>8996</v>
      </c>
      <c r="D116" s="28">
        <v>230.66666666666666</v>
      </c>
      <c r="E116" s="28">
        <v>1794</v>
      </c>
      <c r="F116" s="28">
        <v>1046</v>
      </c>
      <c r="G116" s="28">
        <v>583.05462653288737</v>
      </c>
      <c r="H116" s="28"/>
      <c r="I116" s="28"/>
      <c r="J116" s="28"/>
    </row>
    <row r="117" spans="1:10" hidden="1" x14ac:dyDescent="0.25">
      <c r="A117" s="27" t="s">
        <v>30</v>
      </c>
      <c r="B117" s="32">
        <v>43</v>
      </c>
      <c r="C117" s="28">
        <v>8706</v>
      </c>
      <c r="D117" s="28">
        <v>202.46511627906978</v>
      </c>
      <c r="E117" s="28">
        <v>2301</v>
      </c>
      <c r="F117" s="28">
        <v>1155</v>
      </c>
      <c r="G117" s="28">
        <v>501.95567144719689</v>
      </c>
      <c r="H117" s="28"/>
      <c r="I117" s="28"/>
      <c r="J117" s="28"/>
    </row>
    <row r="118" spans="1:10" hidden="1" x14ac:dyDescent="0.25">
      <c r="A118" s="27" t="s">
        <v>31</v>
      </c>
      <c r="B118" s="32">
        <v>46</v>
      </c>
      <c r="C118" s="28">
        <v>9264</v>
      </c>
      <c r="D118" s="28">
        <v>201.39130434782609</v>
      </c>
      <c r="E118" s="28">
        <v>2218</v>
      </c>
      <c r="F118" s="28">
        <v>1144</v>
      </c>
      <c r="G118" s="28">
        <v>515.77998196573492</v>
      </c>
      <c r="H118" s="28"/>
      <c r="I118" s="28"/>
      <c r="J118" s="28"/>
    </row>
    <row r="119" spans="1:10" hidden="1" x14ac:dyDescent="0.25">
      <c r="A119" s="27" t="s">
        <v>32</v>
      </c>
      <c r="B119" s="32">
        <v>63</v>
      </c>
      <c r="C119" s="28">
        <v>12529</v>
      </c>
      <c r="D119" s="28">
        <v>198.87301587301587</v>
      </c>
      <c r="E119" s="28">
        <v>2448</v>
      </c>
      <c r="F119" s="28">
        <v>1530</v>
      </c>
      <c r="G119" s="28">
        <v>625</v>
      </c>
      <c r="H119" s="28"/>
      <c r="I119" s="28"/>
      <c r="J119" s="28"/>
    </row>
    <row r="120" spans="1:10" x14ac:dyDescent="0.25">
      <c r="A120" s="27">
        <v>2013</v>
      </c>
      <c r="B120" s="29">
        <f>SUM(B121:B132)</f>
        <v>522</v>
      </c>
      <c r="C120" s="29">
        <f>SUM(C121:C132)</f>
        <v>113189</v>
      </c>
      <c r="D120" s="29">
        <f>C120/B120</f>
        <v>216.83716475095787</v>
      </c>
      <c r="E120" s="29">
        <f>SUM(E121:E132)</f>
        <v>26735</v>
      </c>
      <c r="F120" s="29">
        <f>SUM(F121:F132)</f>
        <v>14973</v>
      </c>
      <c r="G120" s="29">
        <f>F120/E120*1000</f>
        <v>560.05236581260522</v>
      </c>
      <c r="H120" s="29"/>
      <c r="I120" s="29"/>
      <c r="J120" s="29"/>
    </row>
    <row r="121" spans="1:10" hidden="1" x14ac:dyDescent="0.25">
      <c r="A121" s="27">
        <v>1</v>
      </c>
      <c r="B121" s="32">
        <v>24</v>
      </c>
      <c r="C121" s="28">
        <v>7594</v>
      </c>
      <c r="D121" s="33">
        <v>316.41666666666669</v>
      </c>
      <c r="E121" s="28">
        <v>2169</v>
      </c>
      <c r="F121" s="28">
        <v>922</v>
      </c>
      <c r="G121" s="28">
        <v>425.0806823420931</v>
      </c>
      <c r="H121" s="28"/>
      <c r="I121" s="28"/>
      <c r="J121" s="28"/>
    </row>
    <row r="122" spans="1:10" hidden="1" x14ac:dyDescent="0.25">
      <c r="A122" s="27">
        <v>2</v>
      </c>
      <c r="B122" s="32">
        <v>40</v>
      </c>
      <c r="C122" s="28">
        <v>10197</v>
      </c>
      <c r="D122" s="33">
        <v>254.92500000000001</v>
      </c>
      <c r="E122" s="28">
        <v>2204</v>
      </c>
      <c r="F122" s="28">
        <v>1074</v>
      </c>
      <c r="G122" s="28">
        <v>487.29582577132487</v>
      </c>
      <c r="H122" s="28"/>
      <c r="I122" s="28"/>
      <c r="J122" s="28"/>
    </row>
    <row r="123" spans="1:10" hidden="1" x14ac:dyDescent="0.25">
      <c r="A123" s="27">
        <v>3</v>
      </c>
      <c r="B123" s="32">
        <v>39</v>
      </c>
      <c r="C123" s="28">
        <v>8747</v>
      </c>
      <c r="D123" s="28">
        <v>224.28205128205127</v>
      </c>
      <c r="E123" s="28">
        <v>1989</v>
      </c>
      <c r="F123" s="28">
        <v>1113</v>
      </c>
      <c r="G123" s="28">
        <v>559.57767722473602</v>
      </c>
      <c r="H123" s="28"/>
      <c r="I123" s="28"/>
      <c r="J123" s="28"/>
    </row>
    <row r="124" spans="1:10" hidden="1" x14ac:dyDescent="0.25">
      <c r="A124" s="27">
        <v>4</v>
      </c>
      <c r="B124" s="32">
        <v>45</v>
      </c>
      <c r="C124" s="28">
        <v>9423</v>
      </c>
      <c r="D124" s="28">
        <v>209.4</v>
      </c>
      <c r="E124" s="28">
        <v>2402</v>
      </c>
      <c r="F124" s="28">
        <v>1338</v>
      </c>
      <c r="G124" s="28">
        <v>557.03580349708579</v>
      </c>
      <c r="H124" s="28"/>
      <c r="I124" s="28"/>
      <c r="J124" s="28"/>
    </row>
    <row r="125" spans="1:10" hidden="1" x14ac:dyDescent="0.25">
      <c r="A125" s="27">
        <v>5</v>
      </c>
      <c r="B125" s="32">
        <v>45</v>
      </c>
      <c r="C125" s="28">
        <v>9344</v>
      </c>
      <c r="D125" s="28">
        <v>207.64444444444445</v>
      </c>
      <c r="E125" s="28">
        <v>2214</v>
      </c>
      <c r="F125" s="28">
        <v>1216</v>
      </c>
      <c r="G125" s="28">
        <v>549.23215898825651</v>
      </c>
      <c r="H125" s="28"/>
      <c r="I125" s="28"/>
      <c r="J125" s="28"/>
    </row>
    <row r="126" spans="1:10" hidden="1" x14ac:dyDescent="0.25">
      <c r="A126" s="27">
        <v>6</v>
      </c>
      <c r="B126" s="32">
        <v>40</v>
      </c>
      <c r="C126" s="28">
        <v>8423</v>
      </c>
      <c r="D126" s="28">
        <v>210.57499999999999</v>
      </c>
      <c r="E126" s="28">
        <v>1839</v>
      </c>
      <c r="F126" s="28">
        <v>1168</v>
      </c>
      <c r="G126" s="28">
        <v>635.12778684067428</v>
      </c>
      <c r="H126" s="28"/>
      <c r="I126" s="28"/>
      <c r="J126" s="28"/>
    </row>
    <row r="127" spans="1:10" hidden="1" x14ac:dyDescent="0.25">
      <c r="A127" s="27">
        <v>7</v>
      </c>
      <c r="B127" s="32">
        <v>49</v>
      </c>
      <c r="C127" s="28">
        <v>10457</v>
      </c>
      <c r="D127" s="28">
        <v>213.40816326530611</v>
      </c>
      <c r="E127" s="28">
        <v>2475</v>
      </c>
      <c r="F127" s="28">
        <v>1397</v>
      </c>
      <c r="G127" s="28">
        <v>564.44444444444446</v>
      </c>
      <c r="H127" s="28"/>
      <c r="I127" s="28"/>
      <c r="J127" s="28"/>
    </row>
    <row r="128" spans="1:10" hidden="1" x14ac:dyDescent="0.25">
      <c r="A128" s="27">
        <v>8</v>
      </c>
      <c r="B128" s="32">
        <v>41</v>
      </c>
      <c r="C128" s="28">
        <v>9799</v>
      </c>
      <c r="D128" s="28">
        <v>239</v>
      </c>
      <c r="E128" s="28">
        <v>2017</v>
      </c>
      <c r="F128" s="28">
        <v>1194</v>
      </c>
      <c r="G128" s="28">
        <v>591.96826970748634</v>
      </c>
      <c r="H128" s="28"/>
      <c r="I128" s="28"/>
      <c r="J128" s="28"/>
    </row>
    <row r="129" spans="1:10" hidden="1" x14ac:dyDescent="0.25">
      <c r="A129" s="27">
        <v>9</v>
      </c>
      <c r="B129" s="32">
        <v>42</v>
      </c>
      <c r="C129" s="28">
        <v>9316</v>
      </c>
      <c r="D129" s="28">
        <v>221.8095238095238</v>
      </c>
      <c r="E129" s="28">
        <v>2130</v>
      </c>
      <c r="F129" s="28">
        <v>1204</v>
      </c>
      <c r="G129" s="28">
        <v>565.25821596244134</v>
      </c>
      <c r="H129" s="28"/>
      <c r="I129" s="28"/>
      <c r="J129" s="28"/>
    </row>
    <row r="130" spans="1:10" hidden="1" x14ac:dyDescent="0.25">
      <c r="A130" s="27">
        <v>10</v>
      </c>
      <c r="B130" s="32">
        <v>46</v>
      </c>
      <c r="C130" s="28">
        <v>9044</v>
      </c>
      <c r="D130" s="28">
        <v>196.60869565217391</v>
      </c>
      <c r="E130" s="28">
        <v>2313</v>
      </c>
      <c r="F130" s="28">
        <v>1278</v>
      </c>
      <c r="G130" s="28">
        <v>552.52918287937746</v>
      </c>
      <c r="H130" s="28"/>
      <c r="I130" s="28"/>
      <c r="J130" s="28"/>
    </row>
    <row r="131" spans="1:10" hidden="1" x14ac:dyDescent="0.25">
      <c r="A131" s="27">
        <v>11</v>
      </c>
      <c r="B131" s="32">
        <v>45</v>
      </c>
      <c r="C131" s="28">
        <v>8548</v>
      </c>
      <c r="D131" s="28">
        <v>189.95555555555555</v>
      </c>
      <c r="E131" s="28">
        <v>2268</v>
      </c>
      <c r="F131" s="28">
        <v>1456</v>
      </c>
      <c r="G131" s="28">
        <v>641.97530864197529</v>
      </c>
      <c r="H131" s="28"/>
      <c r="I131" s="28"/>
      <c r="J131" s="28"/>
    </row>
    <row r="132" spans="1:10" hidden="1" x14ac:dyDescent="0.25">
      <c r="A132" s="27">
        <v>12</v>
      </c>
      <c r="B132" s="32">
        <v>66</v>
      </c>
      <c r="C132" s="28">
        <v>12297</v>
      </c>
      <c r="D132" s="28">
        <v>186.31818181818181</v>
      </c>
      <c r="E132" s="28">
        <v>2715</v>
      </c>
      <c r="F132" s="28">
        <v>1613</v>
      </c>
      <c r="G132" s="28">
        <v>594.10681399631676</v>
      </c>
      <c r="H132" s="28"/>
      <c r="I132" s="28"/>
      <c r="J132" s="28"/>
    </row>
    <row r="133" spans="1:10" x14ac:dyDescent="0.25">
      <c r="A133" s="27">
        <v>2014</v>
      </c>
      <c r="B133" s="29">
        <f>SUM(B134:B145)</f>
        <v>515</v>
      </c>
      <c r="C133" s="29">
        <f>SUM(C134:C145)</f>
        <v>104281</v>
      </c>
      <c r="D133" s="29">
        <f>C133/B133</f>
        <v>202.48737864077671</v>
      </c>
      <c r="E133" s="29">
        <f>SUM(E134:E145)</f>
        <v>28270</v>
      </c>
      <c r="F133" s="29">
        <f>SUM(F134:F145)</f>
        <v>15076</v>
      </c>
      <c r="G133" s="29">
        <f>F133/E133*1000</f>
        <v>533.28616908383447</v>
      </c>
      <c r="H133" s="29"/>
      <c r="I133" s="29"/>
      <c r="J133" s="29"/>
    </row>
    <row r="134" spans="1:10" hidden="1" x14ac:dyDescent="0.25">
      <c r="A134" s="27">
        <v>1</v>
      </c>
      <c r="B134" s="32">
        <v>25</v>
      </c>
      <c r="C134" s="28">
        <v>7650</v>
      </c>
      <c r="D134" s="28">
        <v>306</v>
      </c>
      <c r="E134" s="28">
        <v>2258</v>
      </c>
      <c r="F134" s="28">
        <v>1053</v>
      </c>
      <c r="G134" s="28">
        <v>466.34189548272809</v>
      </c>
      <c r="H134" s="28"/>
      <c r="I134" s="28"/>
      <c r="J134" s="28"/>
    </row>
    <row r="135" spans="1:10" hidden="1" x14ac:dyDescent="0.25">
      <c r="A135" s="27">
        <v>2</v>
      </c>
      <c r="B135" s="32">
        <v>41</v>
      </c>
      <c r="C135" s="28">
        <v>9022</v>
      </c>
      <c r="D135" s="28">
        <v>220.04878048780489</v>
      </c>
      <c r="E135" s="28">
        <v>2253</v>
      </c>
      <c r="F135" s="28">
        <v>1128</v>
      </c>
      <c r="G135" s="28">
        <v>500.66577896138489</v>
      </c>
      <c r="H135" s="28"/>
      <c r="I135" s="28"/>
      <c r="J135" s="28"/>
    </row>
    <row r="136" spans="1:10" hidden="1" x14ac:dyDescent="0.25">
      <c r="A136" s="27">
        <v>3</v>
      </c>
      <c r="B136" s="32">
        <v>39</v>
      </c>
      <c r="C136" s="28">
        <v>8398</v>
      </c>
      <c r="D136" s="28">
        <v>215.33333333333334</v>
      </c>
      <c r="E136" s="28">
        <v>2168</v>
      </c>
      <c r="F136" s="28">
        <v>1191</v>
      </c>
      <c r="G136" s="28">
        <v>549.35424354243548</v>
      </c>
      <c r="H136" s="28"/>
      <c r="I136" s="28"/>
      <c r="J136" s="28"/>
    </row>
    <row r="137" spans="1:10" hidden="1" x14ac:dyDescent="0.25">
      <c r="A137" s="27">
        <v>4</v>
      </c>
      <c r="B137" s="32">
        <v>45</v>
      </c>
      <c r="C137" s="28">
        <v>8887</v>
      </c>
      <c r="D137" s="28">
        <v>197.48888888888888</v>
      </c>
      <c r="E137" s="28">
        <v>2452</v>
      </c>
      <c r="F137" s="28">
        <v>1351</v>
      </c>
      <c r="G137" s="28">
        <v>550.97879282218594</v>
      </c>
      <c r="H137" s="28"/>
      <c r="I137" s="28"/>
      <c r="J137" s="28"/>
    </row>
    <row r="138" spans="1:10" hidden="1" x14ac:dyDescent="0.25">
      <c r="A138" s="27">
        <v>5</v>
      </c>
      <c r="B138" s="32">
        <v>44</v>
      </c>
      <c r="C138" s="28">
        <v>8287</v>
      </c>
      <c r="D138" s="28">
        <v>188.34090909090909</v>
      </c>
      <c r="E138" s="28">
        <v>2300</v>
      </c>
      <c r="F138" s="28">
        <v>1207</v>
      </c>
      <c r="G138" s="28">
        <v>524.78260869565224</v>
      </c>
      <c r="H138" s="28"/>
      <c r="I138" s="28"/>
      <c r="J138" s="28"/>
    </row>
    <row r="139" spans="1:10" hidden="1" x14ac:dyDescent="0.25">
      <c r="A139" s="27">
        <v>6</v>
      </c>
      <c r="B139" s="32">
        <v>42</v>
      </c>
      <c r="C139" s="28">
        <v>10445</v>
      </c>
      <c r="D139" s="28">
        <v>248.6904761904762</v>
      </c>
      <c r="E139" s="28">
        <v>2226</v>
      </c>
      <c r="F139" s="28">
        <v>1228</v>
      </c>
      <c r="G139" s="28">
        <v>551.66217430368374</v>
      </c>
      <c r="H139" s="28"/>
      <c r="I139" s="28"/>
      <c r="J139" s="28"/>
    </row>
    <row r="140" spans="1:10" hidden="1" x14ac:dyDescent="0.25">
      <c r="A140" s="27">
        <v>7</v>
      </c>
      <c r="B140" s="32">
        <v>47</v>
      </c>
      <c r="C140" s="28">
        <v>8580</v>
      </c>
      <c r="D140" s="28">
        <v>182.55319148936169</v>
      </c>
      <c r="E140" s="28">
        <v>2471</v>
      </c>
      <c r="F140" s="28">
        <v>1344</v>
      </c>
      <c r="G140" s="28">
        <v>543.90934844192645</v>
      </c>
      <c r="H140" s="28"/>
      <c r="I140" s="28"/>
      <c r="J140" s="28"/>
    </row>
    <row r="141" spans="1:10" hidden="1" x14ac:dyDescent="0.25">
      <c r="A141" s="27">
        <v>8</v>
      </c>
      <c r="B141" s="32">
        <v>40</v>
      </c>
      <c r="C141" s="28">
        <v>7726</v>
      </c>
      <c r="D141" s="28">
        <v>193.15</v>
      </c>
      <c r="E141" s="28">
        <v>2261</v>
      </c>
      <c r="F141" s="28">
        <v>1168</v>
      </c>
      <c r="G141" s="28">
        <v>516.58558160106145</v>
      </c>
      <c r="H141" s="28"/>
      <c r="I141" s="28"/>
      <c r="J141" s="28"/>
    </row>
    <row r="142" spans="1:10" hidden="1" x14ac:dyDescent="0.25">
      <c r="A142" s="27">
        <v>9</v>
      </c>
      <c r="B142" s="32">
        <v>44</v>
      </c>
      <c r="C142" s="28">
        <v>7739</v>
      </c>
      <c r="D142" s="28">
        <v>175.88636363636363</v>
      </c>
      <c r="E142" s="28">
        <v>2415</v>
      </c>
      <c r="F142" s="28">
        <v>1220</v>
      </c>
      <c r="G142" s="28">
        <v>505.17598343685302</v>
      </c>
      <c r="H142" s="28"/>
      <c r="I142" s="28"/>
      <c r="J142" s="28"/>
    </row>
    <row r="143" spans="1:10" hidden="1" x14ac:dyDescent="0.25">
      <c r="A143" s="27">
        <v>10</v>
      </c>
      <c r="B143" s="32">
        <v>44</v>
      </c>
      <c r="C143" s="28">
        <v>8123</v>
      </c>
      <c r="D143" s="28">
        <v>184.61363636363637</v>
      </c>
      <c r="E143" s="28">
        <v>2444</v>
      </c>
      <c r="F143" s="28">
        <v>1325</v>
      </c>
      <c r="G143" s="28">
        <v>542.14402618657937</v>
      </c>
      <c r="H143" s="28"/>
      <c r="I143" s="28"/>
      <c r="J143" s="28"/>
    </row>
    <row r="144" spans="1:10" hidden="1" x14ac:dyDescent="0.25">
      <c r="A144" s="27">
        <v>11</v>
      </c>
      <c r="B144" s="32">
        <v>42</v>
      </c>
      <c r="C144" s="28">
        <v>8254</v>
      </c>
      <c r="D144" s="28">
        <v>196.52380952380952</v>
      </c>
      <c r="E144" s="28">
        <v>2242</v>
      </c>
      <c r="F144" s="28">
        <v>1268</v>
      </c>
      <c r="G144" s="28">
        <v>565.56645851917926</v>
      </c>
      <c r="H144" s="28"/>
      <c r="I144" s="28"/>
      <c r="J144" s="28"/>
    </row>
    <row r="145" spans="1:10" hidden="1" x14ac:dyDescent="0.25">
      <c r="A145" s="27">
        <v>12</v>
      </c>
      <c r="B145" s="32">
        <v>62</v>
      </c>
      <c r="C145" s="28">
        <v>11170</v>
      </c>
      <c r="D145" s="28">
        <v>180.16129032258064</v>
      </c>
      <c r="E145" s="28">
        <v>2780</v>
      </c>
      <c r="F145" s="28">
        <v>1593</v>
      </c>
      <c r="G145" s="28">
        <v>573.02158273381303</v>
      </c>
      <c r="H145" s="28"/>
      <c r="I145" s="28"/>
      <c r="J145" s="28"/>
    </row>
    <row r="146" spans="1:10" x14ac:dyDescent="0.25">
      <c r="A146" s="27">
        <v>2015</v>
      </c>
      <c r="B146" s="29">
        <f>SUM(B147:B158)</f>
        <v>489</v>
      </c>
      <c r="C146" s="29">
        <f>SUM(C147:C158)</f>
        <v>121624</v>
      </c>
      <c r="D146" s="29">
        <f>C146/B146</f>
        <v>248.719836400818</v>
      </c>
      <c r="E146" s="29">
        <f>SUM(E147:E158)</f>
        <v>29858</v>
      </c>
      <c r="F146" s="29">
        <f>SUM(F147:F158)</f>
        <v>15033</v>
      </c>
      <c r="G146" s="29">
        <f>F146/E146*1000</f>
        <v>503.48315359367678</v>
      </c>
      <c r="H146" s="29"/>
      <c r="I146" s="29"/>
      <c r="J146" s="29"/>
    </row>
    <row r="147" spans="1:10" hidden="1" x14ac:dyDescent="0.25">
      <c r="A147" s="27">
        <v>1</v>
      </c>
      <c r="B147" s="32">
        <v>21</v>
      </c>
      <c r="C147" s="28">
        <v>7626</v>
      </c>
      <c r="D147" s="28">
        <v>363.14285714285717</v>
      </c>
      <c r="E147" s="28">
        <v>2331</v>
      </c>
      <c r="F147" s="28">
        <v>1041</v>
      </c>
      <c r="G147" s="28">
        <v>446.5894465894466</v>
      </c>
      <c r="H147" s="28"/>
      <c r="I147" s="28"/>
      <c r="J147" s="28"/>
    </row>
    <row r="148" spans="1:10" hidden="1" x14ac:dyDescent="0.25">
      <c r="A148" s="27" t="s">
        <v>38</v>
      </c>
      <c r="B148" s="32">
        <v>37</v>
      </c>
      <c r="C148" s="28">
        <v>12730</v>
      </c>
      <c r="D148" s="28">
        <v>344.05405405405406</v>
      </c>
      <c r="E148" s="28">
        <v>2324</v>
      </c>
      <c r="F148" s="28">
        <v>1103</v>
      </c>
      <c r="G148" s="28">
        <v>474.61273666092944</v>
      </c>
      <c r="H148" s="28"/>
      <c r="I148" s="28"/>
      <c r="J148" s="28"/>
    </row>
    <row r="149" spans="1:10" hidden="1" x14ac:dyDescent="0.25">
      <c r="A149" s="27" t="s">
        <v>39</v>
      </c>
      <c r="B149" s="32">
        <v>40</v>
      </c>
      <c r="C149" s="28">
        <v>10629</v>
      </c>
      <c r="D149" s="28">
        <v>265.72500000000002</v>
      </c>
      <c r="E149" s="28">
        <v>2461</v>
      </c>
      <c r="F149" s="28">
        <v>1202</v>
      </c>
      <c r="G149" s="28">
        <v>488.41934173100367</v>
      </c>
      <c r="H149" s="28"/>
      <c r="I149" s="28"/>
      <c r="J149" s="28"/>
    </row>
    <row r="150" spans="1:10" hidden="1" x14ac:dyDescent="0.25">
      <c r="A150" s="27" t="s">
        <v>40</v>
      </c>
      <c r="B150" s="32">
        <v>44</v>
      </c>
      <c r="C150" s="28">
        <v>10992</v>
      </c>
      <c r="D150" s="28">
        <v>249.81818181818181</v>
      </c>
      <c r="E150" s="28">
        <v>2595</v>
      </c>
      <c r="F150" s="28">
        <v>1400</v>
      </c>
      <c r="G150" s="28">
        <v>539.49903660886321</v>
      </c>
      <c r="H150" s="28"/>
      <c r="I150" s="28"/>
      <c r="J150" s="28"/>
    </row>
    <row r="151" spans="1:10" hidden="1" x14ac:dyDescent="0.25">
      <c r="A151" s="27" t="s">
        <v>41</v>
      </c>
      <c r="B151" s="32">
        <v>38</v>
      </c>
      <c r="C151" s="28">
        <v>7371</v>
      </c>
      <c r="D151" s="28">
        <v>193.97368421052633</v>
      </c>
      <c r="E151" s="28">
        <v>2361</v>
      </c>
      <c r="F151" s="28">
        <v>1184</v>
      </c>
      <c r="G151" s="28">
        <v>501</v>
      </c>
      <c r="H151" s="28"/>
      <c r="I151" s="28"/>
      <c r="J151" s="28"/>
    </row>
    <row r="152" spans="1:10" hidden="1" x14ac:dyDescent="0.25">
      <c r="A152" s="27" t="s">
        <v>42</v>
      </c>
      <c r="B152" s="32">
        <v>41</v>
      </c>
      <c r="C152" s="28">
        <v>7793</v>
      </c>
      <c r="D152" s="28">
        <v>190.07317073170731</v>
      </c>
      <c r="E152" s="28">
        <v>2559</v>
      </c>
      <c r="F152" s="28">
        <v>1245</v>
      </c>
      <c r="G152" s="28">
        <v>486.5</v>
      </c>
      <c r="H152" s="28"/>
      <c r="I152" s="28"/>
      <c r="J152" s="28"/>
    </row>
    <row r="153" spans="1:10" hidden="1" x14ac:dyDescent="0.25">
      <c r="A153" s="27" t="s">
        <v>43</v>
      </c>
      <c r="B153" s="32">
        <v>41</v>
      </c>
      <c r="C153" s="28">
        <v>7840</v>
      </c>
      <c r="D153" s="28">
        <v>191.21951219512195</v>
      </c>
      <c r="E153" s="28">
        <v>2693</v>
      </c>
      <c r="F153" s="28">
        <v>1417</v>
      </c>
      <c r="G153" s="28">
        <v>526.20000000000005</v>
      </c>
      <c r="H153" s="28"/>
      <c r="I153" s="28"/>
      <c r="J153" s="28"/>
    </row>
    <row r="154" spans="1:10" hidden="1" x14ac:dyDescent="0.25">
      <c r="A154" s="27">
        <v>8</v>
      </c>
      <c r="B154" s="32">
        <v>38</v>
      </c>
      <c r="C154" s="28">
        <v>9887</v>
      </c>
      <c r="D154" s="28">
        <v>260</v>
      </c>
      <c r="E154" s="28">
        <v>2471</v>
      </c>
      <c r="F154" s="28">
        <v>1139</v>
      </c>
      <c r="G154" s="28">
        <v>461</v>
      </c>
      <c r="H154" s="28"/>
      <c r="I154" s="28"/>
      <c r="J154" s="28"/>
    </row>
    <row r="155" spans="1:10" hidden="1" x14ac:dyDescent="0.25">
      <c r="A155" s="27">
        <v>9</v>
      </c>
      <c r="B155" s="32">
        <v>40</v>
      </c>
      <c r="C155" s="28">
        <v>10125</v>
      </c>
      <c r="D155" s="28">
        <v>253.125</v>
      </c>
      <c r="E155" s="28">
        <v>2296</v>
      </c>
      <c r="F155" s="28">
        <v>1165</v>
      </c>
      <c r="G155" s="28">
        <v>507</v>
      </c>
      <c r="H155" s="28"/>
      <c r="I155" s="28"/>
      <c r="J155" s="28"/>
    </row>
    <row r="156" spans="1:10" hidden="1" x14ac:dyDescent="0.25">
      <c r="A156" s="27">
        <v>10</v>
      </c>
      <c r="B156" s="32">
        <v>46</v>
      </c>
      <c r="C156" s="28">
        <v>12883</v>
      </c>
      <c r="D156" s="28">
        <v>280.06521739130397</v>
      </c>
      <c r="E156" s="28">
        <v>2363</v>
      </c>
      <c r="F156" s="28">
        <v>1434</v>
      </c>
      <c r="G156" s="28">
        <v>606.85569191705463</v>
      </c>
      <c r="H156" s="28"/>
      <c r="I156" s="28"/>
      <c r="J156" s="28"/>
    </row>
    <row r="157" spans="1:10" hidden="1" x14ac:dyDescent="0.25">
      <c r="A157" s="27">
        <v>11</v>
      </c>
      <c r="B157" s="32">
        <v>42</v>
      </c>
      <c r="C157" s="28">
        <v>8690</v>
      </c>
      <c r="D157" s="28">
        <v>206.90476190476201</v>
      </c>
      <c r="E157" s="28">
        <v>2589</v>
      </c>
      <c r="F157" s="28">
        <v>1248</v>
      </c>
      <c r="G157" s="28">
        <v>482.0393974507532</v>
      </c>
      <c r="H157" s="28"/>
      <c r="I157" s="28"/>
      <c r="J157" s="28"/>
    </row>
    <row r="158" spans="1:10" hidden="1" x14ac:dyDescent="0.25">
      <c r="A158" s="27">
        <v>12</v>
      </c>
      <c r="B158" s="32">
        <v>61</v>
      </c>
      <c r="C158" s="28">
        <v>15058</v>
      </c>
      <c r="D158" s="28">
        <v>246.852459016393</v>
      </c>
      <c r="E158" s="28">
        <v>2815</v>
      </c>
      <c r="F158" s="28">
        <v>1455</v>
      </c>
      <c r="G158" s="28">
        <v>516.87388987566612</v>
      </c>
      <c r="H158" s="28"/>
      <c r="I158" s="28"/>
      <c r="J158" s="28"/>
    </row>
    <row r="159" spans="1:10" x14ac:dyDescent="0.25">
      <c r="A159" s="27" t="s">
        <v>48</v>
      </c>
      <c r="B159" s="29">
        <f>SUM(B160:B171)</f>
        <v>574</v>
      </c>
      <c r="C159" s="29">
        <f>SUM(C160:C171)</f>
        <v>131962</v>
      </c>
      <c r="D159" s="29">
        <f>C159/B159</f>
        <v>229.89895470383274</v>
      </c>
      <c r="E159" s="29">
        <f>SUM(E160:E171)</f>
        <v>32628</v>
      </c>
      <c r="F159" s="29">
        <f>SUM(F160:F171)</f>
        <v>16103</v>
      </c>
      <c r="G159" s="29">
        <f>F159/E159*1000</f>
        <v>493.53316170160599</v>
      </c>
      <c r="H159" s="29"/>
      <c r="I159" s="29"/>
      <c r="J159" s="29"/>
    </row>
    <row r="160" spans="1:10" hidden="1" x14ac:dyDescent="0.25">
      <c r="A160" s="27">
        <v>1</v>
      </c>
      <c r="B160" s="32">
        <v>24</v>
      </c>
      <c r="C160" s="28">
        <v>10478</v>
      </c>
      <c r="D160" s="28">
        <v>436.58333333333331</v>
      </c>
      <c r="E160" s="32">
        <v>2309</v>
      </c>
      <c r="F160" s="28">
        <v>960</v>
      </c>
      <c r="G160" s="28">
        <v>415.76440017323517</v>
      </c>
      <c r="H160" s="28"/>
      <c r="I160" s="28"/>
      <c r="J160" s="28"/>
    </row>
    <row r="161" spans="1:12" hidden="1" x14ac:dyDescent="0.25">
      <c r="A161" s="27">
        <v>2</v>
      </c>
      <c r="B161" s="32">
        <v>38</v>
      </c>
      <c r="C161" s="28">
        <v>9202</v>
      </c>
      <c r="D161" s="28">
        <v>242.15789473684211</v>
      </c>
      <c r="E161" s="32">
        <v>2695</v>
      </c>
      <c r="F161" s="28">
        <v>1124</v>
      </c>
      <c r="G161" s="28">
        <v>417.06864564007424</v>
      </c>
      <c r="H161" s="28"/>
      <c r="I161" s="28"/>
      <c r="J161" s="28"/>
    </row>
    <row r="162" spans="1:12" hidden="1" x14ac:dyDescent="0.25">
      <c r="A162" s="27" t="s">
        <v>39</v>
      </c>
      <c r="B162" s="32">
        <v>42</v>
      </c>
      <c r="C162" s="28">
        <v>8674</v>
      </c>
      <c r="D162" s="28">
        <v>206.52380952380952</v>
      </c>
      <c r="E162" s="32">
        <v>2559</v>
      </c>
      <c r="F162" s="28">
        <v>1181</v>
      </c>
      <c r="G162" s="28">
        <v>461.50840171942167</v>
      </c>
      <c r="H162" s="28"/>
      <c r="I162" s="28"/>
      <c r="J162" s="28"/>
    </row>
    <row r="163" spans="1:12" hidden="1" x14ac:dyDescent="0.25">
      <c r="A163" s="27" t="s">
        <v>40</v>
      </c>
      <c r="B163" s="32">
        <v>45</v>
      </c>
      <c r="C163" s="28">
        <v>7108</v>
      </c>
      <c r="D163" s="28">
        <v>157.95555555555555</v>
      </c>
      <c r="E163" s="32">
        <v>2532</v>
      </c>
      <c r="F163" s="28">
        <v>1300</v>
      </c>
      <c r="G163" s="28">
        <v>513.42812006319116</v>
      </c>
      <c r="H163" s="28"/>
      <c r="I163" s="28"/>
      <c r="J163" s="28"/>
    </row>
    <row r="164" spans="1:12" hidden="1" x14ac:dyDescent="0.25">
      <c r="A164" s="27" t="s">
        <v>41</v>
      </c>
      <c r="B164" s="32">
        <v>50</v>
      </c>
      <c r="C164" s="28">
        <v>16787</v>
      </c>
      <c r="D164" s="28">
        <v>335.74</v>
      </c>
      <c r="E164" s="32">
        <v>2740</v>
      </c>
      <c r="F164" s="28">
        <v>1230</v>
      </c>
      <c r="G164" s="28">
        <v>448.90510948905109</v>
      </c>
      <c r="H164" s="28"/>
      <c r="I164" s="28"/>
      <c r="J164" s="28"/>
    </row>
    <row r="165" spans="1:12" hidden="1" x14ac:dyDescent="0.25">
      <c r="A165" s="27" t="s">
        <v>42</v>
      </c>
      <c r="B165" s="32">
        <v>52</v>
      </c>
      <c r="C165" s="28">
        <v>7661</v>
      </c>
      <c r="D165" s="28">
        <v>147.32692307692307</v>
      </c>
      <c r="E165" s="32">
        <v>2662</v>
      </c>
      <c r="F165" s="28">
        <v>1325</v>
      </c>
      <c r="G165" s="28">
        <v>497.74605559729531</v>
      </c>
      <c r="H165" s="28"/>
      <c r="I165" s="28"/>
      <c r="J165" s="28"/>
    </row>
    <row r="166" spans="1:12" hidden="1" x14ac:dyDescent="0.25">
      <c r="A166" s="27" t="s">
        <v>43</v>
      </c>
      <c r="B166" s="32">
        <v>49</v>
      </c>
      <c r="C166" s="28">
        <v>16792</v>
      </c>
      <c r="D166" s="28">
        <v>342.69387755102042</v>
      </c>
      <c r="E166" s="32">
        <v>2677</v>
      </c>
      <c r="F166" s="28">
        <v>1398</v>
      </c>
      <c r="G166" s="28">
        <v>522.22637280537924</v>
      </c>
      <c r="H166" s="28"/>
      <c r="I166" s="28"/>
      <c r="J166" s="28"/>
    </row>
    <row r="167" spans="1:12" hidden="1" x14ac:dyDescent="0.25">
      <c r="A167" s="27" t="s">
        <v>44</v>
      </c>
      <c r="B167" s="32">
        <v>48</v>
      </c>
      <c r="C167" s="28">
        <v>8840</v>
      </c>
      <c r="D167" s="28">
        <v>184.16666666666666</v>
      </c>
      <c r="E167" s="32">
        <v>3005</v>
      </c>
      <c r="F167" s="28">
        <v>1462</v>
      </c>
      <c r="G167" s="28">
        <v>486.52246256239602</v>
      </c>
      <c r="H167" s="28"/>
      <c r="I167" s="28"/>
      <c r="J167" s="28"/>
    </row>
    <row r="168" spans="1:12" s="34" customFormat="1" hidden="1" x14ac:dyDescent="0.25">
      <c r="A168" s="27">
        <v>9</v>
      </c>
      <c r="B168" s="32">
        <v>47</v>
      </c>
      <c r="C168" s="28">
        <v>11218</v>
      </c>
      <c r="D168" s="28">
        <v>238.68085106382978</v>
      </c>
      <c r="E168" s="32">
        <v>2557</v>
      </c>
      <c r="F168" s="28">
        <v>1405</v>
      </c>
      <c r="G168" s="28">
        <v>549.47203754399686</v>
      </c>
      <c r="H168" s="28"/>
      <c r="I168" s="28"/>
      <c r="J168" s="28"/>
    </row>
    <row r="169" spans="1:12" s="34" customFormat="1" hidden="1" x14ac:dyDescent="0.25">
      <c r="A169" s="27">
        <v>10</v>
      </c>
      <c r="B169" s="32">
        <v>52</v>
      </c>
      <c r="C169" s="28">
        <v>9550</v>
      </c>
      <c r="D169" s="28">
        <v>183.65384615384616</v>
      </c>
      <c r="E169" s="32">
        <v>2872</v>
      </c>
      <c r="F169" s="28">
        <v>1438</v>
      </c>
      <c r="G169" s="28">
        <v>500.69637883008357</v>
      </c>
      <c r="H169" s="28"/>
      <c r="I169" s="28"/>
      <c r="J169" s="28"/>
      <c r="L169" s="35">
        <v>1000</v>
      </c>
    </row>
    <row r="170" spans="1:12" s="34" customFormat="1" hidden="1" x14ac:dyDescent="0.25">
      <c r="A170" s="27">
        <v>11</v>
      </c>
      <c r="B170" s="32">
        <v>55</v>
      </c>
      <c r="C170" s="28">
        <v>8617</v>
      </c>
      <c r="D170" s="28">
        <v>156.67272727272729</v>
      </c>
      <c r="E170" s="32">
        <v>2959</v>
      </c>
      <c r="F170" s="28">
        <v>1472</v>
      </c>
      <c r="G170" s="28">
        <v>497.46535991889152</v>
      </c>
      <c r="H170" s="28"/>
      <c r="I170" s="28"/>
      <c r="J170" s="28"/>
      <c r="L170" s="35"/>
    </row>
    <row r="171" spans="1:12" s="34" customFormat="1" hidden="1" x14ac:dyDescent="0.25">
      <c r="A171" s="27" t="s">
        <v>32</v>
      </c>
      <c r="B171" s="32">
        <v>72</v>
      </c>
      <c r="C171" s="28">
        <v>17035</v>
      </c>
      <c r="D171" s="28">
        <v>236.59722222222223</v>
      </c>
      <c r="E171" s="32">
        <v>3061</v>
      </c>
      <c r="F171" s="28">
        <v>1808</v>
      </c>
      <c r="G171" s="28">
        <v>590.65664815419791</v>
      </c>
      <c r="H171" s="28"/>
      <c r="I171" s="28"/>
      <c r="J171" s="28"/>
      <c r="L171" s="35"/>
    </row>
    <row r="172" spans="1:12" s="34" customFormat="1" x14ac:dyDescent="0.25">
      <c r="A172" s="27" t="s">
        <v>49</v>
      </c>
      <c r="B172" s="29">
        <f>SUM(B173:B184)</f>
        <v>747</v>
      </c>
      <c r="C172" s="29">
        <f>SUM(C173:C184)</f>
        <v>191293</v>
      </c>
      <c r="D172" s="29">
        <f t="shared" ref="D172:D235" si="5">C172/B172</f>
        <v>256.08165997322624</v>
      </c>
      <c r="E172" s="29">
        <f>SUM(E173:E184)</f>
        <v>37228</v>
      </c>
      <c r="F172" s="29">
        <f>SUM(F173:F184)</f>
        <v>18883</v>
      </c>
      <c r="G172" s="29">
        <f t="shared" ref="G172:G184" si="6">F172/E172*1000</f>
        <v>507.22574406360798</v>
      </c>
      <c r="H172" s="29"/>
      <c r="I172" s="29"/>
      <c r="J172" s="29"/>
      <c r="L172" s="35"/>
    </row>
    <row r="173" spans="1:12" s="34" customFormat="1" x14ac:dyDescent="0.25">
      <c r="A173" s="27" t="s">
        <v>21</v>
      </c>
      <c r="B173" s="32">
        <v>34</v>
      </c>
      <c r="C173" s="28">
        <v>13988</v>
      </c>
      <c r="D173" s="36">
        <f t="shared" si="5"/>
        <v>411.41176470588238</v>
      </c>
      <c r="E173" s="28">
        <v>2826</v>
      </c>
      <c r="F173" s="28">
        <v>1056</v>
      </c>
      <c r="G173" s="36">
        <f t="shared" si="6"/>
        <v>373.6730360934182</v>
      </c>
      <c r="H173" s="36"/>
      <c r="I173" s="36"/>
      <c r="J173" s="36"/>
      <c r="L173" s="35"/>
    </row>
    <row r="174" spans="1:12" s="34" customFormat="1" x14ac:dyDescent="0.25">
      <c r="A174" s="27" t="s">
        <v>22</v>
      </c>
      <c r="B174" s="32">
        <v>54</v>
      </c>
      <c r="C174" s="28">
        <v>9805</v>
      </c>
      <c r="D174" s="36">
        <f t="shared" si="5"/>
        <v>181.57407407407408</v>
      </c>
      <c r="E174" s="28">
        <v>2855</v>
      </c>
      <c r="F174" s="28">
        <v>1258</v>
      </c>
      <c r="G174" s="36">
        <f t="shared" si="6"/>
        <v>440.63047285464097</v>
      </c>
      <c r="H174" s="36"/>
      <c r="I174" s="36"/>
      <c r="J174" s="36"/>
      <c r="L174" s="35"/>
    </row>
    <row r="175" spans="1:12" s="34" customFormat="1" x14ac:dyDescent="0.25">
      <c r="A175" s="27" t="s">
        <v>23</v>
      </c>
      <c r="B175" s="32">
        <v>59</v>
      </c>
      <c r="C175" s="28">
        <v>11052</v>
      </c>
      <c r="D175" s="36">
        <f t="shared" si="5"/>
        <v>187.32203389830508</v>
      </c>
      <c r="E175" s="28">
        <v>3172</v>
      </c>
      <c r="F175" s="28">
        <v>1341</v>
      </c>
      <c r="G175" s="36">
        <f t="shared" si="6"/>
        <v>422.76166456494326</v>
      </c>
      <c r="H175" s="36"/>
      <c r="I175" s="36"/>
      <c r="J175" s="36"/>
      <c r="L175" s="35"/>
    </row>
    <row r="176" spans="1:12" s="34" customFormat="1" x14ac:dyDescent="0.25">
      <c r="A176" s="27" t="s">
        <v>24</v>
      </c>
      <c r="B176" s="32">
        <v>58</v>
      </c>
      <c r="C176" s="28">
        <v>10548</v>
      </c>
      <c r="D176" s="36">
        <f t="shared" si="5"/>
        <v>181.86206896551724</v>
      </c>
      <c r="E176" s="28">
        <v>3137</v>
      </c>
      <c r="F176" s="28">
        <v>1442</v>
      </c>
      <c r="G176" s="36">
        <f t="shared" si="6"/>
        <v>459.67484858144724</v>
      </c>
      <c r="H176" s="36"/>
      <c r="I176" s="36"/>
      <c r="J176" s="36"/>
      <c r="L176" s="35"/>
    </row>
    <row r="177" spans="1:13" s="34" customFormat="1" x14ac:dyDescent="0.25">
      <c r="A177" s="27" t="s">
        <v>25</v>
      </c>
      <c r="B177" s="32">
        <v>63</v>
      </c>
      <c r="C177" s="28">
        <v>15161</v>
      </c>
      <c r="D177" s="36">
        <f t="shared" si="5"/>
        <v>240.65079365079364</v>
      </c>
      <c r="E177" s="28">
        <v>3464</v>
      </c>
      <c r="F177" s="28">
        <v>1596</v>
      </c>
      <c r="G177" s="36">
        <f t="shared" si="6"/>
        <v>460.7390300230947</v>
      </c>
      <c r="H177" s="36"/>
      <c r="I177" s="36"/>
      <c r="J177" s="36"/>
      <c r="L177" s="35"/>
    </row>
    <row r="178" spans="1:13" s="34" customFormat="1" x14ac:dyDescent="0.25">
      <c r="A178" s="27" t="s">
        <v>26</v>
      </c>
      <c r="B178" s="32">
        <v>62</v>
      </c>
      <c r="C178" s="28">
        <v>12585</v>
      </c>
      <c r="D178" s="36">
        <f t="shared" si="5"/>
        <v>202.98387096774192</v>
      </c>
      <c r="E178" s="28">
        <v>2881</v>
      </c>
      <c r="F178" s="28">
        <v>1507</v>
      </c>
      <c r="G178" s="36">
        <f t="shared" si="6"/>
        <v>523.0822631030893</v>
      </c>
      <c r="H178" s="36"/>
      <c r="I178" s="36"/>
      <c r="J178" s="36"/>
      <c r="L178" s="35"/>
      <c r="M178" s="37"/>
    </row>
    <row r="179" spans="1:13" s="34" customFormat="1" x14ac:dyDescent="0.25">
      <c r="A179" s="27" t="s">
        <v>27</v>
      </c>
      <c r="B179" s="32">
        <v>67</v>
      </c>
      <c r="C179" s="28">
        <v>20488</v>
      </c>
      <c r="D179" s="36">
        <f t="shared" si="5"/>
        <v>305.79104477611941</v>
      </c>
      <c r="E179" s="28">
        <v>3327</v>
      </c>
      <c r="F179" s="28">
        <v>1994</v>
      </c>
      <c r="G179" s="36">
        <f t="shared" si="6"/>
        <v>599.33874361286439</v>
      </c>
      <c r="H179" s="36"/>
      <c r="I179" s="36"/>
      <c r="J179" s="36"/>
      <c r="L179" s="35"/>
    </row>
    <row r="180" spans="1:13" s="34" customFormat="1" x14ac:dyDescent="0.25">
      <c r="A180" s="27" t="s">
        <v>28</v>
      </c>
      <c r="B180" s="32">
        <v>64</v>
      </c>
      <c r="C180" s="28">
        <v>16044</v>
      </c>
      <c r="D180" s="36">
        <f t="shared" si="5"/>
        <v>250.6875</v>
      </c>
      <c r="E180" s="28">
        <v>3298</v>
      </c>
      <c r="F180" s="28">
        <v>1743</v>
      </c>
      <c r="G180" s="36">
        <f t="shared" si="6"/>
        <v>528.50212249848391</v>
      </c>
      <c r="H180" s="36"/>
      <c r="I180" s="36"/>
      <c r="J180" s="36"/>
      <c r="L180" s="35"/>
    </row>
    <row r="181" spans="1:13" s="34" customFormat="1" x14ac:dyDescent="0.25">
      <c r="A181" s="27" t="s">
        <v>29</v>
      </c>
      <c r="B181" s="32">
        <v>60</v>
      </c>
      <c r="C181" s="28">
        <v>14618</v>
      </c>
      <c r="D181" s="36">
        <f t="shared" si="5"/>
        <v>243.63333333333333</v>
      </c>
      <c r="E181" s="28">
        <v>2976</v>
      </c>
      <c r="F181" s="28">
        <v>1604</v>
      </c>
      <c r="G181" s="36">
        <f t="shared" si="6"/>
        <v>538.97849462365593</v>
      </c>
      <c r="H181" s="36"/>
      <c r="I181" s="36"/>
      <c r="J181" s="36"/>
      <c r="L181" s="35"/>
    </row>
    <row r="182" spans="1:13" s="34" customFormat="1" x14ac:dyDescent="0.25">
      <c r="A182" s="27" t="s">
        <v>30</v>
      </c>
      <c r="B182" s="32">
        <v>68</v>
      </c>
      <c r="C182" s="28">
        <v>18098</v>
      </c>
      <c r="D182" s="36">
        <f t="shared" si="5"/>
        <v>266.14705882352939</v>
      </c>
      <c r="E182" s="28">
        <v>3115</v>
      </c>
      <c r="F182" s="28">
        <v>1730</v>
      </c>
      <c r="G182" s="36">
        <f t="shared" si="6"/>
        <v>555.37720706260029</v>
      </c>
      <c r="H182" s="36"/>
      <c r="I182" s="36"/>
      <c r="J182" s="36"/>
      <c r="L182" s="35"/>
    </row>
    <row r="183" spans="1:13" s="34" customFormat="1" x14ac:dyDescent="0.25">
      <c r="A183" s="27" t="s">
        <v>31</v>
      </c>
      <c r="B183" s="32">
        <v>70</v>
      </c>
      <c r="C183" s="28">
        <v>19006</v>
      </c>
      <c r="D183" s="36">
        <f t="shared" si="5"/>
        <v>271.51428571428573</v>
      </c>
      <c r="E183" s="28">
        <v>3026</v>
      </c>
      <c r="F183" s="28">
        <v>1689</v>
      </c>
      <c r="G183" s="36">
        <f t="shared" si="6"/>
        <v>558.16259087904825</v>
      </c>
      <c r="H183" s="36"/>
      <c r="I183" s="36"/>
      <c r="J183" s="36"/>
      <c r="L183" s="35"/>
    </row>
    <row r="184" spans="1:13" s="34" customFormat="1" x14ac:dyDescent="0.25">
      <c r="A184" s="27" t="s">
        <v>32</v>
      </c>
      <c r="B184" s="32">
        <v>88</v>
      </c>
      <c r="C184" s="28">
        <v>29900</v>
      </c>
      <c r="D184" s="36">
        <f t="shared" si="5"/>
        <v>339.77272727272725</v>
      </c>
      <c r="E184" s="28">
        <v>3151</v>
      </c>
      <c r="F184" s="28">
        <v>1923</v>
      </c>
      <c r="G184" s="36">
        <f t="shared" si="6"/>
        <v>610.28245001586799</v>
      </c>
      <c r="H184" s="36"/>
      <c r="I184" s="36"/>
      <c r="J184" s="36"/>
      <c r="L184" s="35"/>
    </row>
    <row r="185" spans="1:13" s="34" customFormat="1" x14ac:dyDescent="0.25">
      <c r="A185" s="27" t="s">
        <v>50</v>
      </c>
      <c r="B185" s="29">
        <f>SUM(B186:B197)</f>
        <v>820</v>
      </c>
      <c r="C185" s="29">
        <f>SUM(C186:C197)</f>
        <v>252563</v>
      </c>
      <c r="D185" s="29">
        <f t="shared" si="5"/>
        <v>308.00365853658536</v>
      </c>
      <c r="E185" s="29">
        <f>SUM(E186:E197)</f>
        <v>39115</v>
      </c>
      <c r="F185" s="29">
        <f>SUM(F186:F197)</f>
        <v>21848</v>
      </c>
      <c r="G185" s="29">
        <f>F185*1000/E185</f>
        <v>558.55809791640036</v>
      </c>
      <c r="H185" s="29"/>
      <c r="I185" s="29"/>
      <c r="J185" s="29"/>
      <c r="L185" s="35"/>
    </row>
    <row r="186" spans="1:13" s="34" customFormat="1" x14ac:dyDescent="0.25">
      <c r="A186" s="27" t="s">
        <v>21</v>
      </c>
      <c r="B186" s="32">
        <v>41</v>
      </c>
      <c r="C186" s="28">
        <v>15557</v>
      </c>
      <c r="D186" s="36">
        <f t="shared" si="5"/>
        <v>379.4390243902439</v>
      </c>
      <c r="E186" s="28">
        <v>3037</v>
      </c>
      <c r="F186" s="28">
        <v>1310</v>
      </c>
      <c r="G186" s="36">
        <f t="shared" ref="G186:G197" si="7">F186/E186*1000</f>
        <v>431.34672374053338</v>
      </c>
      <c r="H186" s="36"/>
      <c r="I186" s="36"/>
      <c r="J186" s="36"/>
      <c r="L186" s="35"/>
    </row>
    <row r="187" spans="1:13" s="34" customFormat="1" x14ac:dyDescent="0.25">
      <c r="A187" s="27" t="s">
        <v>22</v>
      </c>
      <c r="B187" s="32">
        <v>55</v>
      </c>
      <c r="C187" s="28">
        <v>18479</v>
      </c>
      <c r="D187" s="36">
        <f t="shared" si="5"/>
        <v>335.9818181818182</v>
      </c>
      <c r="E187" s="28">
        <v>2814</v>
      </c>
      <c r="F187" s="28">
        <v>1417</v>
      </c>
      <c r="G187" s="36">
        <f t="shared" si="7"/>
        <v>503.55366027007818</v>
      </c>
      <c r="H187" s="36"/>
      <c r="I187" s="36"/>
      <c r="J187" s="36"/>
      <c r="L187" s="35"/>
    </row>
    <row r="188" spans="1:13" s="34" customFormat="1" x14ac:dyDescent="0.25">
      <c r="A188" s="27" t="s">
        <v>23</v>
      </c>
      <c r="B188" s="32">
        <v>63</v>
      </c>
      <c r="C188" s="28">
        <v>20123</v>
      </c>
      <c r="D188" s="36">
        <f t="shared" si="5"/>
        <v>319.41269841269843</v>
      </c>
      <c r="E188" s="28">
        <v>2866</v>
      </c>
      <c r="F188" s="28">
        <v>1611</v>
      </c>
      <c r="G188" s="36">
        <f t="shared" si="7"/>
        <v>562.10746685275649</v>
      </c>
      <c r="H188" s="36"/>
      <c r="I188" s="36"/>
      <c r="J188" s="36"/>
      <c r="L188" s="35"/>
    </row>
    <row r="189" spans="1:13" s="34" customFormat="1" x14ac:dyDescent="0.25">
      <c r="A189" s="27" t="s">
        <v>24</v>
      </c>
      <c r="B189" s="32">
        <v>67</v>
      </c>
      <c r="C189" s="28">
        <v>20627</v>
      </c>
      <c r="D189" s="36">
        <f t="shared" si="5"/>
        <v>307.86567164179104</v>
      </c>
      <c r="E189" s="28">
        <v>2981</v>
      </c>
      <c r="F189" s="28">
        <v>1902</v>
      </c>
      <c r="G189" s="36">
        <f t="shared" si="7"/>
        <v>638.04092586380409</v>
      </c>
      <c r="H189" s="36"/>
      <c r="I189" s="36"/>
      <c r="J189" s="36"/>
      <c r="L189" s="35"/>
    </row>
    <row r="190" spans="1:13" s="34" customFormat="1" x14ac:dyDescent="0.25">
      <c r="A190" s="27" t="s">
        <v>25</v>
      </c>
      <c r="B190" s="32">
        <v>75</v>
      </c>
      <c r="C190" s="28">
        <v>22288</v>
      </c>
      <c r="D190" s="36">
        <f t="shared" si="5"/>
        <v>297.17333333333335</v>
      </c>
      <c r="E190" s="28">
        <v>3209</v>
      </c>
      <c r="F190" s="28">
        <v>1786</v>
      </c>
      <c r="G190" s="36">
        <f t="shared" si="7"/>
        <v>556.55967591149886</v>
      </c>
      <c r="H190" s="36"/>
      <c r="I190" s="36"/>
      <c r="J190" s="36"/>
      <c r="L190" s="35"/>
    </row>
    <row r="191" spans="1:13" s="34" customFormat="1" x14ac:dyDescent="0.25">
      <c r="A191" s="27" t="s">
        <v>26</v>
      </c>
      <c r="B191" s="32">
        <v>66</v>
      </c>
      <c r="C191" s="28">
        <v>18201</v>
      </c>
      <c r="D191" s="36">
        <f t="shared" si="5"/>
        <v>275.77272727272725</v>
      </c>
      <c r="E191" s="28">
        <v>2689</v>
      </c>
      <c r="F191" s="28">
        <v>1635</v>
      </c>
      <c r="G191" s="36">
        <f t="shared" si="7"/>
        <v>608.03272592041651</v>
      </c>
      <c r="H191" s="36"/>
      <c r="I191" s="36"/>
      <c r="J191" s="36"/>
      <c r="L191" s="35"/>
    </row>
    <row r="192" spans="1:13" s="34" customFormat="1" x14ac:dyDescent="0.25">
      <c r="A192" s="27" t="s">
        <v>27</v>
      </c>
      <c r="B192" s="32">
        <v>77</v>
      </c>
      <c r="C192" s="28">
        <v>21448</v>
      </c>
      <c r="D192" s="36">
        <f t="shared" si="5"/>
        <v>278.54545454545456</v>
      </c>
      <c r="E192" s="28">
        <v>3516</v>
      </c>
      <c r="F192" s="28">
        <v>1935</v>
      </c>
      <c r="G192" s="36">
        <f t="shared" si="7"/>
        <v>550.34129692832767</v>
      </c>
      <c r="H192" s="36"/>
      <c r="I192" s="36"/>
      <c r="J192" s="36"/>
      <c r="L192" s="35"/>
    </row>
    <row r="193" spans="1:12" s="34" customFormat="1" x14ac:dyDescent="0.25">
      <c r="A193" s="27" t="s">
        <v>28</v>
      </c>
      <c r="B193" s="32">
        <v>69</v>
      </c>
      <c r="C193" s="28">
        <v>20962</v>
      </c>
      <c r="D193" s="36">
        <f t="shared" si="5"/>
        <v>303.79710144927537</v>
      </c>
      <c r="E193" s="28">
        <v>3211</v>
      </c>
      <c r="F193" s="28">
        <v>1829</v>
      </c>
      <c r="G193" s="36">
        <f t="shared" si="7"/>
        <v>569.60448458424162</v>
      </c>
      <c r="H193" s="36"/>
      <c r="I193" s="36"/>
      <c r="J193" s="36"/>
      <c r="L193" s="35"/>
    </row>
    <row r="194" spans="1:12" s="34" customFormat="1" x14ac:dyDescent="0.25">
      <c r="A194" s="27" t="s">
        <v>29</v>
      </c>
      <c r="B194" s="32">
        <v>65</v>
      </c>
      <c r="C194" s="28">
        <v>18700</v>
      </c>
      <c r="D194" s="36">
        <f t="shared" si="5"/>
        <v>287.69230769230768</v>
      </c>
      <c r="E194" s="28">
        <v>3086</v>
      </c>
      <c r="F194" s="28">
        <v>1834</v>
      </c>
      <c r="G194" s="36">
        <f t="shared" si="7"/>
        <v>594.29682436811402</v>
      </c>
      <c r="H194" s="36"/>
      <c r="I194" s="36"/>
      <c r="J194" s="36"/>
      <c r="L194" s="35"/>
    </row>
    <row r="195" spans="1:12" s="34" customFormat="1" x14ac:dyDescent="0.25">
      <c r="A195" s="27" t="s">
        <v>30</v>
      </c>
      <c r="B195" s="32">
        <v>75</v>
      </c>
      <c r="C195" s="28">
        <v>25815</v>
      </c>
      <c r="D195" s="36">
        <f t="shared" si="5"/>
        <v>344.2</v>
      </c>
      <c r="E195" s="28">
        <v>3983</v>
      </c>
      <c r="F195" s="28">
        <v>2112</v>
      </c>
      <c r="G195" s="36">
        <f t="shared" si="7"/>
        <v>530.25357770524727</v>
      </c>
      <c r="H195" s="36"/>
      <c r="I195" s="36"/>
      <c r="J195" s="36"/>
      <c r="L195" s="35"/>
    </row>
    <row r="196" spans="1:12" s="34" customFormat="1" x14ac:dyDescent="0.25">
      <c r="A196" s="27" t="s">
        <v>31</v>
      </c>
      <c r="B196" s="32">
        <v>74</v>
      </c>
      <c r="C196" s="28">
        <v>23972</v>
      </c>
      <c r="D196" s="36">
        <f t="shared" si="5"/>
        <v>323.94594594594594</v>
      </c>
      <c r="E196" s="28">
        <v>3787</v>
      </c>
      <c r="F196" s="28">
        <v>2006</v>
      </c>
      <c r="G196" s="36">
        <f t="shared" si="7"/>
        <v>529.70689199894377</v>
      </c>
      <c r="H196" s="36"/>
      <c r="I196" s="36"/>
      <c r="J196" s="36"/>
      <c r="L196" s="35"/>
    </row>
    <row r="197" spans="1:12" s="34" customFormat="1" x14ac:dyDescent="0.25">
      <c r="A197" s="27" t="s">
        <v>32</v>
      </c>
      <c r="B197" s="32">
        <v>93</v>
      </c>
      <c r="C197" s="28">
        <v>26391</v>
      </c>
      <c r="D197" s="36">
        <f t="shared" si="5"/>
        <v>283.77419354838707</v>
      </c>
      <c r="E197" s="28">
        <v>3936</v>
      </c>
      <c r="F197" s="28">
        <v>2471</v>
      </c>
      <c r="G197" s="36">
        <f t="shared" si="7"/>
        <v>627.79471544715443</v>
      </c>
      <c r="H197" s="36"/>
      <c r="I197" s="36"/>
      <c r="J197" s="36"/>
      <c r="L197" s="35"/>
    </row>
    <row r="198" spans="1:12" s="34" customFormat="1" x14ac:dyDescent="0.25">
      <c r="A198" s="27" t="s">
        <v>51</v>
      </c>
      <c r="B198" s="38">
        <f>SUM(B199:B210)</f>
        <v>894</v>
      </c>
      <c r="C198" s="38">
        <f>SUM(C199:C210)</f>
        <v>232236</v>
      </c>
      <c r="D198" s="29">
        <f t="shared" si="5"/>
        <v>259.7718120805369</v>
      </c>
      <c r="E198" s="38">
        <f>SUM(E199:E210)</f>
        <v>55721</v>
      </c>
      <c r="F198" s="38">
        <f>SUM(F199:F210)</f>
        <v>26482</v>
      </c>
      <c r="G198" s="29">
        <f>F198*1000/E198</f>
        <v>475.26067371368066</v>
      </c>
      <c r="H198" s="29"/>
      <c r="I198" s="29"/>
      <c r="J198" s="29"/>
      <c r="L198" s="35"/>
    </row>
    <row r="199" spans="1:12" s="34" customFormat="1" x14ac:dyDescent="0.25">
      <c r="A199" s="39" t="s">
        <v>21</v>
      </c>
      <c r="B199" s="36">
        <v>49</v>
      </c>
      <c r="C199" s="36">
        <v>21759</v>
      </c>
      <c r="D199" s="36">
        <f t="shared" si="5"/>
        <v>444.0612244897959</v>
      </c>
      <c r="E199" s="36">
        <v>4072</v>
      </c>
      <c r="F199" s="36">
        <v>1695</v>
      </c>
      <c r="G199" s="36">
        <f t="shared" ref="G199:G210" si="8">F199/E199*1000</f>
        <v>416.25736738703341</v>
      </c>
      <c r="H199" s="36"/>
      <c r="I199" s="36"/>
      <c r="J199" s="36"/>
      <c r="L199" s="35"/>
    </row>
    <row r="200" spans="1:12" s="34" customFormat="1" x14ac:dyDescent="0.25">
      <c r="A200" s="39" t="s">
        <v>22</v>
      </c>
      <c r="B200" s="36">
        <v>66</v>
      </c>
      <c r="C200" s="36">
        <v>19680</v>
      </c>
      <c r="D200" s="36">
        <f t="shared" si="5"/>
        <v>298.18181818181819</v>
      </c>
      <c r="E200" s="36">
        <v>3913</v>
      </c>
      <c r="F200" s="36">
        <v>1674</v>
      </c>
      <c r="G200" s="36">
        <f t="shared" si="8"/>
        <v>427.80475338614878</v>
      </c>
      <c r="H200" s="36"/>
      <c r="I200" s="36"/>
      <c r="J200" s="36"/>
      <c r="L200" s="35"/>
    </row>
    <row r="201" spans="1:12" s="34" customFormat="1" x14ac:dyDescent="0.25">
      <c r="A201" s="39" t="s">
        <v>23</v>
      </c>
      <c r="B201" s="36">
        <v>64</v>
      </c>
      <c r="C201" s="36">
        <v>18365</v>
      </c>
      <c r="D201" s="36">
        <f t="shared" si="5"/>
        <v>286.953125</v>
      </c>
      <c r="E201" s="36">
        <v>3885</v>
      </c>
      <c r="F201" s="36">
        <v>1753</v>
      </c>
      <c r="G201" s="36">
        <f t="shared" si="8"/>
        <v>451.22265122265122</v>
      </c>
      <c r="H201" s="36"/>
      <c r="I201" s="36"/>
      <c r="J201" s="36"/>
      <c r="L201" s="35"/>
    </row>
    <row r="202" spans="1:12" s="34" customFormat="1" x14ac:dyDescent="0.25">
      <c r="A202" s="39" t="s">
        <v>24</v>
      </c>
      <c r="B202" s="36">
        <v>77</v>
      </c>
      <c r="C202" s="36">
        <v>18921</v>
      </c>
      <c r="D202" s="36">
        <f t="shared" si="5"/>
        <v>245.72727272727272</v>
      </c>
      <c r="E202" s="36">
        <v>4676</v>
      </c>
      <c r="F202" s="36">
        <v>2237</v>
      </c>
      <c r="G202" s="36">
        <f t="shared" si="8"/>
        <v>478.40034217279725</v>
      </c>
      <c r="H202" s="36"/>
      <c r="I202" s="36"/>
      <c r="J202" s="36"/>
      <c r="L202" s="35"/>
    </row>
    <row r="203" spans="1:12" s="34" customFormat="1" x14ac:dyDescent="0.25">
      <c r="A203" s="39" t="s">
        <v>25</v>
      </c>
      <c r="B203" s="36">
        <v>78</v>
      </c>
      <c r="C203" s="36">
        <v>20960</v>
      </c>
      <c r="D203" s="36">
        <f t="shared" si="5"/>
        <v>268.71794871794873</v>
      </c>
      <c r="E203" s="36">
        <v>4583</v>
      </c>
      <c r="F203" s="36">
        <v>2144</v>
      </c>
      <c r="G203" s="36">
        <f t="shared" si="8"/>
        <v>467.81584115208381</v>
      </c>
      <c r="H203" s="36"/>
      <c r="I203" s="36"/>
      <c r="J203" s="36"/>
      <c r="L203" s="35"/>
    </row>
    <row r="204" spans="1:12" s="34" customFormat="1" x14ac:dyDescent="0.25">
      <c r="A204" s="39" t="s">
        <v>26</v>
      </c>
      <c r="B204" s="36">
        <v>65</v>
      </c>
      <c r="C204" s="36">
        <v>20150</v>
      </c>
      <c r="D204" s="36">
        <f t="shared" si="5"/>
        <v>310</v>
      </c>
      <c r="E204" s="36">
        <v>3850</v>
      </c>
      <c r="F204" s="36">
        <v>1979</v>
      </c>
      <c r="G204" s="36">
        <f t="shared" si="8"/>
        <v>514.02597402597405</v>
      </c>
      <c r="H204" s="36"/>
      <c r="I204" s="36"/>
      <c r="J204" s="36"/>
      <c r="L204" s="35"/>
    </row>
    <row r="205" spans="1:12" s="34" customFormat="1" x14ac:dyDescent="0.25">
      <c r="A205" s="39" t="s">
        <v>27</v>
      </c>
      <c r="B205" s="36">
        <v>85</v>
      </c>
      <c r="C205" s="36">
        <v>17768</v>
      </c>
      <c r="D205" s="36">
        <f t="shared" si="5"/>
        <v>209.03529411764706</v>
      </c>
      <c r="E205" s="36">
        <v>5361</v>
      </c>
      <c r="F205" s="36">
        <v>2504</v>
      </c>
      <c r="G205" s="36">
        <f t="shared" si="8"/>
        <v>467.07703786606976</v>
      </c>
      <c r="H205" s="36"/>
      <c r="I205" s="36"/>
      <c r="J205" s="36"/>
      <c r="L205" s="35"/>
    </row>
    <row r="206" spans="1:12" x14ac:dyDescent="0.25">
      <c r="A206" s="27" t="s">
        <v>28</v>
      </c>
      <c r="B206" s="32">
        <v>71</v>
      </c>
      <c r="C206" s="28">
        <v>17831</v>
      </c>
      <c r="D206" s="36">
        <f t="shared" si="5"/>
        <v>251.14084507042253</v>
      </c>
      <c r="E206" s="28">
        <v>4636</v>
      </c>
      <c r="F206" s="28">
        <v>2210</v>
      </c>
      <c r="G206" s="36">
        <f t="shared" si="8"/>
        <v>476.70405522001727</v>
      </c>
      <c r="H206" s="36"/>
      <c r="I206" s="36"/>
      <c r="J206" s="36"/>
      <c r="K206" s="34"/>
    </row>
    <row r="207" spans="1:12" x14ac:dyDescent="0.25">
      <c r="A207" s="27" t="s">
        <v>29</v>
      </c>
      <c r="B207" s="32">
        <v>73</v>
      </c>
      <c r="C207" s="28">
        <v>17128</v>
      </c>
      <c r="D207" s="36">
        <f t="shared" si="5"/>
        <v>234.63013698630138</v>
      </c>
      <c r="E207" s="28">
        <v>4789</v>
      </c>
      <c r="F207" s="28">
        <v>2289</v>
      </c>
      <c r="G207" s="36">
        <f t="shared" si="8"/>
        <v>477.97034871580706</v>
      </c>
      <c r="H207" s="36"/>
      <c r="I207" s="36"/>
      <c r="J207" s="36"/>
      <c r="K207" s="34"/>
    </row>
    <row r="208" spans="1:12" x14ac:dyDescent="0.25">
      <c r="A208" s="27" t="s">
        <v>30</v>
      </c>
      <c r="B208" s="32">
        <v>83</v>
      </c>
      <c r="C208" s="28">
        <v>20557</v>
      </c>
      <c r="D208" s="36">
        <f t="shared" si="5"/>
        <v>247.67469879518072</v>
      </c>
      <c r="E208" s="28">
        <v>5189</v>
      </c>
      <c r="F208" s="28">
        <v>2530</v>
      </c>
      <c r="G208" s="36">
        <f t="shared" si="8"/>
        <v>487.56985931778763</v>
      </c>
      <c r="H208" s="36"/>
      <c r="I208" s="36"/>
      <c r="J208" s="36"/>
      <c r="K208" s="34"/>
    </row>
    <row r="209" spans="1:11" x14ac:dyDescent="0.25">
      <c r="A209" s="27" t="s">
        <v>31</v>
      </c>
      <c r="B209" s="32">
        <v>74</v>
      </c>
      <c r="C209" s="28">
        <v>17925</v>
      </c>
      <c r="D209" s="36">
        <f t="shared" si="5"/>
        <v>242.22972972972974</v>
      </c>
      <c r="E209" s="28">
        <v>4842</v>
      </c>
      <c r="F209" s="28">
        <v>2300</v>
      </c>
      <c r="G209" s="36">
        <f t="shared" si="8"/>
        <v>475.01032631144159</v>
      </c>
      <c r="H209" s="36"/>
      <c r="I209" s="36"/>
      <c r="J209" s="36"/>
      <c r="K209" s="34"/>
    </row>
    <row r="210" spans="1:11" x14ac:dyDescent="0.25">
      <c r="A210" s="27" t="s">
        <v>32</v>
      </c>
      <c r="B210" s="32">
        <v>109</v>
      </c>
      <c r="C210" s="28">
        <v>21192</v>
      </c>
      <c r="D210" s="36">
        <f t="shared" si="5"/>
        <v>194.42201834862385</v>
      </c>
      <c r="E210" s="28">
        <v>5925</v>
      </c>
      <c r="F210" s="28">
        <v>3167</v>
      </c>
      <c r="G210" s="36">
        <f t="shared" si="8"/>
        <v>534.51476793248946</v>
      </c>
      <c r="H210" s="36"/>
      <c r="I210" s="36"/>
      <c r="J210" s="36"/>
      <c r="K210" s="34"/>
    </row>
    <row r="211" spans="1:11" x14ac:dyDescent="0.25">
      <c r="A211" s="27" t="s">
        <v>52</v>
      </c>
      <c r="B211" s="38">
        <f>SUM(B212:B223)</f>
        <v>908</v>
      </c>
      <c r="C211" s="38">
        <f>SUM(C212:C223)</f>
        <v>195570</v>
      </c>
      <c r="D211" s="29">
        <f t="shared" si="5"/>
        <v>215.38546255506608</v>
      </c>
      <c r="E211" s="38">
        <f>SUM(E212:E223)</f>
        <v>58917</v>
      </c>
      <c r="F211" s="38">
        <f>SUM(F212:F223)</f>
        <v>27831</v>
      </c>
      <c r="G211" s="29">
        <f>F211*1000/E211</f>
        <v>472.3763939100769</v>
      </c>
      <c r="H211" s="29"/>
      <c r="I211" s="29"/>
      <c r="J211" s="29"/>
      <c r="K211" s="34"/>
    </row>
    <row r="212" spans="1:11" x14ac:dyDescent="0.25">
      <c r="A212" s="27" t="s">
        <v>21</v>
      </c>
      <c r="B212" s="32">
        <v>51</v>
      </c>
      <c r="C212" s="28">
        <v>13109</v>
      </c>
      <c r="D212" s="36">
        <f t="shared" si="5"/>
        <v>257.03921568627453</v>
      </c>
      <c r="E212" s="28">
        <v>5030</v>
      </c>
      <c r="F212" s="28">
        <v>2026</v>
      </c>
      <c r="G212" s="36">
        <f t="shared" ref="G212:G223" si="9">F212/E212*1000</f>
        <v>402.78330019880713</v>
      </c>
      <c r="H212" s="36"/>
      <c r="I212" s="36"/>
      <c r="J212" s="36"/>
      <c r="K212" s="34"/>
    </row>
    <row r="213" spans="1:11" x14ac:dyDescent="0.25">
      <c r="A213" s="27" t="s">
        <v>22</v>
      </c>
      <c r="B213" s="32">
        <v>70</v>
      </c>
      <c r="C213" s="28">
        <v>13823</v>
      </c>
      <c r="D213" s="36">
        <f t="shared" si="5"/>
        <v>197.47142857142856</v>
      </c>
      <c r="E213" s="28">
        <v>4704</v>
      </c>
      <c r="F213" s="28">
        <v>2132</v>
      </c>
      <c r="G213" s="36">
        <f t="shared" si="9"/>
        <v>453.23129251700675</v>
      </c>
      <c r="H213" s="36"/>
      <c r="I213" s="36"/>
      <c r="J213" s="36"/>
      <c r="K213" s="34"/>
    </row>
    <row r="214" spans="1:11" x14ac:dyDescent="0.25">
      <c r="A214" s="27" t="s">
        <v>23</v>
      </c>
      <c r="B214" s="32">
        <v>71</v>
      </c>
      <c r="C214" s="28">
        <v>21980</v>
      </c>
      <c r="D214" s="36">
        <f t="shared" si="5"/>
        <v>309.57746478873241</v>
      </c>
      <c r="E214" s="28">
        <v>4586</v>
      </c>
      <c r="F214" s="28">
        <v>2233</v>
      </c>
      <c r="G214" s="36">
        <f t="shared" si="9"/>
        <v>486.91670300915831</v>
      </c>
      <c r="H214" s="36"/>
      <c r="I214" s="36"/>
      <c r="J214" s="36"/>
      <c r="K214" s="34"/>
    </row>
    <row r="215" spans="1:11" x14ac:dyDescent="0.25">
      <c r="A215" s="27" t="s">
        <v>24</v>
      </c>
      <c r="B215" s="32">
        <v>62</v>
      </c>
      <c r="C215" s="28">
        <v>15118</v>
      </c>
      <c r="D215" s="36">
        <f t="shared" si="5"/>
        <v>243.83870967741936</v>
      </c>
      <c r="E215" s="28">
        <v>3825</v>
      </c>
      <c r="F215" s="28">
        <v>2206</v>
      </c>
      <c r="G215" s="36">
        <f t="shared" si="9"/>
        <v>576.73202614379079</v>
      </c>
      <c r="H215" s="36"/>
      <c r="I215" s="36"/>
      <c r="J215" s="36"/>
      <c r="K215" s="34"/>
    </row>
    <row r="216" spans="1:11" x14ac:dyDescent="0.25">
      <c r="A216" s="27" t="s">
        <v>25</v>
      </c>
      <c r="B216" s="32">
        <v>58</v>
      </c>
      <c r="C216" s="28">
        <v>14215</v>
      </c>
      <c r="D216" s="36">
        <f t="shared" si="5"/>
        <v>245.08620689655172</v>
      </c>
      <c r="E216" s="28">
        <v>4522</v>
      </c>
      <c r="F216" s="28">
        <v>2134</v>
      </c>
      <c r="G216" s="36">
        <f t="shared" si="9"/>
        <v>471.91508182220252</v>
      </c>
      <c r="H216" s="36"/>
      <c r="I216" s="36"/>
      <c r="J216" s="36"/>
      <c r="K216" s="34"/>
    </row>
    <row r="217" spans="1:11" x14ac:dyDescent="0.25">
      <c r="A217" s="27" t="s">
        <v>26</v>
      </c>
      <c r="B217" s="32">
        <v>71</v>
      </c>
      <c r="C217" s="28">
        <v>15282</v>
      </c>
      <c r="D217" s="36">
        <f t="shared" si="5"/>
        <v>215.2394366197183</v>
      </c>
      <c r="E217" s="28">
        <v>4617</v>
      </c>
      <c r="F217" s="28">
        <v>2200</v>
      </c>
      <c r="G217" s="36">
        <f t="shared" si="9"/>
        <v>476.49989170457008</v>
      </c>
      <c r="H217" s="36"/>
      <c r="I217" s="36"/>
      <c r="J217" s="36"/>
      <c r="K217" s="34"/>
    </row>
    <row r="218" spans="1:11" x14ac:dyDescent="0.25">
      <c r="A218" s="27" t="s">
        <v>27</v>
      </c>
      <c r="B218" s="32">
        <v>80</v>
      </c>
      <c r="C218" s="28">
        <v>17417</v>
      </c>
      <c r="D218" s="36">
        <f t="shared" si="5"/>
        <v>217.71250000000001</v>
      </c>
      <c r="E218" s="28">
        <v>4870</v>
      </c>
      <c r="F218" s="28">
        <v>2464</v>
      </c>
      <c r="G218" s="36">
        <f t="shared" si="9"/>
        <v>505.95482546201231</v>
      </c>
      <c r="H218" s="36"/>
      <c r="I218" s="36"/>
      <c r="J218" s="36"/>
      <c r="K218" s="34"/>
    </row>
    <row r="219" spans="1:11" x14ac:dyDescent="0.25">
      <c r="A219" s="27" t="s">
        <v>28</v>
      </c>
      <c r="B219" s="32">
        <v>77</v>
      </c>
      <c r="C219" s="28">
        <v>14734</v>
      </c>
      <c r="D219" s="36">
        <f t="shared" si="5"/>
        <v>191.35064935064935</v>
      </c>
      <c r="E219" s="28">
        <v>5239</v>
      </c>
      <c r="F219" s="28">
        <v>2260</v>
      </c>
      <c r="G219" s="36">
        <f t="shared" si="9"/>
        <v>431.38003435770185</v>
      </c>
      <c r="H219" s="36"/>
      <c r="I219" s="36"/>
      <c r="J219" s="36"/>
      <c r="K219" s="34"/>
    </row>
    <row r="220" spans="1:11" x14ac:dyDescent="0.25">
      <c r="A220" s="27" t="s">
        <v>29</v>
      </c>
      <c r="B220" s="32">
        <v>83</v>
      </c>
      <c r="C220" s="28">
        <v>15866</v>
      </c>
      <c r="D220" s="36">
        <f t="shared" si="5"/>
        <v>191.15662650602408</v>
      </c>
      <c r="E220" s="28">
        <v>5277</v>
      </c>
      <c r="F220" s="28">
        <v>2358</v>
      </c>
      <c r="G220" s="36">
        <f t="shared" si="9"/>
        <v>446.84479818078455</v>
      </c>
      <c r="H220" s="36"/>
      <c r="I220" s="36"/>
      <c r="J220" s="36"/>
      <c r="K220" s="34"/>
    </row>
    <row r="221" spans="1:11" x14ac:dyDescent="0.25">
      <c r="A221" s="27" t="s">
        <v>30</v>
      </c>
      <c r="B221" s="32">
        <v>85</v>
      </c>
      <c r="C221" s="28">
        <v>17037</v>
      </c>
      <c r="D221" s="36">
        <f t="shared" si="5"/>
        <v>200.43529411764706</v>
      </c>
      <c r="E221" s="28">
        <v>5057</v>
      </c>
      <c r="F221" s="28">
        <v>2516</v>
      </c>
      <c r="G221" s="36">
        <f t="shared" si="9"/>
        <v>497.52817876211191</v>
      </c>
      <c r="H221" s="36">
        <v>4.3899999999999997</v>
      </c>
      <c r="I221" s="36">
        <v>13.6</v>
      </c>
      <c r="J221" s="36">
        <f t="shared" ref="J221:J262" si="10">I221/H221</f>
        <v>3.0979498861047836</v>
      </c>
      <c r="K221" s="34"/>
    </row>
    <row r="222" spans="1:11" x14ac:dyDescent="0.25">
      <c r="A222" s="27" t="s">
        <v>31</v>
      </c>
      <c r="B222" s="32">
        <v>80</v>
      </c>
      <c r="C222" s="28">
        <v>15154</v>
      </c>
      <c r="D222" s="36">
        <f t="shared" si="5"/>
        <v>189.42500000000001</v>
      </c>
      <c r="E222" s="28">
        <v>5244</v>
      </c>
      <c r="F222" s="28">
        <v>2411</v>
      </c>
      <c r="G222" s="36">
        <f t="shared" si="9"/>
        <v>459.76353928299005</v>
      </c>
      <c r="H222" s="36">
        <v>4.3319999999999999</v>
      </c>
      <c r="I222" s="36">
        <v>17</v>
      </c>
      <c r="J222" s="36">
        <f t="shared" si="10"/>
        <v>3.9242843951985229</v>
      </c>
      <c r="K222" s="34"/>
    </row>
    <row r="223" spans="1:11" x14ac:dyDescent="0.25">
      <c r="A223" s="27" t="s">
        <v>32</v>
      </c>
      <c r="B223" s="32">
        <v>120</v>
      </c>
      <c r="C223" s="28">
        <v>21835</v>
      </c>
      <c r="D223" s="36">
        <f t="shared" si="5"/>
        <v>181.95833333333334</v>
      </c>
      <c r="E223" s="28">
        <v>5946</v>
      </c>
      <c r="F223" s="28">
        <v>2891</v>
      </c>
      <c r="G223" s="36">
        <f t="shared" si="9"/>
        <v>486.209216279852</v>
      </c>
      <c r="H223" s="36">
        <v>4.8929999999999998</v>
      </c>
      <c r="I223" s="36">
        <v>17.3</v>
      </c>
      <c r="J223" s="36">
        <f t="shared" si="10"/>
        <v>3.5356631923155533</v>
      </c>
      <c r="K223" s="34"/>
    </row>
    <row r="224" spans="1:11" x14ac:dyDescent="0.25">
      <c r="A224" s="40">
        <v>2021</v>
      </c>
      <c r="B224" s="38">
        <f>SUM(B225:B236)</f>
        <v>1113</v>
      </c>
      <c r="C224" s="38">
        <f>SUM(C225:C236)</f>
        <v>183756</v>
      </c>
      <c r="D224" s="29">
        <f t="shared" si="5"/>
        <v>165.09973045822102</v>
      </c>
      <c r="E224" s="38">
        <f>SUM(E225:E236)</f>
        <v>69639</v>
      </c>
      <c r="F224" s="38">
        <f>SUM(F225:F236)</f>
        <v>33906</v>
      </c>
      <c r="G224" s="29">
        <f>F224*1000/E224</f>
        <v>486.88235040709947</v>
      </c>
      <c r="H224" s="29">
        <f>SUM(H225:H236)</f>
        <v>117</v>
      </c>
      <c r="I224" s="29">
        <f>SUM(I225:I236)</f>
        <v>280</v>
      </c>
      <c r="J224" s="30">
        <f t="shared" si="10"/>
        <v>2.3931623931623931</v>
      </c>
      <c r="K224" s="34"/>
    </row>
    <row r="225" spans="1:11" x14ac:dyDescent="0.25">
      <c r="A225" s="27" t="s">
        <v>21</v>
      </c>
      <c r="B225" s="32">
        <v>51</v>
      </c>
      <c r="C225" s="28">
        <v>13785</v>
      </c>
      <c r="D225" s="28">
        <f t="shared" si="5"/>
        <v>270.29411764705884</v>
      </c>
      <c r="E225" s="28">
        <v>5415</v>
      </c>
      <c r="F225" s="28">
        <v>2267</v>
      </c>
      <c r="G225" s="36">
        <f t="shared" ref="G225:G262" si="11">F225/E225*1000</f>
        <v>418.65189289012005</v>
      </c>
      <c r="H225" s="36">
        <v>5</v>
      </c>
      <c r="I225" s="36">
        <v>15</v>
      </c>
      <c r="J225" s="36">
        <f t="shared" si="10"/>
        <v>3</v>
      </c>
      <c r="K225" s="34"/>
    </row>
    <row r="226" spans="1:11" x14ac:dyDescent="0.25">
      <c r="A226" s="27" t="s">
        <v>22</v>
      </c>
      <c r="B226" s="32">
        <v>76</v>
      </c>
      <c r="C226" s="28">
        <v>12400</v>
      </c>
      <c r="D226" s="28">
        <f t="shared" si="5"/>
        <v>163.15789473684211</v>
      </c>
      <c r="E226" s="28">
        <v>5778</v>
      </c>
      <c r="F226" s="28">
        <v>2183</v>
      </c>
      <c r="G226" s="36">
        <f t="shared" si="11"/>
        <v>377.8123918310834</v>
      </c>
      <c r="H226" s="36">
        <v>5</v>
      </c>
      <c r="I226" s="36">
        <v>13</v>
      </c>
      <c r="J226" s="36">
        <f t="shared" si="10"/>
        <v>2.6</v>
      </c>
      <c r="K226" s="34"/>
    </row>
    <row r="227" spans="1:11" x14ac:dyDescent="0.25">
      <c r="A227" s="27" t="s">
        <v>23</v>
      </c>
      <c r="B227" s="32">
        <v>82</v>
      </c>
      <c r="C227" s="28">
        <v>14508</v>
      </c>
      <c r="D227" s="28">
        <f t="shared" si="5"/>
        <v>176.92682926829269</v>
      </c>
      <c r="E227" s="28">
        <v>6668</v>
      </c>
      <c r="F227" s="28">
        <v>2629</v>
      </c>
      <c r="G227" s="36">
        <f t="shared" si="11"/>
        <v>394.27114577084581</v>
      </c>
      <c r="H227" s="36">
        <v>6</v>
      </c>
      <c r="I227" s="36">
        <v>15</v>
      </c>
      <c r="J227" s="36">
        <f t="shared" si="10"/>
        <v>2.5</v>
      </c>
      <c r="K227" s="34"/>
    </row>
    <row r="228" spans="1:11" x14ac:dyDescent="0.25">
      <c r="A228" s="27" t="s">
        <v>24</v>
      </c>
      <c r="B228" s="32">
        <v>90</v>
      </c>
      <c r="C228" s="28">
        <v>14052</v>
      </c>
      <c r="D228" s="28">
        <f t="shared" si="5"/>
        <v>156.13333333333333</v>
      </c>
      <c r="E228" s="28">
        <v>6425</v>
      </c>
      <c r="F228" s="28">
        <v>2867</v>
      </c>
      <c r="G228" s="36">
        <f t="shared" si="11"/>
        <v>446.22568093385212</v>
      </c>
      <c r="H228" s="36">
        <v>7</v>
      </c>
      <c r="I228" s="36">
        <v>21</v>
      </c>
      <c r="J228" s="36">
        <f t="shared" si="10"/>
        <v>3</v>
      </c>
      <c r="K228" s="34"/>
    </row>
    <row r="229" spans="1:11" x14ac:dyDescent="0.25">
      <c r="A229" s="27" t="s">
        <v>25</v>
      </c>
      <c r="B229" s="32">
        <v>79</v>
      </c>
      <c r="C229" s="28">
        <v>12880</v>
      </c>
      <c r="D229" s="28">
        <f t="shared" si="5"/>
        <v>163.03797468354429</v>
      </c>
      <c r="E229" s="28">
        <v>5086</v>
      </c>
      <c r="F229" s="28">
        <v>2551</v>
      </c>
      <c r="G229" s="36">
        <f t="shared" si="11"/>
        <v>501.57294534014937</v>
      </c>
      <c r="H229" s="36">
        <v>7</v>
      </c>
      <c r="I229" s="36">
        <v>15</v>
      </c>
      <c r="J229" s="36">
        <f t="shared" si="10"/>
        <v>2.1428571428571428</v>
      </c>
      <c r="K229" s="34"/>
    </row>
    <row r="230" spans="1:11" x14ac:dyDescent="0.25">
      <c r="A230" s="27" t="s">
        <v>26</v>
      </c>
      <c r="B230" s="32">
        <v>93</v>
      </c>
      <c r="C230" s="28">
        <v>15547</v>
      </c>
      <c r="D230" s="28">
        <f t="shared" si="5"/>
        <v>167.1720430107527</v>
      </c>
      <c r="E230" s="28">
        <v>5688</v>
      </c>
      <c r="F230" s="28">
        <v>2822</v>
      </c>
      <c r="G230" s="36">
        <f t="shared" si="11"/>
        <v>496.13220815752464</v>
      </c>
      <c r="H230" s="36">
        <v>7</v>
      </c>
      <c r="I230" s="36">
        <v>18</v>
      </c>
      <c r="J230" s="36">
        <f t="shared" si="10"/>
        <v>2.5714285714285716</v>
      </c>
      <c r="K230" s="34"/>
    </row>
    <row r="231" spans="1:11" x14ac:dyDescent="0.25">
      <c r="A231" s="27" t="s">
        <v>27</v>
      </c>
      <c r="B231" s="32">
        <v>98</v>
      </c>
      <c r="C231" s="28">
        <v>14643</v>
      </c>
      <c r="D231" s="28">
        <f t="shared" si="5"/>
        <v>149.41836734693877</v>
      </c>
      <c r="E231" s="28">
        <v>4956</v>
      </c>
      <c r="F231" s="28">
        <v>2998</v>
      </c>
      <c r="G231" s="36">
        <f t="shared" si="11"/>
        <v>604.92332526230825</v>
      </c>
      <c r="H231" s="36">
        <v>8</v>
      </c>
      <c r="I231" s="36">
        <v>20</v>
      </c>
      <c r="J231" s="36">
        <f t="shared" si="10"/>
        <v>2.5</v>
      </c>
      <c r="K231" s="34"/>
    </row>
    <row r="232" spans="1:11" x14ac:dyDescent="0.25">
      <c r="A232" s="27" t="s">
        <v>28</v>
      </c>
      <c r="B232" s="32">
        <v>95</v>
      </c>
      <c r="C232" s="28">
        <v>13210</v>
      </c>
      <c r="D232" s="28">
        <f t="shared" si="5"/>
        <v>139.05263157894737</v>
      </c>
      <c r="E232" s="28">
        <v>5761</v>
      </c>
      <c r="F232" s="28">
        <v>2686</v>
      </c>
      <c r="G232" s="36">
        <f t="shared" si="11"/>
        <v>466.23850026037144</v>
      </c>
      <c r="H232" s="36">
        <v>11</v>
      </c>
      <c r="I232" s="36">
        <v>26</v>
      </c>
      <c r="J232" s="36">
        <f t="shared" si="10"/>
        <v>2.3636363636363638</v>
      </c>
      <c r="K232" s="34"/>
    </row>
    <row r="233" spans="1:11" x14ac:dyDescent="0.25">
      <c r="A233" s="27" t="s">
        <v>29</v>
      </c>
      <c r="B233" s="32">
        <v>99</v>
      </c>
      <c r="C233" s="28">
        <v>14417</v>
      </c>
      <c r="D233" s="28">
        <f t="shared" si="5"/>
        <v>145.62626262626262</v>
      </c>
      <c r="E233" s="28">
        <v>5510</v>
      </c>
      <c r="F233" s="28">
        <v>2848</v>
      </c>
      <c r="G233" s="36">
        <f t="shared" si="11"/>
        <v>516.87840290381121</v>
      </c>
      <c r="H233" s="36">
        <v>11</v>
      </c>
      <c r="I233" s="36">
        <v>26</v>
      </c>
      <c r="J233" s="36">
        <f t="shared" si="10"/>
        <v>2.3636363636363638</v>
      </c>
      <c r="K233" s="34"/>
    </row>
    <row r="234" spans="1:11" x14ac:dyDescent="0.25">
      <c r="A234" s="27" t="s">
        <v>30</v>
      </c>
      <c r="B234" s="32">
        <v>101</v>
      </c>
      <c r="C234" s="28">
        <v>16235</v>
      </c>
      <c r="D234" s="28">
        <f t="shared" si="5"/>
        <v>160.74257425742573</v>
      </c>
      <c r="E234" s="28">
        <v>5623</v>
      </c>
      <c r="F234" s="28">
        <v>3255</v>
      </c>
      <c r="G234" s="36">
        <f t="shared" si="11"/>
        <v>578.87248799573172</v>
      </c>
      <c r="H234" s="36">
        <v>13</v>
      </c>
      <c r="I234" s="36">
        <v>30</v>
      </c>
      <c r="J234" s="36">
        <f t="shared" si="10"/>
        <v>2.3076923076923075</v>
      </c>
      <c r="K234" s="34"/>
    </row>
    <row r="235" spans="1:11" x14ac:dyDescent="0.25">
      <c r="A235" s="27" t="s">
        <v>31</v>
      </c>
      <c r="B235" s="32">
        <v>107</v>
      </c>
      <c r="C235" s="28">
        <v>15818</v>
      </c>
      <c r="D235" s="28">
        <f t="shared" si="5"/>
        <v>147.83177570093457</v>
      </c>
      <c r="E235" s="28">
        <v>6119</v>
      </c>
      <c r="F235" s="28">
        <v>2762</v>
      </c>
      <c r="G235" s="36">
        <f t="shared" si="11"/>
        <v>451.38094459879062</v>
      </c>
      <c r="H235" s="36">
        <v>17</v>
      </c>
      <c r="I235" s="36">
        <v>29</v>
      </c>
      <c r="J235" s="36">
        <f t="shared" si="10"/>
        <v>1.7058823529411764</v>
      </c>
      <c r="K235" s="34"/>
    </row>
    <row r="236" spans="1:11" x14ac:dyDescent="0.25">
      <c r="A236" s="27" t="s">
        <v>32</v>
      </c>
      <c r="B236" s="32">
        <v>142</v>
      </c>
      <c r="C236" s="28">
        <v>26261</v>
      </c>
      <c r="D236" s="28">
        <f t="shared" ref="D236:D262" si="12">C236/B236</f>
        <v>184.93661971830986</v>
      </c>
      <c r="E236" s="28">
        <v>6610</v>
      </c>
      <c r="F236" s="28">
        <v>4038</v>
      </c>
      <c r="G236" s="36">
        <f t="shared" si="11"/>
        <v>610.89258698941001</v>
      </c>
      <c r="H236" s="36">
        <v>20</v>
      </c>
      <c r="I236" s="36">
        <v>52</v>
      </c>
      <c r="J236" s="36">
        <f t="shared" si="10"/>
        <v>2.6</v>
      </c>
      <c r="K236" s="34"/>
    </row>
    <row r="237" spans="1:11" x14ac:dyDescent="0.25">
      <c r="A237" s="27" t="s">
        <v>53</v>
      </c>
      <c r="B237" s="31">
        <f>SUM(B238:B249)</f>
        <v>1358.6459999999997</v>
      </c>
      <c r="C237" s="31">
        <f>SUM(C238:C249)</f>
        <v>300066.268713</v>
      </c>
      <c r="D237" s="30">
        <f t="shared" si="12"/>
        <v>220.85684476530315</v>
      </c>
      <c r="E237" s="31">
        <f>SUM(E238:E249)</f>
        <v>95896.627999999997</v>
      </c>
      <c r="F237" s="31">
        <f>SUM(F238:F249)</f>
        <v>41939.117450000005</v>
      </c>
      <c r="G237" s="30">
        <f t="shared" si="11"/>
        <v>437.33672731433279</v>
      </c>
      <c r="H237" s="31">
        <f>SUM(H238:H249)</f>
        <v>337.32900000000006</v>
      </c>
      <c r="I237" s="31">
        <f>SUM(I238:I249)</f>
        <v>549.63537599999995</v>
      </c>
      <c r="J237" s="30">
        <f t="shared" si="10"/>
        <v>1.6293748121270328</v>
      </c>
      <c r="K237" s="34"/>
    </row>
    <row r="238" spans="1:11" x14ac:dyDescent="0.25">
      <c r="A238" s="27" t="s">
        <v>21</v>
      </c>
      <c r="B238" s="32">
        <v>67</v>
      </c>
      <c r="C238" s="28">
        <v>17426</v>
      </c>
      <c r="D238" s="28">
        <f t="shared" si="12"/>
        <v>260.08955223880599</v>
      </c>
      <c r="E238" s="28">
        <v>6018</v>
      </c>
      <c r="F238" s="28">
        <v>2948</v>
      </c>
      <c r="G238" s="36">
        <f t="shared" si="11"/>
        <v>489.86374210701229</v>
      </c>
      <c r="H238" s="36">
        <v>16</v>
      </c>
      <c r="I238" s="36">
        <v>31</v>
      </c>
      <c r="J238" s="36">
        <f t="shared" si="10"/>
        <v>1.9375</v>
      </c>
      <c r="K238" s="34"/>
    </row>
    <row r="239" spans="1:11" x14ac:dyDescent="0.25">
      <c r="A239" s="27" t="s">
        <v>22</v>
      </c>
      <c r="B239" s="32">
        <v>95</v>
      </c>
      <c r="C239" s="28">
        <v>16543</v>
      </c>
      <c r="D239" s="28">
        <f t="shared" si="12"/>
        <v>174.13684210526316</v>
      </c>
      <c r="E239" s="28">
        <v>5920</v>
      </c>
      <c r="F239" s="28">
        <v>2665</v>
      </c>
      <c r="G239" s="36">
        <f t="shared" si="11"/>
        <v>450.16891891891891</v>
      </c>
      <c r="H239" s="36">
        <v>18</v>
      </c>
      <c r="I239" s="36">
        <v>31</v>
      </c>
      <c r="J239" s="36">
        <f t="shared" si="10"/>
        <v>1.7222222222222223</v>
      </c>
      <c r="K239" s="34"/>
    </row>
    <row r="240" spans="1:11" x14ac:dyDescent="0.25">
      <c r="A240" s="27" t="s">
        <v>23</v>
      </c>
      <c r="B240" s="32">
        <v>104</v>
      </c>
      <c r="C240" s="28">
        <v>23466</v>
      </c>
      <c r="D240" s="28">
        <f t="shared" si="12"/>
        <v>225.63461538461539</v>
      </c>
      <c r="E240" s="28">
        <v>6286</v>
      </c>
      <c r="F240" s="28">
        <v>3302</v>
      </c>
      <c r="G240" s="36">
        <f t="shared" si="11"/>
        <v>525.294304804327</v>
      </c>
      <c r="H240" s="36">
        <v>22</v>
      </c>
      <c r="I240" s="36">
        <v>35</v>
      </c>
      <c r="J240" s="36">
        <f t="shared" si="10"/>
        <v>1.5909090909090908</v>
      </c>
      <c r="K240" s="34"/>
    </row>
    <row r="241" spans="1:11" x14ac:dyDescent="0.25">
      <c r="A241" s="27" t="s">
        <v>24</v>
      </c>
      <c r="B241" s="32">
        <v>112.12</v>
      </c>
      <c r="C241" s="28">
        <v>20839.326282999999</v>
      </c>
      <c r="D241" s="28">
        <f t="shared" si="12"/>
        <v>185.86627080806278</v>
      </c>
      <c r="E241" s="28">
        <v>6480.875</v>
      </c>
      <c r="F241" s="28">
        <v>3425.6060149999998</v>
      </c>
      <c r="G241" s="36">
        <f t="shared" si="11"/>
        <v>528.57153007888587</v>
      </c>
      <c r="H241" s="36">
        <v>25.18</v>
      </c>
      <c r="I241" s="36">
        <v>42.958795000000002</v>
      </c>
      <c r="J241" s="36">
        <f t="shared" si="10"/>
        <v>1.7060681096108024</v>
      </c>
      <c r="K241" s="34"/>
    </row>
    <row r="242" spans="1:11" x14ac:dyDescent="0.25">
      <c r="A242" s="27" t="s">
        <v>25</v>
      </c>
      <c r="B242" s="32">
        <v>103.633</v>
      </c>
      <c r="C242" s="28">
        <v>16256.340834000001</v>
      </c>
      <c r="D242" s="28">
        <f t="shared" si="12"/>
        <v>156.86452031688748</v>
      </c>
      <c r="E242" s="28">
        <v>6720.6639999999998</v>
      </c>
      <c r="F242" s="28">
        <v>3242.397328</v>
      </c>
      <c r="G242" s="36">
        <f t="shared" si="11"/>
        <v>482.45193153533637</v>
      </c>
      <c r="H242" s="36">
        <v>24.11</v>
      </c>
      <c r="I242" s="36">
        <v>39.065193999999998</v>
      </c>
      <c r="J242" s="36">
        <f t="shared" si="10"/>
        <v>1.6202900871007879</v>
      </c>
      <c r="K242" s="34"/>
    </row>
    <row r="243" spans="1:11" x14ac:dyDescent="0.25">
      <c r="A243" s="27" t="s">
        <v>26</v>
      </c>
      <c r="B243" s="32">
        <v>116.78400000000001</v>
      </c>
      <c r="C243" s="28">
        <v>14850.078052999999</v>
      </c>
      <c r="D243" s="28">
        <f t="shared" si="12"/>
        <v>127.15849819324563</v>
      </c>
      <c r="E243" s="28">
        <v>6751.2380000000003</v>
      </c>
      <c r="F243" s="28">
        <v>3257.9124919999999</v>
      </c>
      <c r="G243" s="36">
        <f t="shared" si="11"/>
        <v>482.56519648692574</v>
      </c>
      <c r="H243" s="36">
        <v>27.385000000000002</v>
      </c>
      <c r="I243" s="36">
        <v>45.560265999999999</v>
      </c>
      <c r="J243" s="36">
        <f t="shared" si="10"/>
        <v>1.6636942121599414</v>
      </c>
      <c r="K243" s="34"/>
    </row>
    <row r="244" spans="1:11" x14ac:dyDescent="0.25">
      <c r="A244" s="27" t="s">
        <v>27</v>
      </c>
      <c r="B244" s="32">
        <v>110.021</v>
      </c>
      <c r="C244" s="28">
        <v>15694.884866</v>
      </c>
      <c r="D244" s="28">
        <f t="shared" si="12"/>
        <v>142.65353765190281</v>
      </c>
      <c r="E244" s="28">
        <v>6965.4570000000003</v>
      </c>
      <c r="F244" s="28">
        <v>3536.9061550000001</v>
      </c>
      <c r="G244" s="36">
        <f t="shared" si="11"/>
        <v>507.77804744182606</v>
      </c>
      <c r="H244" s="36">
        <v>30.625</v>
      </c>
      <c r="I244" s="36">
        <v>50.419567999999998</v>
      </c>
      <c r="J244" s="36">
        <f t="shared" si="10"/>
        <v>1.6463532408163264</v>
      </c>
      <c r="K244" s="34"/>
    </row>
    <row r="245" spans="1:11" x14ac:dyDescent="0.25">
      <c r="A245" s="27" t="s">
        <v>28</v>
      </c>
      <c r="B245" s="32">
        <v>121.154</v>
      </c>
      <c r="C245" s="28">
        <v>15361.737681000001</v>
      </c>
      <c r="D245" s="28">
        <f t="shared" si="12"/>
        <v>126.79513413506777</v>
      </c>
      <c r="E245" s="28">
        <v>9746.1890000000003</v>
      </c>
      <c r="F245" s="28">
        <v>3436.945381</v>
      </c>
      <c r="G245" s="36">
        <f t="shared" si="11"/>
        <v>352.64505757070793</v>
      </c>
      <c r="H245" s="36">
        <v>31.245999999999999</v>
      </c>
      <c r="I245" s="36">
        <v>50.178089999999997</v>
      </c>
      <c r="J245" s="36">
        <f t="shared" si="10"/>
        <v>1.6059044357677783</v>
      </c>
      <c r="K245" s="34"/>
    </row>
    <row r="246" spans="1:11" x14ac:dyDescent="0.25">
      <c r="A246" s="27" t="s">
        <v>29</v>
      </c>
      <c r="B246" s="32">
        <v>118.93899999999999</v>
      </c>
      <c r="C246" s="28">
        <v>33364.511722000003</v>
      </c>
      <c r="D246" s="28">
        <f t="shared" si="12"/>
        <v>280.51784294470281</v>
      </c>
      <c r="E246" s="28">
        <v>9486.7710000000006</v>
      </c>
      <c r="F246" s="28">
        <v>3224.0348319999998</v>
      </c>
      <c r="G246" s="36">
        <f t="shared" si="11"/>
        <v>339.84533114586611</v>
      </c>
      <c r="H246" s="36">
        <v>32.094999999999999</v>
      </c>
      <c r="I246" s="36">
        <v>47.609662</v>
      </c>
      <c r="J246" s="36">
        <f t="shared" si="10"/>
        <v>1.4833980993924287</v>
      </c>
      <c r="K246" s="34"/>
    </row>
    <row r="247" spans="1:11" x14ac:dyDescent="0.25">
      <c r="A247" s="27" t="s">
        <v>30</v>
      </c>
      <c r="B247" s="32">
        <v>119.46899999999999</v>
      </c>
      <c r="C247" s="28">
        <v>36943.431165000002</v>
      </c>
      <c r="D247" s="28">
        <f t="shared" si="12"/>
        <v>309.23027032117119</v>
      </c>
      <c r="E247" s="28">
        <v>11063.34</v>
      </c>
      <c r="F247" s="28">
        <v>3664.3454000000002</v>
      </c>
      <c r="G247" s="36">
        <f t="shared" si="11"/>
        <v>331.2151122536232</v>
      </c>
      <c r="H247" s="36">
        <v>30.832999999999998</v>
      </c>
      <c r="I247" s="36">
        <v>45.243550999999997</v>
      </c>
      <c r="J247" s="36">
        <f t="shared" si="10"/>
        <v>1.467374274316479</v>
      </c>
      <c r="K247" s="34"/>
    </row>
    <row r="248" spans="1:11" x14ac:dyDescent="0.25">
      <c r="A248" s="27" t="s">
        <v>31</v>
      </c>
      <c r="B248" s="32">
        <v>125.40600000000001</v>
      </c>
      <c r="C248" s="28">
        <v>39324.417258000001</v>
      </c>
      <c r="D248" s="28">
        <f t="shared" si="12"/>
        <v>313.57684048610116</v>
      </c>
      <c r="E248" s="28">
        <v>9989.2260000000006</v>
      </c>
      <c r="F248" s="28">
        <v>3814.8712759999999</v>
      </c>
      <c r="G248" s="36">
        <f t="shared" si="11"/>
        <v>381.89858513562507</v>
      </c>
      <c r="H248" s="36">
        <v>34.107999999999997</v>
      </c>
      <c r="I248" s="36">
        <v>49.752963000000001</v>
      </c>
      <c r="J248" s="36">
        <f t="shared" si="10"/>
        <v>1.4586889586020877</v>
      </c>
      <c r="K248" s="34"/>
    </row>
    <row r="249" spans="1:11" x14ac:dyDescent="0.25">
      <c r="A249" s="27" t="s">
        <v>32</v>
      </c>
      <c r="B249" s="32">
        <v>165.12</v>
      </c>
      <c r="C249" s="28">
        <v>49996.540850999998</v>
      </c>
      <c r="D249" s="28">
        <f t="shared" si="12"/>
        <v>302.78912821584299</v>
      </c>
      <c r="E249" s="28">
        <v>10468.868</v>
      </c>
      <c r="F249" s="28">
        <v>5421.0985710000004</v>
      </c>
      <c r="G249" s="36">
        <f t="shared" si="11"/>
        <v>517.83044460967506</v>
      </c>
      <c r="H249" s="36">
        <v>45.747</v>
      </c>
      <c r="I249" s="36">
        <v>81.847286999999994</v>
      </c>
      <c r="J249" s="36">
        <f t="shared" si="10"/>
        <v>1.789129057643124</v>
      </c>
      <c r="K249" s="34"/>
    </row>
    <row r="250" spans="1:11" x14ac:dyDescent="0.25">
      <c r="A250" s="27" t="s">
        <v>54</v>
      </c>
      <c r="B250" s="31">
        <f>SUM(B251:B262)</f>
        <v>2119.4009999999998</v>
      </c>
      <c r="C250" s="30">
        <f>SUM(C251:C262)</f>
        <v>716310.87747800001</v>
      </c>
      <c r="D250" s="30">
        <f t="shared" si="12"/>
        <v>337.97798409928089</v>
      </c>
      <c r="E250" s="30">
        <f>SUM(E251:E262)</f>
        <v>145036.74300000002</v>
      </c>
      <c r="F250" s="30">
        <f>SUM(F251:F262)</f>
        <v>49011.95576099999</v>
      </c>
      <c r="G250" s="30">
        <f t="shared" si="11"/>
        <v>337.92785708791035</v>
      </c>
      <c r="H250" s="30">
        <f>SUM(H251:H262)</f>
        <v>587.61799999999994</v>
      </c>
      <c r="I250" s="30">
        <f>SUM(I251:I262)</f>
        <v>1054.408682</v>
      </c>
      <c r="J250" s="30">
        <f t="shared" si="10"/>
        <v>1.7943777794417464</v>
      </c>
      <c r="K250" s="34"/>
    </row>
    <row r="251" spans="1:11" x14ac:dyDescent="0.25">
      <c r="A251" s="27" t="s">
        <v>21</v>
      </c>
      <c r="B251" s="32">
        <v>91.108000000000004</v>
      </c>
      <c r="C251" s="28">
        <v>36660.706982999996</v>
      </c>
      <c r="D251" s="28">
        <f t="shared" si="12"/>
        <v>402.38735328401452</v>
      </c>
      <c r="E251" s="28">
        <v>10204.352999999999</v>
      </c>
      <c r="F251" s="28">
        <v>3647.5491040000002</v>
      </c>
      <c r="G251" s="36">
        <f t="shared" si="11"/>
        <v>357.45030615855808</v>
      </c>
      <c r="H251" s="36">
        <v>40.293999999999997</v>
      </c>
      <c r="I251" s="36">
        <v>53.433326999999998</v>
      </c>
      <c r="J251" s="36">
        <f t="shared" si="10"/>
        <v>1.3260864396684371</v>
      </c>
      <c r="K251" s="34"/>
    </row>
    <row r="252" spans="1:11" x14ac:dyDescent="0.25">
      <c r="A252" s="27" t="s">
        <v>22</v>
      </c>
      <c r="B252" s="32">
        <v>160.44499999999999</v>
      </c>
      <c r="C252" s="28">
        <v>37145.696744000001</v>
      </c>
      <c r="D252" s="28">
        <f t="shared" si="12"/>
        <v>231.51669883137527</v>
      </c>
      <c r="E252" s="28">
        <v>10531.706</v>
      </c>
      <c r="F252" s="28">
        <v>3214.1088570000002</v>
      </c>
      <c r="G252" s="36">
        <f t="shared" si="11"/>
        <v>305.18406581042046</v>
      </c>
      <c r="H252" s="36">
        <v>45.042000000000002</v>
      </c>
      <c r="I252" s="36">
        <v>140.54292100000001</v>
      </c>
      <c r="J252" s="36">
        <f t="shared" si="10"/>
        <v>3.1202637760312597</v>
      </c>
      <c r="K252" s="34"/>
    </row>
    <row r="253" spans="1:11" x14ac:dyDescent="0.25">
      <c r="A253" s="27" t="s">
        <v>23</v>
      </c>
      <c r="B253" s="32">
        <v>178.48400000000001</v>
      </c>
      <c r="C253" s="28">
        <v>41829.277486999999</v>
      </c>
      <c r="D253" s="28">
        <f t="shared" si="12"/>
        <v>234.35869594473454</v>
      </c>
      <c r="E253" s="28">
        <v>11058.906999999999</v>
      </c>
      <c r="F253" s="28">
        <v>3814.5697449999998</v>
      </c>
      <c r="G253" s="36">
        <f t="shared" si="11"/>
        <v>344.93189471617762</v>
      </c>
      <c r="H253" s="36">
        <v>51.276000000000003</v>
      </c>
      <c r="I253" s="36">
        <v>195.251194</v>
      </c>
      <c r="J253" s="36">
        <f t="shared" si="10"/>
        <v>3.8078476090178639</v>
      </c>
      <c r="K253" s="34"/>
    </row>
    <row r="254" spans="1:11" x14ac:dyDescent="0.25">
      <c r="A254" s="27" t="s">
        <v>24</v>
      </c>
      <c r="B254" s="32">
        <v>162.11699999999999</v>
      </c>
      <c r="C254" s="28">
        <v>40483.132396000001</v>
      </c>
      <c r="D254" s="28">
        <f t="shared" si="12"/>
        <v>249.71552888346073</v>
      </c>
      <c r="E254" s="28">
        <v>10624.512000000001</v>
      </c>
      <c r="F254" s="28">
        <v>3984.703051</v>
      </c>
      <c r="G254" s="36">
        <f t="shared" si="11"/>
        <v>375.04810112690353</v>
      </c>
      <c r="H254" s="36">
        <v>46.591999999999999</v>
      </c>
      <c r="I254" s="36">
        <v>72.627515000000002</v>
      </c>
      <c r="J254" s="36">
        <f t="shared" si="10"/>
        <v>1.5587979696085166</v>
      </c>
      <c r="K254" s="34"/>
    </row>
    <row r="255" spans="1:11" x14ac:dyDescent="0.25">
      <c r="A255" s="27" t="s">
        <v>25</v>
      </c>
      <c r="B255" s="32">
        <v>181.45500000000001</v>
      </c>
      <c r="C255" s="28">
        <v>45947.633055999999</v>
      </c>
      <c r="D255" s="28">
        <f t="shared" si="12"/>
        <v>253.21778433220356</v>
      </c>
      <c r="E255" s="28">
        <v>12614.641</v>
      </c>
      <c r="F255" s="28">
        <v>3770.7526939999998</v>
      </c>
      <c r="G255" s="36">
        <f t="shared" si="11"/>
        <v>298.91874798498031</v>
      </c>
      <c r="H255" s="36">
        <v>51.448999999999998</v>
      </c>
      <c r="I255" s="36">
        <v>76.014280999999997</v>
      </c>
      <c r="J255" s="36">
        <f t="shared" si="10"/>
        <v>1.4774685805360648</v>
      </c>
      <c r="K255" s="34"/>
    </row>
    <row r="256" spans="1:11" x14ac:dyDescent="0.25">
      <c r="A256" s="27" t="s">
        <v>26</v>
      </c>
      <c r="B256" s="32">
        <v>178.196</v>
      </c>
      <c r="C256" s="28">
        <v>38896.040908000003</v>
      </c>
      <c r="D256" s="28">
        <f t="shared" si="12"/>
        <v>218.276734090552</v>
      </c>
      <c r="E256" s="28">
        <v>12206.165999999999</v>
      </c>
      <c r="F256" s="28">
        <v>3669.9096650000001</v>
      </c>
      <c r="G256" s="36">
        <f t="shared" si="11"/>
        <v>300.66031094448499</v>
      </c>
      <c r="H256" s="36">
        <v>48.164999999999999</v>
      </c>
      <c r="I256" s="36">
        <v>75.469903000000002</v>
      </c>
      <c r="J256" s="36">
        <f t="shared" si="10"/>
        <v>1.5669034153430916</v>
      </c>
      <c r="K256" s="34"/>
    </row>
    <row r="257" spans="1:34" x14ac:dyDescent="0.25">
      <c r="A257" s="27" t="s">
        <v>27</v>
      </c>
      <c r="B257" s="32">
        <v>178.06700000000001</v>
      </c>
      <c r="C257" s="28">
        <v>48385.682926000001</v>
      </c>
      <c r="D257" s="28">
        <f t="shared" si="12"/>
        <v>271.72739994496453</v>
      </c>
      <c r="E257" s="28">
        <v>15076.252</v>
      </c>
      <c r="F257" s="28">
        <v>4537.6238460000004</v>
      </c>
      <c r="G257" s="36">
        <f t="shared" si="11"/>
        <v>300.97824353161519</v>
      </c>
      <c r="H257" s="36">
        <v>48.701999999999998</v>
      </c>
      <c r="I257" s="36">
        <v>76.798392000000007</v>
      </c>
      <c r="J257" s="36">
        <f t="shared" si="10"/>
        <v>1.5769042749784405</v>
      </c>
      <c r="K257" s="34"/>
    </row>
    <row r="258" spans="1:34" x14ac:dyDescent="0.25">
      <c r="A258" s="27" t="s">
        <v>28</v>
      </c>
      <c r="B258" s="32">
        <v>181.15700000000001</v>
      </c>
      <c r="C258" s="28">
        <v>59812.890206999997</v>
      </c>
      <c r="D258" s="28">
        <f t="shared" si="12"/>
        <v>330.17156503474882</v>
      </c>
      <c r="E258" s="28">
        <v>12575.754999999999</v>
      </c>
      <c r="F258" s="28">
        <v>4482.0786699999999</v>
      </c>
      <c r="G258" s="36">
        <f t="shared" si="11"/>
        <v>356.40632868563358</v>
      </c>
      <c r="H258" s="36">
        <v>49.209000000000003</v>
      </c>
      <c r="I258" s="36">
        <v>74.161629000000005</v>
      </c>
      <c r="J258" s="36">
        <f t="shared" si="10"/>
        <v>1.5070744985673352</v>
      </c>
      <c r="K258" s="34"/>
    </row>
    <row r="259" spans="1:34" x14ac:dyDescent="0.25">
      <c r="A259" s="27" t="s">
        <v>29</v>
      </c>
      <c r="B259" s="32">
        <v>172.11600000000001</v>
      </c>
      <c r="C259" s="28">
        <v>73784.507656999995</v>
      </c>
      <c r="D259" s="28">
        <f t="shared" si="12"/>
        <v>428.69057877826577</v>
      </c>
      <c r="E259" s="28">
        <v>11811.055</v>
      </c>
      <c r="F259" s="28">
        <v>4120.426931</v>
      </c>
      <c r="G259" s="36">
        <f t="shared" si="11"/>
        <v>348.86188668158769</v>
      </c>
      <c r="H259" s="36">
        <v>47.106999999999999</v>
      </c>
      <c r="I259" s="36">
        <v>68.687235999999999</v>
      </c>
      <c r="J259" s="36">
        <f t="shared" si="10"/>
        <v>1.4581110238393444</v>
      </c>
      <c r="K259" s="34"/>
    </row>
    <row r="260" spans="1:34" x14ac:dyDescent="0.25">
      <c r="A260" s="27" t="s">
        <v>30</v>
      </c>
      <c r="B260" s="32">
        <v>186.50399999999999</v>
      </c>
      <c r="C260" s="28">
        <v>81116.384445999996</v>
      </c>
      <c r="D260" s="28">
        <f t="shared" si="12"/>
        <v>434.93107089392186</v>
      </c>
      <c r="E260" s="28">
        <v>13151.196</v>
      </c>
      <c r="F260" s="28">
        <v>4445.8855469999999</v>
      </c>
      <c r="G260" s="36">
        <f t="shared" si="11"/>
        <v>338.05940896934396</v>
      </c>
      <c r="H260" s="36">
        <v>51.402000000000001</v>
      </c>
      <c r="I260" s="36">
        <v>67.922317000000007</v>
      </c>
      <c r="J260" s="36">
        <f t="shared" si="10"/>
        <v>1.3213944399050621</v>
      </c>
      <c r="K260" s="34"/>
    </row>
    <row r="261" spans="1:34" x14ac:dyDescent="0.25">
      <c r="A261" s="27" t="s">
        <v>31</v>
      </c>
      <c r="B261" s="32">
        <v>184.05699999999999</v>
      </c>
      <c r="C261" s="28">
        <v>98807.544632999998</v>
      </c>
      <c r="D261" s="28">
        <f t="shared" si="12"/>
        <v>536.83122420228517</v>
      </c>
      <c r="E261" s="28">
        <v>12260.946</v>
      </c>
      <c r="F261" s="28">
        <v>4066.1211969999999</v>
      </c>
      <c r="G261" s="36">
        <f t="shared" si="11"/>
        <v>331.63193092931004</v>
      </c>
      <c r="H261" s="36">
        <v>49.743000000000002</v>
      </c>
      <c r="I261" s="36">
        <v>71.27946</v>
      </c>
      <c r="J261" s="36">
        <f t="shared" si="10"/>
        <v>1.4329545865749955</v>
      </c>
      <c r="K261" s="34"/>
    </row>
    <row r="262" spans="1:34" x14ac:dyDescent="0.25">
      <c r="A262" s="27" t="s">
        <v>32</v>
      </c>
      <c r="B262" s="32">
        <v>265.69499999999999</v>
      </c>
      <c r="C262" s="28">
        <v>113441.38003499999</v>
      </c>
      <c r="D262" s="28">
        <f t="shared" si="12"/>
        <v>426.96091396149717</v>
      </c>
      <c r="E262" s="28">
        <v>12921.254000000001</v>
      </c>
      <c r="F262" s="28">
        <v>5258.2264539999996</v>
      </c>
      <c r="G262" s="36">
        <f t="shared" si="11"/>
        <v>406.9439741684514</v>
      </c>
      <c r="H262" s="36">
        <v>58.637</v>
      </c>
      <c r="I262" s="36">
        <v>82.220506999999998</v>
      </c>
      <c r="J262" s="36">
        <f t="shared" si="10"/>
        <v>1.4021949792792945</v>
      </c>
      <c r="K262" s="34"/>
    </row>
    <row r="263" spans="1:34" x14ac:dyDescent="0.25">
      <c r="A263" s="27" t="s">
        <v>55</v>
      </c>
      <c r="B263" s="32"/>
      <c r="C263" s="28"/>
      <c r="D263" s="28"/>
      <c r="E263" s="28"/>
      <c r="F263" s="28"/>
      <c r="G263" s="36"/>
      <c r="H263" s="36"/>
      <c r="I263" s="36"/>
      <c r="J263" s="36"/>
      <c r="K263" s="34"/>
    </row>
    <row r="264" spans="1:34" x14ac:dyDescent="0.25">
      <c r="A264" s="27" t="s">
        <v>21</v>
      </c>
      <c r="B264" s="32">
        <v>111.621</v>
      </c>
      <c r="C264" s="28">
        <v>63231.802595000001</v>
      </c>
      <c r="D264" s="28">
        <f t="shared" ref="D264:D269" si="13">C264/B264</f>
        <v>566.48661627292358</v>
      </c>
      <c r="E264" s="28">
        <v>12173.221</v>
      </c>
      <c r="F264" s="28">
        <v>3804.0335439999999</v>
      </c>
      <c r="G264" s="36">
        <f t="shared" ref="G264:G269" si="14">F264/E264*1000</f>
        <v>312.49194802263099</v>
      </c>
      <c r="H264" s="36">
        <v>51.305</v>
      </c>
      <c r="I264" s="36">
        <v>67.108132999999995</v>
      </c>
      <c r="J264" s="36">
        <f t="shared" ref="J264:J269" si="15">I264/H264</f>
        <v>1.3080232530942402</v>
      </c>
      <c r="K264" s="34"/>
    </row>
    <row r="265" spans="1:34" x14ac:dyDescent="0.25">
      <c r="A265" s="27" t="s">
        <v>22</v>
      </c>
      <c r="B265" s="32">
        <v>176.43299999999999</v>
      </c>
      <c r="C265" s="28">
        <v>72933.747545000006</v>
      </c>
      <c r="D265" s="28">
        <f t="shared" si="13"/>
        <v>413.37928587622503</v>
      </c>
      <c r="E265" s="28">
        <v>12465.625</v>
      </c>
      <c r="F265" s="28">
        <v>3802.1383340000002</v>
      </c>
      <c r="G265" s="36">
        <f t="shared" si="14"/>
        <v>305.0098437904237</v>
      </c>
      <c r="H265" s="36">
        <v>55.773000000000003</v>
      </c>
      <c r="I265" s="36">
        <v>72.082678999999999</v>
      </c>
      <c r="J265" s="36">
        <f t="shared" si="15"/>
        <v>1.2924296523407381</v>
      </c>
      <c r="K265" s="34"/>
    </row>
    <row r="266" spans="1:34" x14ac:dyDescent="0.25">
      <c r="A266" s="27" t="s">
        <v>23</v>
      </c>
      <c r="B266" s="32">
        <v>167.42500000000001</v>
      </c>
      <c r="C266" s="28">
        <v>58852.146033999998</v>
      </c>
      <c r="D266" s="28">
        <f t="shared" si="13"/>
        <v>351.51348982529487</v>
      </c>
      <c r="E266" s="28">
        <v>12973.259</v>
      </c>
      <c r="F266" s="28">
        <v>4083.212755</v>
      </c>
      <c r="G266" s="36">
        <f t="shared" si="14"/>
        <v>314.74071048762693</v>
      </c>
      <c r="H266" s="36">
        <v>60.451000000000001</v>
      </c>
      <c r="I266" s="36">
        <v>85.879328999999998</v>
      </c>
      <c r="J266" s="36">
        <f t="shared" si="15"/>
        <v>1.4206436452664142</v>
      </c>
      <c r="K266" s="34"/>
    </row>
    <row r="267" spans="1:34" x14ac:dyDescent="0.25">
      <c r="A267" s="27" t="s">
        <v>24</v>
      </c>
      <c r="B267" s="32">
        <v>179</v>
      </c>
      <c r="C267" s="28">
        <v>48123.378424000002</v>
      </c>
      <c r="D267" s="28">
        <f t="shared" si="13"/>
        <v>268.8456895195531</v>
      </c>
      <c r="E267" s="28">
        <v>14054.401</v>
      </c>
      <c r="F267" s="28">
        <v>4763.3389669999997</v>
      </c>
      <c r="G267" s="36">
        <f t="shared" si="14"/>
        <v>338.92152123736895</v>
      </c>
      <c r="H267" s="36">
        <v>67.671000000000006</v>
      </c>
      <c r="I267" s="36">
        <v>86.477007999999998</v>
      </c>
      <c r="J267" s="36">
        <f t="shared" si="15"/>
        <v>1.2779035037165105</v>
      </c>
      <c r="K267" s="34"/>
    </row>
    <row r="268" spans="1:34" x14ac:dyDescent="0.25">
      <c r="A268" s="27" t="s">
        <v>25</v>
      </c>
      <c r="B268" s="32">
        <v>194.55</v>
      </c>
      <c r="C268" s="28">
        <v>46584.659470999999</v>
      </c>
      <c r="D268" s="28">
        <f t="shared" si="13"/>
        <v>239.4482625083526</v>
      </c>
      <c r="E268" s="28">
        <v>14006.873</v>
      </c>
      <c r="F268" s="28">
        <v>4032.7997300000002</v>
      </c>
      <c r="G268" s="36">
        <f t="shared" si="14"/>
        <v>287.9157774900936</v>
      </c>
      <c r="H268" s="36">
        <v>64.111999999999995</v>
      </c>
      <c r="I268" s="36">
        <v>86.483063999999999</v>
      </c>
      <c r="J268" s="36">
        <f t="shared" si="15"/>
        <v>1.3489372348390318</v>
      </c>
      <c r="K268" s="34"/>
    </row>
    <row r="269" spans="1:34" x14ac:dyDescent="0.25">
      <c r="A269" s="27" t="s">
        <v>26</v>
      </c>
      <c r="B269" s="32">
        <v>165.25399999999999</v>
      </c>
      <c r="C269" s="28">
        <v>52842.938095999998</v>
      </c>
      <c r="D269" s="28">
        <f t="shared" si="13"/>
        <v>319.76798199135874</v>
      </c>
      <c r="E269" s="28">
        <v>12766.877</v>
      </c>
      <c r="F269" s="28">
        <v>3930.7540669999998</v>
      </c>
      <c r="G269" s="36">
        <f t="shared" si="14"/>
        <v>307.8868909757648</v>
      </c>
      <c r="H269" s="36">
        <v>59.311999999999998</v>
      </c>
      <c r="I269" s="36">
        <v>78.355957000000004</v>
      </c>
      <c r="J269" s="36">
        <f t="shared" si="15"/>
        <v>1.3210810122740761</v>
      </c>
      <c r="K269" s="34"/>
    </row>
    <row r="270" spans="1:34" s="43" customFormat="1" ht="12" customHeight="1" x14ac:dyDescent="0.25">
      <c r="A270" s="41" t="s">
        <v>56</v>
      </c>
      <c r="B270" s="41"/>
      <c r="C270" s="41"/>
      <c r="D270" s="41"/>
      <c r="E270" s="41"/>
      <c r="F270" s="41"/>
      <c r="G270" s="41"/>
      <c r="H270" s="41"/>
      <c r="I270" s="41"/>
      <c r="J270" s="41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</row>
    <row r="271" spans="1:34" s="43" customFormat="1" ht="12" customHeight="1" x14ac:dyDescent="0.25">
      <c r="A271" s="44" t="s">
        <v>57</v>
      </c>
      <c r="B271" s="44"/>
      <c r="C271" s="44"/>
      <c r="D271" s="44"/>
      <c r="E271" s="44"/>
      <c r="F271" s="44"/>
      <c r="G271" s="44"/>
      <c r="H271" s="44"/>
      <c r="I271" s="44"/>
      <c r="J271" s="44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</row>
    <row r="272" spans="1:34" s="43" customFormat="1" ht="12" customHeight="1" x14ac:dyDescent="0.25">
      <c r="A272" s="44" t="s">
        <v>58</v>
      </c>
      <c r="B272" s="44"/>
      <c r="C272" s="44"/>
      <c r="D272" s="44"/>
      <c r="E272" s="44"/>
      <c r="F272" s="44"/>
      <c r="G272" s="44"/>
      <c r="H272" s="44"/>
      <c r="I272" s="44"/>
      <c r="J272" s="44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</row>
    <row r="273" spans="1:34" s="43" customFormat="1" ht="12" customHeight="1" x14ac:dyDescent="0.25">
      <c r="A273" s="45" t="s">
        <v>59</v>
      </c>
      <c r="B273" s="45"/>
      <c r="C273" s="45"/>
      <c r="D273" s="45"/>
      <c r="E273" s="45"/>
      <c r="F273" s="45"/>
      <c r="G273" s="45"/>
      <c r="H273" s="45"/>
      <c r="I273" s="45"/>
      <c r="J273" s="4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</row>
    <row r="274" spans="1:34" s="48" customFormat="1" ht="12" customHeight="1" x14ac:dyDescent="0.25">
      <c r="A274" s="46" t="s">
        <v>60</v>
      </c>
      <c r="B274" s="46"/>
      <c r="C274" s="46"/>
      <c r="D274" s="46"/>
      <c r="E274" s="46"/>
      <c r="F274" s="46"/>
      <c r="G274" s="46"/>
      <c r="H274" s="46"/>
      <c r="I274" s="46"/>
      <c r="J274" s="46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</row>
  </sheetData>
  <mergeCells count="15">
    <mergeCell ref="A272:J272"/>
    <mergeCell ref="A273:J273"/>
    <mergeCell ref="A274:J274"/>
    <mergeCell ref="A9:A11"/>
    <mergeCell ref="B9:D10"/>
    <mergeCell ref="E9:G10"/>
    <mergeCell ref="H9:J10"/>
    <mergeCell ref="A270:J270"/>
    <mergeCell ref="A271:J271"/>
    <mergeCell ref="A2:J2"/>
    <mergeCell ref="A3:J3"/>
    <mergeCell ref="A6:A8"/>
    <mergeCell ref="B6:D7"/>
    <mergeCell ref="E6:G7"/>
    <mergeCell ref="H6:J7"/>
  </mergeCells>
  <pageMargins left="0.7" right="0.7" top="0.75" bottom="0.75" header="0.3" footer="0.3"/>
  <pageSetup paperSize="9" scal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4.1</vt:lpstr>
      <vt:lpstr>'4.1'!Print_Area</vt:lpstr>
    </vt:vector>
  </TitlesOfParts>
  <Company>CBAR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Samid Guluzada</dc:creator>
  <cp:lastModifiedBy>Samid Guluzada</cp:lastModifiedBy>
  <dcterms:created xsi:type="dcterms:W3CDTF">2024-07-22T05:12:20Z</dcterms:created>
  <dcterms:modified xsi:type="dcterms:W3CDTF">2024-07-22T05:12:21Z</dcterms:modified>
</cp:coreProperties>
</file>