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USER\Documents\ZACRAC LEARNING DATASET\"/>
    </mc:Choice>
  </mc:AlternateContent>
  <xr:revisionPtr revIDLastSave="0" documentId="13_ncr:1_{A15ABB01-EA2A-48C9-8BA5-30FC6D623104}" xr6:coauthVersionLast="36" xr6:coauthVersionMax="36" xr10:uidLastSave="{00000000-0000-0000-0000-000000000000}"/>
  <bookViews>
    <workbookView xWindow="0" yWindow="0" windowWidth="20490" windowHeight="8115" activeTab="2" xr2:uid="{82CCB24E-7242-4770-A134-3F0F7F86CC72}"/>
  </bookViews>
  <sheets>
    <sheet name="Dataset" sheetId="1" r:id="rId1"/>
    <sheet name="Analysis" sheetId="2" r:id="rId2"/>
    <sheet name="Dashboard" sheetId="11" r:id="rId3"/>
  </sheets>
  <definedNames>
    <definedName name="Slicer_Year">#N/A</definedName>
  </definedNames>
  <calcPr calcId="191029"/>
  <pivotCaches>
    <pivotCache cacheId="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63" i="2" l="1"/>
  <c r="F364" i="2"/>
  <c r="F365" i="2"/>
  <c r="F366" i="2"/>
  <c r="F367" i="2"/>
  <c r="F368" i="2"/>
  <c r="F369" i="2"/>
  <c r="F370" i="2"/>
  <c r="F371" i="2"/>
  <c r="F372" i="2"/>
  <c r="F373" i="2"/>
  <c r="F374" i="2"/>
  <c r="F375" i="2"/>
  <c r="F376" i="2"/>
  <c r="F362" i="2"/>
  <c r="F361" i="2"/>
  <c r="F360" i="2"/>
  <c r="Q10" i="1" l="1"/>
  <c r="Q7" i="1"/>
  <c r="G190" i="2"/>
  <c r="C44" i="2"/>
  <c r="C45" i="2"/>
  <c r="C43" i="2"/>
  <c r="C42" i="2"/>
  <c r="G193" i="2"/>
  <c r="G189" i="2"/>
  <c r="C41" i="2"/>
  <c r="C46" i="2"/>
  <c r="G188" i="2"/>
  <c r="G192" i="2"/>
  <c r="G191" i="2"/>
  <c r="I191" i="2"/>
  <c r="D43" i="2"/>
  <c r="D41" i="2"/>
  <c r="H190" i="2"/>
  <c r="E43" i="2"/>
  <c r="I192" i="2"/>
  <c r="I189" i="2"/>
  <c r="D45" i="2"/>
  <c r="H192" i="2"/>
  <c r="H189" i="2"/>
  <c r="E45" i="2"/>
  <c r="H193" i="2"/>
  <c r="H188" i="2"/>
  <c r="E42" i="2"/>
  <c r="I188" i="2"/>
  <c r="E44" i="2"/>
  <c r="I193" i="2"/>
  <c r="D46" i="2"/>
  <c r="D44" i="2"/>
  <c r="E46" i="2"/>
  <c r="D42" i="2"/>
  <c r="I190" i="2"/>
  <c r="E41" i="2"/>
  <c r="H191" i="2"/>
</calcChain>
</file>

<file path=xl/sharedStrings.xml><?xml version="1.0" encoding="utf-8"?>
<sst xmlns="http://schemas.openxmlformats.org/spreadsheetml/2006/main" count="197" uniqueCount="84">
  <si>
    <t>Year</t>
  </si>
  <si>
    <t>Month</t>
  </si>
  <si>
    <t>Series</t>
  </si>
  <si>
    <t>Inflation_Rate</t>
  </si>
  <si>
    <t>Crude _Oil_Price</t>
  </si>
  <si>
    <t>Production</t>
  </si>
  <si>
    <t>Crude_Oil_Export</t>
  </si>
  <si>
    <t>CPI_Food</t>
  </si>
  <si>
    <t>CPI_Energy</t>
  </si>
  <si>
    <t>CPI_Health</t>
  </si>
  <si>
    <t>CPI_Transport</t>
  </si>
  <si>
    <t>CPI_Communication</t>
  </si>
  <si>
    <t>CPI_Education</t>
  </si>
  <si>
    <t>Population</t>
  </si>
  <si>
    <t>Petrol</t>
  </si>
  <si>
    <t>Inflation Rate</t>
  </si>
  <si>
    <t>Inflation Rate Overview</t>
  </si>
  <si>
    <t>Forecast(Inflation Rate)</t>
  </si>
  <si>
    <t>Lower Confidence Bound(Inflation Rate)</t>
  </si>
  <si>
    <t>Upper Confidence Bound(Inflation Rate)</t>
  </si>
  <si>
    <t>Inflation Rate Forecast</t>
  </si>
  <si>
    <t>Consumer Price Indices</t>
  </si>
  <si>
    <t>CPI of Food</t>
  </si>
  <si>
    <t>CPI of Energy</t>
  </si>
  <si>
    <t>CPI of Health</t>
  </si>
  <si>
    <t>CPI of Transport</t>
  </si>
  <si>
    <t>CPI of Communication</t>
  </si>
  <si>
    <t>CPI of Education</t>
  </si>
  <si>
    <t>Crude Oil Price</t>
  </si>
  <si>
    <t>Crude Oil Export Rate</t>
  </si>
  <si>
    <t>Crude oil Production Rate</t>
  </si>
  <si>
    <t>Influence of Crude Oil Market Metrics on Inflation Rate</t>
  </si>
  <si>
    <t>Overview of Crude Oil Market Metrics</t>
  </si>
  <si>
    <t>Crude  Oil Price</t>
  </si>
  <si>
    <t>Crude Oil Production Rate</t>
  </si>
  <si>
    <t>Crude Oil Export Rate (/10)</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</si>
  <si>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</si>
  <si>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</si>
  <si>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</si>
  <si>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</si>
  <si>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</si>
  <si>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</si>
  <si>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</si>
  <si>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</si>
  <si>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</si>
  <si>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</si>
  <si>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</si>
  <si>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</si>
  <si>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</si>
  <si>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</si>
  <si>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</si>
  <si>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</si>
  <si>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</si>
  <si>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</si>
  <si>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</si>
  <si>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</si>
  <si>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</si>
  <si>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</si>
  <si>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</si>
  <si>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</si>
  <si>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Population Trend and Forecast</t>
  </si>
  <si>
    <t>Impact of Population growth on Inflation Rate</t>
  </si>
  <si>
    <t>Population(Million)</t>
  </si>
  <si>
    <t>Conclusion:</t>
  </si>
  <si>
    <t>The regression analysis above proves that Inflation Rate is dependent on Population on a 46% scale</t>
  </si>
  <si>
    <t>Population vs Inflation Trend</t>
  </si>
  <si>
    <t>Evolution of Petrol Pump Price in Nigeria</t>
  </si>
  <si>
    <t>Petrol Price</t>
  </si>
  <si>
    <t>Impact of Petrol Pump Price on Inflation</t>
  </si>
  <si>
    <t>Population (Million)</t>
  </si>
  <si>
    <t>Since the P-value of Population is 0.485 which is way higher than the P-value gotten from the simple regression analysis,</t>
  </si>
  <si>
    <t>showing dominance in the dependency</t>
  </si>
  <si>
    <t xml:space="preserve">This means there's a multicollinearity problem, and this will require us to eliminate population because petrol pump price is </t>
  </si>
  <si>
    <t>Modelling:</t>
  </si>
  <si>
    <t>y = α + βx + Ꜫ</t>
  </si>
  <si>
    <t xml:space="preserve">Inflation rate = 9.907 + 0.0231(Petrol pump price) </t>
  </si>
  <si>
    <t>The regression analysis done proves a very strong dependency of inflation rate on Petrol pump price with P-value=0.000000145</t>
  </si>
  <si>
    <r>
      <t xml:space="preserve">and </t>
    </r>
    <r>
      <rPr>
        <b/>
        <sz val="12"/>
        <color theme="1"/>
        <rFont val="Calibri"/>
        <family val="2"/>
        <scheme val="minor"/>
      </rPr>
      <t>R</t>
    </r>
    <r>
      <rPr>
        <b/>
        <vertAlign val="superscript"/>
        <sz val="12"/>
        <color theme="1"/>
        <rFont val="Calibri"/>
        <family val="2"/>
        <scheme val="minor"/>
      </rPr>
      <t>2</t>
    </r>
    <r>
      <rPr>
        <sz val="11"/>
        <color theme="1"/>
        <rFont val="Calibri"/>
        <family val="2"/>
        <scheme val="minor"/>
      </rPr>
      <t xml:space="preserve"> =0.8499  which means the inflation rate is 84.99% dependent on Petrol pump price.</t>
    </r>
  </si>
  <si>
    <t>Population | Petrol Price VS Inflation Visualization</t>
  </si>
  <si>
    <t>Population (*10,000,000)</t>
  </si>
  <si>
    <t>Petrol Price (*10)</t>
  </si>
  <si>
    <t>Forecast(Population)</t>
  </si>
  <si>
    <t>Lower Confidence Bound(Population)</t>
  </si>
  <si>
    <t>Upper Confidence Bound(Population)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</si>
</sst>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2"/>
      <color theme="1"/>
      <name val="Calibri"/>
      <family val="2"/>
      <scheme val="minor"/>
    </font>
    <font>
      <b/>
      <sz val="12"/>
      <color theme="1"/>
      <name val="Calibri"/>
      <family val="2"/>
      <scheme val="minor"/>
    </font>
    <font>
      <b/>
      <vertAlign val="superscript"/>
      <sz val="12"/>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6">
    <xf numFmtId="0" fontId="0" fillId="0" borderId="0" xfId="0"/>
    <xf numFmtId="0" fontId="2" fillId="0" borderId="0" xfId="0" applyFont="1"/>
    <xf numFmtId="0" fontId="1" fillId="0" borderId="0" xfId="0" applyFont="1"/>
    <xf numFmtId="3" fontId="0" fillId="0" borderId="0" xfId="0" applyNumberFormat="1"/>
    <xf numFmtId="3" fontId="0" fillId="0" borderId="0" xfId="0" applyNumberFormat="1" applyBorder="1"/>
    <xf numFmtId="3" fontId="0" fillId="0" borderId="0" xfId="0" applyNumberFormat="1" applyFont="1" applyBorder="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3" fillId="0" borderId="2" xfId="0" applyFont="1" applyFill="1" applyBorder="1" applyAlignment="1">
      <alignment horizontal="centerContinuous"/>
    </xf>
    <xf numFmtId="0" fontId="4" fillId="0" borderId="0" xfId="0" applyFont="1"/>
    <xf numFmtId="0" fontId="5" fillId="0" borderId="0" xfId="0" applyFont="1"/>
  </cellXfs>
  <cellStyles count="1">
    <cellStyle name="Normal" xfId="0" builtinId="0"/>
  </cellStyles>
  <dxfs count="24">
    <dxf>
      <numFmt numFmtId="2" formatCode="0.00"/>
    </dxf>
    <dxf>
      <numFmt numFmtId="2" formatCode="0.00"/>
    </dxf>
    <dxf>
      <numFmt numFmtId="2" formatCode="0.00"/>
    </dxf>
    <dxf>
      <numFmt numFmtId="0" formatCode="General"/>
    </dxf>
    <dxf>
      <numFmt numFmtId="2" formatCode="0.00"/>
    </dxf>
    <dxf>
      <numFmt numFmtId="2" formatCode="0.00"/>
    </dxf>
    <dxf>
      <numFmt numFmtId="2" formatCode="0.00"/>
    </dxf>
    <dxf>
      <numFmt numFmtId="2" formatCode="0.00"/>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left" vertical="bottom" textRotation="0" wrapText="0" indent="0" justifyLastLine="0" shrinkToFit="0" readingOrder="0"/>
    </dxf>
    <dxf>
      <numFmt numFmtId="2" formatCode="0.00"/>
    </dxf>
    <dxf>
      <numFmt numFmtId="2" formatCode="0.00"/>
    </dxf>
    <dxf>
      <numFmt numFmtId="2" formatCode="0.00"/>
    </dxf>
    <dxf>
      <numFmt numFmtId="3" formatCode="#,##0"/>
    </dxf>
    <dxf>
      <font>
        <b/>
        <i val="0"/>
        <strike val="0"/>
        <condense val="0"/>
        <extend val="0"/>
        <outline val="0"/>
        <shadow val="0"/>
        <u val="none"/>
        <vertAlign val="baseline"/>
        <sz val="11"/>
        <color theme="1"/>
        <name val="Calibri"/>
        <family val="2"/>
        <scheme val="minor"/>
      </font>
    </dxf>
    <dxf>
      <font>
        <b/>
        <color theme="1"/>
      </font>
      <border>
        <bottom style="thin">
          <color theme="9"/>
        </bottom>
        <vertical/>
        <horizontal/>
      </border>
    </dxf>
    <dxf>
      <font>
        <color theme="1"/>
      </font>
      <border diagonalUp="0" diagonalDown="0">
        <left/>
        <right/>
        <top/>
        <bottom/>
        <vertical/>
        <horizontal/>
      </border>
    </dxf>
  </dxfs>
  <tableStyles count="1" defaultTableStyle="TableStyleMedium2" defaultPivotStyle="PivotStyleLight16">
    <tableStyle name="SlicerStyleDark6 2" pivot="0" table="0" count="10" xr9:uid="{A2709D44-C41F-4CD0-8178-54903F086EA5}">
      <tableStyleElement type="wholeTable" dxfId="23"/>
      <tableStyleElement type="headerRow" dxfId="22"/>
    </tableStyle>
  </tableStyles>
  <colors>
    <mruColors>
      <color rgb="FF00FF00"/>
      <color rgb="FFFF00FF"/>
      <color rgb="FF99FF99"/>
      <color rgb="FF01530F"/>
      <color rgb="FF10550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rgb="FF01530F"/>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[Inflation Rate Analysis Project.xlsx]Analysis!PivotTable1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a:t>
            </a:r>
            <a:r>
              <a:rPr lang="en-US" baseline="0"/>
              <a:t> Rate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Analysis!$B$2</c:f>
              <c:strCache>
                <c:ptCount val="1"/>
                <c:pt idx="0">
                  <c:v>Total</c:v>
                </c:pt>
              </c:strCache>
            </c:strRef>
          </c:tx>
          <c:spPr>
            <a:solidFill>
              <a:schemeClr val="accent1"/>
            </a:solidFill>
            <a:ln>
              <a:noFill/>
            </a:ln>
            <a:effectLst/>
          </c:spPr>
          <c:cat>
            <c:strRef>
              <c:f>Analysis!$A$3:$A$19</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Analysis!$B$3:$B$19</c:f>
              <c:numCache>
                <c:formatCode>0.00</c:formatCode>
                <c:ptCount val="17"/>
                <c:pt idx="0">
                  <c:v>11.525</c:v>
                </c:pt>
                <c:pt idx="1">
                  <c:v>12.591666666666667</c:v>
                </c:pt>
                <c:pt idx="2">
                  <c:v>13.758333333333335</c:v>
                </c:pt>
                <c:pt idx="3">
                  <c:v>10.85</c:v>
                </c:pt>
                <c:pt idx="4">
                  <c:v>12.241666666666667</c:v>
                </c:pt>
                <c:pt idx="5">
                  <c:v>8.5166666666666675</c:v>
                </c:pt>
                <c:pt idx="6">
                  <c:v>8.0583333333333318</c:v>
                </c:pt>
                <c:pt idx="7">
                  <c:v>9.01</c:v>
                </c:pt>
                <c:pt idx="8">
                  <c:v>15.624999999999998</c:v>
                </c:pt>
                <c:pt idx="9">
                  <c:v>16.547499999999999</c:v>
                </c:pt>
                <c:pt idx="10">
                  <c:v>12.145833333333334</c:v>
                </c:pt>
                <c:pt idx="11">
                  <c:v>11.391666666666666</c:v>
                </c:pt>
                <c:pt idx="12">
                  <c:v>13.209166666666667</c:v>
                </c:pt>
                <c:pt idx="13">
                  <c:v>16.984166666666667</c:v>
                </c:pt>
                <c:pt idx="14">
                  <c:v>18.765000000000001</c:v>
                </c:pt>
                <c:pt idx="15">
                  <c:v>24.52</c:v>
                </c:pt>
                <c:pt idx="16">
                  <c:v>32.771666666666668</c:v>
                </c:pt>
              </c:numCache>
            </c:numRef>
          </c:val>
          <c:extLst>
            <c:ext xmlns:c16="http://schemas.microsoft.com/office/drawing/2014/chart" uri="{C3380CC4-5D6E-409C-BE32-E72D297353CC}">
              <c16:uniqueId val="{00000000-5378-4130-9BCE-0859105027E6}"/>
            </c:ext>
          </c:extLst>
        </c:ser>
        <c:dLbls>
          <c:showLegendKey val="0"/>
          <c:showVal val="0"/>
          <c:showCatName val="0"/>
          <c:showSerName val="0"/>
          <c:showPercent val="0"/>
          <c:showBubbleSize val="0"/>
        </c:dLbls>
        <c:axId val="33371983"/>
        <c:axId val="97918575"/>
      </c:areaChart>
      <c:catAx>
        <c:axId val="33371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18575"/>
        <c:crosses val="autoZero"/>
        <c:auto val="1"/>
        <c:lblAlgn val="ctr"/>
        <c:lblOffset val="100"/>
        <c:noMultiLvlLbl val="0"/>
      </c:catAx>
      <c:valAx>
        <c:axId val="979185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719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Analysis!$B$263</c:f>
              <c:strCache>
                <c:ptCount val="1"/>
                <c:pt idx="0">
                  <c:v>Petrol Price</c:v>
                </c:pt>
              </c:strCache>
            </c:strRef>
          </c:tx>
          <c:spPr>
            <a:solidFill>
              <a:schemeClr val="accent1"/>
            </a:solidFill>
            <a:ln>
              <a:noFill/>
            </a:ln>
            <a:effectLst/>
          </c:spPr>
          <c:cat>
            <c:numRef>
              <c:f>Analysis!$A$264:$A$280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Analysis!$B$264:$B$280</c:f>
              <c:numCache>
                <c:formatCode>General</c:formatCode>
                <c:ptCount val="17"/>
                <c:pt idx="0">
                  <c:v>65</c:v>
                </c:pt>
                <c:pt idx="1">
                  <c:v>65</c:v>
                </c:pt>
                <c:pt idx="2">
                  <c:v>65</c:v>
                </c:pt>
                <c:pt idx="3">
                  <c:v>65</c:v>
                </c:pt>
                <c:pt idx="4">
                  <c:v>101</c:v>
                </c:pt>
                <c:pt idx="5">
                  <c:v>97</c:v>
                </c:pt>
                <c:pt idx="6">
                  <c:v>97</c:v>
                </c:pt>
                <c:pt idx="7">
                  <c:v>119</c:v>
                </c:pt>
                <c:pt idx="8">
                  <c:v>145</c:v>
                </c:pt>
                <c:pt idx="9">
                  <c:v>145</c:v>
                </c:pt>
                <c:pt idx="10">
                  <c:v>145</c:v>
                </c:pt>
                <c:pt idx="11">
                  <c:v>145</c:v>
                </c:pt>
                <c:pt idx="12">
                  <c:v>145</c:v>
                </c:pt>
                <c:pt idx="13">
                  <c:v>212</c:v>
                </c:pt>
                <c:pt idx="14">
                  <c:v>212</c:v>
                </c:pt>
                <c:pt idx="15">
                  <c:v>617</c:v>
                </c:pt>
                <c:pt idx="16">
                  <c:v>1030</c:v>
                </c:pt>
              </c:numCache>
            </c:numRef>
          </c:val>
          <c:extLst>
            <c:ext xmlns:c16="http://schemas.microsoft.com/office/drawing/2014/chart" uri="{C3380CC4-5D6E-409C-BE32-E72D297353CC}">
              <c16:uniqueId val="{00000000-DC0D-4119-9F2B-DC7F9FD479A2}"/>
            </c:ext>
          </c:extLst>
        </c:ser>
        <c:dLbls>
          <c:showLegendKey val="0"/>
          <c:showVal val="0"/>
          <c:showCatName val="0"/>
          <c:showSerName val="0"/>
          <c:showPercent val="0"/>
          <c:showBubbleSize val="0"/>
        </c:dLbls>
        <c:axId val="1366249167"/>
        <c:axId val="1368656031"/>
      </c:areaChart>
      <c:catAx>
        <c:axId val="1366249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656031"/>
        <c:crosses val="autoZero"/>
        <c:auto val="1"/>
        <c:lblAlgn val="ctr"/>
        <c:lblOffset val="100"/>
        <c:noMultiLvlLbl val="0"/>
      </c:catAx>
      <c:valAx>
        <c:axId val="136865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249167"/>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a:t>
            </a:r>
            <a:r>
              <a:rPr lang="en-US" baseline="0"/>
              <a:t> | Population | Petrol Pump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Analysis!$B$359</c:f>
              <c:strCache>
                <c:ptCount val="1"/>
                <c:pt idx="0">
                  <c:v>Inflation Rate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Analysis!$A$360:$A$376</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xVal>
          <c:yVal>
            <c:numRef>
              <c:f>Analysis!$B$360:$B$376</c:f>
              <c:numCache>
                <c:formatCode>0.00</c:formatCode>
                <c:ptCount val="17"/>
                <c:pt idx="0">
                  <c:v>11.525</c:v>
                </c:pt>
                <c:pt idx="1">
                  <c:v>12.591666666666667</c:v>
                </c:pt>
                <c:pt idx="2">
                  <c:v>13.758333333333335</c:v>
                </c:pt>
                <c:pt idx="3">
                  <c:v>10.85</c:v>
                </c:pt>
                <c:pt idx="4">
                  <c:v>12.241666666666667</c:v>
                </c:pt>
                <c:pt idx="5">
                  <c:v>8.5166666666666675</c:v>
                </c:pt>
                <c:pt idx="6">
                  <c:v>8.0583333333333318</c:v>
                </c:pt>
                <c:pt idx="7">
                  <c:v>9.01</c:v>
                </c:pt>
                <c:pt idx="8">
                  <c:v>15.624999999999998</c:v>
                </c:pt>
                <c:pt idx="9">
                  <c:v>16.547499999999999</c:v>
                </c:pt>
                <c:pt idx="10">
                  <c:v>12.145833333333334</c:v>
                </c:pt>
                <c:pt idx="11">
                  <c:v>11.391666666666666</c:v>
                </c:pt>
                <c:pt idx="12">
                  <c:v>13.209166666666667</c:v>
                </c:pt>
                <c:pt idx="13">
                  <c:v>16.984166666666667</c:v>
                </c:pt>
                <c:pt idx="14">
                  <c:v>18.765000000000001</c:v>
                </c:pt>
                <c:pt idx="15">
                  <c:v>24.52</c:v>
                </c:pt>
                <c:pt idx="16">
                  <c:v>32.771666666666668</c:v>
                </c:pt>
              </c:numCache>
            </c:numRef>
          </c:yVal>
          <c:smooth val="1"/>
          <c:extLst>
            <c:ext xmlns:c16="http://schemas.microsoft.com/office/drawing/2014/chart" uri="{C3380CC4-5D6E-409C-BE32-E72D297353CC}">
              <c16:uniqueId val="{00000000-42C6-43DF-BDC6-3B0C9F4C3033}"/>
            </c:ext>
          </c:extLst>
        </c:ser>
        <c:ser>
          <c:idx val="1"/>
          <c:order val="1"/>
          <c:tx>
            <c:strRef>
              <c:f>Analysis!$C$359</c:f>
              <c:strCache>
                <c:ptCount val="1"/>
                <c:pt idx="0">
                  <c:v>Petrol Price (*10)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Analysis!$A$360:$A$376</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xVal>
          <c:yVal>
            <c:numRef>
              <c:f>Analysis!$C$360:$C$376</c:f>
              <c:numCache>
                <c:formatCode>General</c:formatCode>
                <c:ptCount val="17"/>
                <c:pt idx="0">
                  <c:v>6.5</c:v>
                </c:pt>
                <c:pt idx="1">
                  <c:v>6.5</c:v>
                </c:pt>
                <c:pt idx="2">
                  <c:v>6.5</c:v>
                </c:pt>
                <c:pt idx="3">
                  <c:v>6.5</c:v>
                </c:pt>
                <c:pt idx="4">
                  <c:v>10.1</c:v>
                </c:pt>
                <c:pt idx="5">
                  <c:v>9.6999999999999993</c:v>
                </c:pt>
                <c:pt idx="6">
                  <c:v>9.6999999999999993</c:v>
                </c:pt>
                <c:pt idx="7">
                  <c:v>11.9</c:v>
                </c:pt>
                <c:pt idx="8">
                  <c:v>14.5</c:v>
                </c:pt>
                <c:pt idx="9">
                  <c:v>14.5</c:v>
                </c:pt>
                <c:pt idx="10">
                  <c:v>14.5</c:v>
                </c:pt>
                <c:pt idx="11">
                  <c:v>14.5</c:v>
                </c:pt>
                <c:pt idx="12">
                  <c:v>14.5</c:v>
                </c:pt>
                <c:pt idx="13">
                  <c:v>21.2</c:v>
                </c:pt>
                <c:pt idx="14">
                  <c:v>21.2</c:v>
                </c:pt>
                <c:pt idx="15">
                  <c:v>61.7</c:v>
                </c:pt>
                <c:pt idx="16">
                  <c:v>103</c:v>
                </c:pt>
              </c:numCache>
            </c:numRef>
          </c:yVal>
          <c:smooth val="1"/>
          <c:extLst>
            <c:ext xmlns:c16="http://schemas.microsoft.com/office/drawing/2014/chart" uri="{C3380CC4-5D6E-409C-BE32-E72D297353CC}">
              <c16:uniqueId val="{00000001-42C6-43DF-BDC6-3B0C9F4C3033}"/>
            </c:ext>
          </c:extLst>
        </c:ser>
        <c:ser>
          <c:idx val="2"/>
          <c:order val="2"/>
          <c:tx>
            <c:strRef>
              <c:f>Analysis!$D$359</c:f>
              <c:strCache>
                <c:ptCount val="1"/>
                <c:pt idx="0">
                  <c:v>Population (*10,000,000)</c:v>
                </c:pt>
              </c:strCache>
            </c:strRef>
          </c:tx>
          <c:spPr>
            <a:ln w="19050" cap="rnd">
              <a:solidFill>
                <a:srgbClr val="C00000"/>
              </a:solidFill>
              <a:round/>
            </a:ln>
            <a:effectLst/>
          </c:spPr>
          <c:marker>
            <c:symbol val="circle"/>
            <c:size val="5"/>
            <c:spPr>
              <a:solidFill>
                <a:srgbClr val="C00000"/>
              </a:solidFill>
              <a:ln w="9525">
                <a:solidFill>
                  <a:srgbClr val="C00000"/>
                </a:solidFill>
              </a:ln>
              <a:effectLst/>
            </c:spPr>
          </c:marker>
          <c:xVal>
            <c:numRef>
              <c:f>Analysis!$A$360:$A$376</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xVal>
          <c:yVal>
            <c:numRef>
              <c:f>Analysis!$D$360:$D$376</c:f>
              <c:numCache>
                <c:formatCode>0.00</c:formatCode>
                <c:ptCount val="17"/>
                <c:pt idx="0">
                  <c:v>15.7595014</c:v>
                </c:pt>
                <c:pt idx="1">
                  <c:v>16.204946400000001</c:v>
                </c:pt>
                <c:pt idx="2">
                  <c:v>16.664288599999999</c:v>
                </c:pt>
                <c:pt idx="3">
                  <c:v>17.137959800000001</c:v>
                </c:pt>
                <c:pt idx="4">
                  <c:v>17.6200625</c:v>
                </c:pt>
                <c:pt idx="5">
                  <c:v>18.1049443</c:v>
                </c:pt>
                <c:pt idx="6">
                  <c:v>18.589691500000001</c:v>
                </c:pt>
                <c:pt idx="7">
                  <c:v>19.067187799999999</c:v>
                </c:pt>
                <c:pt idx="8">
                  <c:v>19.544370000000001</c:v>
                </c:pt>
                <c:pt idx="9">
                  <c:v>20.025457899999999</c:v>
                </c:pt>
                <c:pt idx="10">
                  <c:v>20.493875500000001</c:v>
                </c:pt>
                <c:pt idx="11">
                  <c:v>20.948564099999999</c:v>
                </c:pt>
                <c:pt idx="12">
                  <c:v>21.399618100000001</c:v>
                </c:pt>
                <c:pt idx="13">
                  <c:v>21.852928599999998</c:v>
                </c:pt>
                <c:pt idx="14">
                  <c:v>22.3150896</c:v>
                </c:pt>
                <c:pt idx="15">
                  <c:v>22.788294499999999</c:v>
                </c:pt>
                <c:pt idx="16">
                  <c:v>23.286573000000001</c:v>
                </c:pt>
              </c:numCache>
            </c:numRef>
          </c:yVal>
          <c:smooth val="1"/>
          <c:extLst>
            <c:ext xmlns:c16="http://schemas.microsoft.com/office/drawing/2014/chart" uri="{C3380CC4-5D6E-409C-BE32-E72D297353CC}">
              <c16:uniqueId val="{00000002-42C6-43DF-BDC6-3B0C9F4C3033}"/>
            </c:ext>
          </c:extLst>
        </c:ser>
        <c:dLbls>
          <c:showLegendKey val="0"/>
          <c:showVal val="0"/>
          <c:showCatName val="0"/>
          <c:showSerName val="0"/>
          <c:showPercent val="0"/>
          <c:showBubbleSize val="0"/>
        </c:dLbls>
        <c:axId val="1418372111"/>
        <c:axId val="1454397247"/>
      </c:scatterChart>
      <c:valAx>
        <c:axId val="1418372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397247"/>
        <c:crosses val="autoZero"/>
        <c:crossBetween val="midCat"/>
      </c:valAx>
      <c:valAx>
        <c:axId val="14543972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37211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Inflation</a:t>
            </a:r>
            <a:r>
              <a:rPr lang="en-US" b="1" baseline="0">
                <a:solidFill>
                  <a:schemeClr val="bg1"/>
                </a:solidFill>
              </a:rPr>
              <a:t> Rate Forecast</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Analysis!$B$23</c:f>
              <c:strCache>
                <c:ptCount val="1"/>
                <c:pt idx="0">
                  <c:v>Inflation Rate</c:v>
                </c:pt>
              </c:strCache>
            </c:strRef>
          </c:tx>
          <c:spPr>
            <a:ln w="28575" cap="rnd">
              <a:solidFill>
                <a:srgbClr val="99FF99">
                  <a:alpha val="92000"/>
                </a:srgbClr>
              </a:solidFill>
              <a:round/>
            </a:ln>
            <a:effectLst/>
          </c:spPr>
          <c:marker>
            <c:symbol val="none"/>
          </c:marker>
          <c:val>
            <c:numRef>
              <c:f>Analysis!$B$24:$B$46</c:f>
              <c:numCache>
                <c:formatCode>0.00</c:formatCode>
                <c:ptCount val="23"/>
                <c:pt idx="0">
                  <c:v>11.525</c:v>
                </c:pt>
                <c:pt idx="1">
                  <c:v>12.591666666666667</c:v>
                </c:pt>
                <c:pt idx="2">
                  <c:v>13.758333333333335</c:v>
                </c:pt>
                <c:pt idx="3">
                  <c:v>10.85</c:v>
                </c:pt>
                <c:pt idx="4">
                  <c:v>12.241666666666667</c:v>
                </c:pt>
                <c:pt idx="5">
                  <c:v>8.5166666666666675</c:v>
                </c:pt>
                <c:pt idx="6">
                  <c:v>8.0583333333333318</c:v>
                </c:pt>
                <c:pt idx="7">
                  <c:v>9.01</c:v>
                </c:pt>
                <c:pt idx="8">
                  <c:v>15.624999999999998</c:v>
                </c:pt>
                <c:pt idx="9">
                  <c:v>16.547499999999999</c:v>
                </c:pt>
                <c:pt idx="10">
                  <c:v>12.145833333333334</c:v>
                </c:pt>
                <c:pt idx="11">
                  <c:v>11.391666666666666</c:v>
                </c:pt>
                <c:pt idx="12">
                  <c:v>13.209166666666667</c:v>
                </c:pt>
                <c:pt idx="13">
                  <c:v>16.984166666666667</c:v>
                </c:pt>
                <c:pt idx="14">
                  <c:v>18.765000000000001</c:v>
                </c:pt>
                <c:pt idx="15">
                  <c:v>24.52</c:v>
                </c:pt>
                <c:pt idx="16">
                  <c:v>32.771666666666668</c:v>
                </c:pt>
              </c:numCache>
            </c:numRef>
          </c:val>
          <c:smooth val="0"/>
          <c:extLst>
            <c:ext xmlns:c16="http://schemas.microsoft.com/office/drawing/2014/chart" uri="{C3380CC4-5D6E-409C-BE32-E72D297353CC}">
              <c16:uniqueId val="{00000000-111B-4FB0-B8B0-760CAB7DE16C}"/>
            </c:ext>
          </c:extLst>
        </c:ser>
        <c:ser>
          <c:idx val="1"/>
          <c:order val="1"/>
          <c:tx>
            <c:strRef>
              <c:f>Analysis!$C$23</c:f>
              <c:strCache>
                <c:ptCount val="1"/>
                <c:pt idx="0">
                  <c:v>Forecast(Inflation Rate)</c:v>
                </c:pt>
              </c:strCache>
            </c:strRef>
          </c:tx>
          <c:spPr>
            <a:ln w="25400" cap="rnd">
              <a:solidFill>
                <a:schemeClr val="accent2"/>
              </a:solidFill>
              <a:round/>
            </a:ln>
            <a:effectLst/>
          </c:spPr>
          <c:marker>
            <c:symbol val="none"/>
          </c:marker>
          <c:cat>
            <c:numRef>
              <c:f>Analysis!$A$24:$A$46</c:f>
              <c:numCache>
                <c:formatCode>General</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Analysis!$C$24:$C$46</c:f>
              <c:numCache>
                <c:formatCode>General</c:formatCode>
                <c:ptCount val="23"/>
                <c:pt idx="16" formatCode="0.00">
                  <c:v>32.771666666666668</c:v>
                </c:pt>
                <c:pt idx="17" formatCode="0.00">
                  <c:v>30.845602020435173</c:v>
                </c:pt>
                <c:pt idx="18" formatCode="0.00">
                  <c:v>36.182867705487268</c:v>
                </c:pt>
                <c:pt idx="19" formatCode="0.00">
                  <c:v>41.520133390539371</c:v>
                </c:pt>
                <c:pt idx="20" formatCode="0.00">
                  <c:v>46.857399075591474</c:v>
                </c:pt>
                <c:pt idx="21" formatCode="0.00">
                  <c:v>52.194664760643576</c:v>
                </c:pt>
                <c:pt idx="22" formatCode="0.00">
                  <c:v>57.531930445695671</c:v>
                </c:pt>
              </c:numCache>
            </c:numRef>
          </c:val>
          <c:smooth val="0"/>
          <c:extLst>
            <c:ext xmlns:c16="http://schemas.microsoft.com/office/drawing/2014/chart" uri="{C3380CC4-5D6E-409C-BE32-E72D297353CC}">
              <c16:uniqueId val="{00000001-111B-4FB0-B8B0-760CAB7DE16C}"/>
            </c:ext>
          </c:extLst>
        </c:ser>
        <c:ser>
          <c:idx val="2"/>
          <c:order val="2"/>
          <c:tx>
            <c:strRef>
              <c:f>Analysis!$D$23</c:f>
              <c:strCache>
                <c:ptCount val="1"/>
                <c:pt idx="0">
                  <c:v>Lower Confidence Bound(Inflation Rate)</c:v>
                </c:pt>
              </c:strCache>
            </c:strRef>
          </c:tx>
          <c:spPr>
            <a:ln w="12700" cap="rnd">
              <a:solidFill>
                <a:srgbClr val="FFFF00"/>
              </a:solidFill>
              <a:prstDash val="solid"/>
              <a:round/>
            </a:ln>
            <a:effectLst/>
          </c:spPr>
          <c:marker>
            <c:symbol val="none"/>
          </c:marker>
          <c:cat>
            <c:numRef>
              <c:f>Analysis!$A$24:$A$46</c:f>
              <c:numCache>
                <c:formatCode>General</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Analysis!$D$24:$D$46</c:f>
              <c:numCache>
                <c:formatCode>General</c:formatCode>
                <c:ptCount val="23"/>
                <c:pt idx="16" formatCode="0.00">
                  <c:v>32.771666666666668</c:v>
                </c:pt>
                <c:pt idx="17" formatCode="0.00">
                  <c:v>22.161254208377976</c:v>
                </c:pt>
                <c:pt idx="18" formatCode="0.00">
                  <c:v>26.477352331641612</c:v>
                </c:pt>
                <c:pt idx="19" formatCode="0.00">
                  <c:v>29.841364462663456</c:v>
                </c:pt>
                <c:pt idx="20" formatCode="0.00">
                  <c:v>32.319183505204229</c:v>
                </c:pt>
                <c:pt idx="21" formatCode="0.00">
                  <c:v>34.071552345086587</c:v>
                </c:pt>
                <c:pt idx="22" formatCode="0.00">
                  <c:v>35.238252223107821</c:v>
                </c:pt>
              </c:numCache>
            </c:numRef>
          </c:val>
          <c:smooth val="0"/>
          <c:extLst>
            <c:ext xmlns:c16="http://schemas.microsoft.com/office/drawing/2014/chart" uri="{C3380CC4-5D6E-409C-BE32-E72D297353CC}">
              <c16:uniqueId val="{00000002-111B-4FB0-B8B0-760CAB7DE16C}"/>
            </c:ext>
          </c:extLst>
        </c:ser>
        <c:ser>
          <c:idx val="3"/>
          <c:order val="3"/>
          <c:tx>
            <c:strRef>
              <c:f>Analysis!$E$23</c:f>
              <c:strCache>
                <c:ptCount val="1"/>
                <c:pt idx="0">
                  <c:v>Upper Confidence Bound(Inflation Rate)</c:v>
                </c:pt>
              </c:strCache>
            </c:strRef>
          </c:tx>
          <c:spPr>
            <a:ln w="12700" cap="rnd">
              <a:solidFill>
                <a:srgbClr val="FF0000"/>
              </a:solidFill>
              <a:prstDash val="solid"/>
              <a:round/>
            </a:ln>
            <a:effectLst/>
          </c:spPr>
          <c:marker>
            <c:symbol val="none"/>
          </c:marker>
          <c:cat>
            <c:numRef>
              <c:f>Analysis!$A$24:$A$46</c:f>
              <c:numCache>
                <c:formatCode>General</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Analysis!$E$24:$E$46</c:f>
              <c:numCache>
                <c:formatCode>General</c:formatCode>
                <c:ptCount val="23"/>
                <c:pt idx="16" formatCode="0.00">
                  <c:v>32.771666666666668</c:v>
                </c:pt>
                <c:pt idx="17" formatCode="0.00">
                  <c:v>39.52994983249237</c:v>
                </c:pt>
                <c:pt idx="18" formatCode="0.00">
                  <c:v>45.888383079332925</c:v>
                </c:pt>
                <c:pt idx="19" formatCode="0.00">
                  <c:v>53.198902318415286</c:v>
                </c:pt>
                <c:pt idx="20" formatCode="0.00">
                  <c:v>61.395614645978718</c:v>
                </c:pt>
                <c:pt idx="21" formatCode="0.00">
                  <c:v>70.317777176200565</c:v>
                </c:pt>
                <c:pt idx="22" formatCode="0.00">
                  <c:v>79.825608668283522</c:v>
                </c:pt>
              </c:numCache>
            </c:numRef>
          </c:val>
          <c:smooth val="0"/>
          <c:extLst>
            <c:ext xmlns:c16="http://schemas.microsoft.com/office/drawing/2014/chart" uri="{C3380CC4-5D6E-409C-BE32-E72D297353CC}">
              <c16:uniqueId val="{00000003-111B-4FB0-B8B0-760CAB7DE16C}"/>
            </c:ext>
          </c:extLst>
        </c:ser>
        <c:dLbls>
          <c:showLegendKey val="0"/>
          <c:showVal val="0"/>
          <c:showCatName val="0"/>
          <c:showSerName val="0"/>
          <c:showPercent val="0"/>
          <c:showBubbleSize val="0"/>
        </c:dLbls>
        <c:smooth val="0"/>
        <c:axId val="95227183"/>
        <c:axId val="24609407"/>
      </c:lineChart>
      <c:catAx>
        <c:axId val="95227183"/>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609407"/>
        <c:crosses val="autoZero"/>
        <c:auto val="1"/>
        <c:lblAlgn val="ctr"/>
        <c:lblOffset val="100"/>
        <c:noMultiLvlLbl val="0"/>
      </c:catAx>
      <c:valAx>
        <c:axId val="246094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522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1530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[Inflation Rate Analysis Project.xlsx]Analysis!PivotTable2</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CPI</a:t>
            </a:r>
            <a:r>
              <a:rPr lang="en-US" b="1" baseline="0">
                <a:solidFill>
                  <a:schemeClr val="bg1"/>
                </a:solidFill>
              </a:rPr>
              <a:t> Stacked Column View</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tx1"/>
          </a:solidFill>
          <a:ln>
            <a:noFill/>
          </a:ln>
          <a:effectLst/>
        </c:spPr>
        <c:marker>
          <c:symbol val="none"/>
        </c:marker>
      </c:pivotFmt>
      <c:pivotFmt>
        <c:idx val="13"/>
        <c:spPr>
          <a:solidFill>
            <a:srgbClr val="C00000"/>
          </a:solidFill>
          <a:ln>
            <a:noFill/>
          </a:ln>
          <a:effectLst/>
        </c:spPr>
        <c:marker>
          <c:symbol val="none"/>
        </c:marker>
      </c:pivotFmt>
      <c:pivotFmt>
        <c:idx val="14"/>
        <c:spPr>
          <a:solidFill>
            <a:srgbClr val="FFFF00"/>
          </a:solidFill>
          <a:ln>
            <a:noFill/>
          </a:ln>
          <a:effectLst/>
        </c:spPr>
        <c:marker>
          <c:symbol val="none"/>
        </c:marker>
      </c:pivotFmt>
      <c:pivotFmt>
        <c:idx val="15"/>
        <c:spPr>
          <a:solidFill>
            <a:srgbClr val="FF00FF"/>
          </a:solidFill>
          <a:ln>
            <a:noFill/>
          </a:ln>
          <a:effectLst/>
        </c:spPr>
        <c:marker>
          <c:symbol val="none"/>
        </c:marker>
      </c:pivotFmt>
      <c:pivotFmt>
        <c:idx val="16"/>
        <c:spPr>
          <a:solidFill>
            <a:srgbClr val="99FF99"/>
          </a:solidFill>
          <a:ln>
            <a:noFill/>
          </a:ln>
          <a:effectLst/>
        </c:spPr>
        <c:marker>
          <c:symbol val="none"/>
        </c:marker>
      </c:pivotFmt>
      <c:pivotFmt>
        <c:idx val="17"/>
        <c:spPr>
          <a:solidFill>
            <a:srgbClr val="FF0000"/>
          </a:solidFill>
          <a:ln>
            <a:noFill/>
          </a:ln>
          <a:effectLst/>
        </c:spPr>
        <c:marker>
          <c:symbol val="none"/>
        </c:marker>
      </c:pivotFmt>
    </c:pivotFmts>
    <c:plotArea>
      <c:layout/>
      <c:barChart>
        <c:barDir val="col"/>
        <c:grouping val="stacked"/>
        <c:varyColors val="0"/>
        <c:ser>
          <c:idx val="0"/>
          <c:order val="0"/>
          <c:tx>
            <c:strRef>
              <c:f>Analysis!$B$50</c:f>
              <c:strCache>
                <c:ptCount val="1"/>
                <c:pt idx="0">
                  <c:v>CPI of Food</c:v>
                </c:pt>
              </c:strCache>
            </c:strRef>
          </c:tx>
          <c:spPr>
            <a:solidFill>
              <a:schemeClr val="tx1"/>
            </a:solidFill>
            <a:ln>
              <a:noFill/>
            </a:ln>
            <a:effectLst/>
          </c:spPr>
          <c:invertIfNegative val="0"/>
          <c:cat>
            <c:strRef>
              <c:f>Analysis!$A$51:$A$67</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Analysis!$B$51:$B$67</c:f>
              <c:numCache>
                <c:formatCode>General</c:formatCode>
                <c:ptCount val="17"/>
                <c:pt idx="0">
                  <c:v>83.442306205833333</c:v>
                </c:pt>
                <c:pt idx="1">
                  <c:v>95.825572780000002</c:v>
                </c:pt>
                <c:pt idx="2">
                  <c:v>109.93395579166668</c:v>
                </c:pt>
                <c:pt idx="3">
                  <c:v>121.25474204166669</c:v>
                </c:pt>
                <c:pt idx="4">
                  <c:v>134.95190743333333</c:v>
                </c:pt>
                <c:pt idx="5">
                  <c:v>148.03551556666665</c:v>
                </c:pt>
                <c:pt idx="6">
                  <c:v>162.07100404999997</c:v>
                </c:pt>
                <c:pt idx="7">
                  <c:v>178.11275822499999</c:v>
                </c:pt>
                <c:pt idx="8">
                  <c:v>204.73392526666669</c:v>
                </c:pt>
                <c:pt idx="9">
                  <c:v>244.75154394999996</c:v>
                </c:pt>
                <c:pt idx="10">
                  <c:v>279.86921063333335</c:v>
                </c:pt>
                <c:pt idx="11">
                  <c:v>318.33106639166664</c:v>
                </c:pt>
                <c:pt idx="12">
                  <c:v>369.80297661666668</c:v>
                </c:pt>
                <c:pt idx="13">
                  <c:v>445.25230873333339</c:v>
                </c:pt>
                <c:pt idx="14">
                  <c:v>538.47278652500006</c:v>
                </c:pt>
                <c:pt idx="15">
                  <c:v>689.03748050000013</c:v>
                </c:pt>
                <c:pt idx="16">
                  <c:v>883.86043396666662</c:v>
                </c:pt>
              </c:numCache>
            </c:numRef>
          </c:val>
          <c:extLst>
            <c:ext xmlns:c16="http://schemas.microsoft.com/office/drawing/2014/chart" uri="{C3380CC4-5D6E-409C-BE32-E72D297353CC}">
              <c16:uniqueId val="{00000000-D7A4-46C1-AE55-8F964EA6ECA3}"/>
            </c:ext>
          </c:extLst>
        </c:ser>
        <c:ser>
          <c:idx val="1"/>
          <c:order val="1"/>
          <c:tx>
            <c:strRef>
              <c:f>Analysis!$C$50</c:f>
              <c:strCache>
                <c:ptCount val="1"/>
                <c:pt idx="0">
                  <c:v>CPI of Energy</c:v>
                </c:pt>
              </c:strCache>
            </c:strRef>
          </c:tx>
          <c:spPr>
            <a:solidFill>
              <a:srgbClr val="C00000"/>
            </a:solidFill>
            <a:ln>
              <a:noFill/>
            </a:ln>
            <a:effectLst/>
          </c:spPr>
          <c:invertIfNegative val="0"/>
          <c:cat>
            <c:strRef>
              <c:f>Analysis!$A$51:$A$67</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Analysis!$C$51:$C$67</c:f>
              <c:numCache>
                <c:formatCode>General</c:formatCode>
                <c:ptCount val="17"/>
                <c:pt idx="0">
                  <c:v>88.964976691666664</c:v>
                </c:pt>
                <c:pt idx="1">
                  <c:v>96.341837996666683</c:v>
                </c:pt>
                <c:pt idx="2">
                  <c:v>106.0193096</c:v>
                </c:pt>
                <c:pt idx="3">
                  <c:v>122.49593208333333</c:v>
                </c:pt>
                <c:pt idx="4">
                  <c:v>144.2311589</c:v>
                </c:pt>
                <c:pt idx="5">
                  <c:v>158.06433095</c:v>
                </c:pt>
                <c:pt idx="6">
                  <c:v>167.28945081666669</c:v>
                </c:pt>
                <c:pt idx="7">
                  <c:v>179.34069802500002</c:v>
                </c:pt>
                <c:pt idx="8">
                  <c:v>218.67318456666666</c:v>
                </c:pt>
                <c:pt idx="9">
                  <c:v>246.77001321666671</c:v>
                </c:pt>
                <c:pt idx="10">
                  <c:v>265.02540907499997</c:v>
                </c:pt>
                <c:pt idx="11">
                  <c:v>284.5110487</c:v>
                </c:pt>
                <c:pt idx="12">
                  <c:v>307.63014866666668</c:v>
                </c:pt>
                <c:pt idx="13">
                  <c:v>339.07103721666664</c:v>
                </c:pt>
                <c:pt idx="14">
                  <c:v>389.12425575000003</c:v>
                </c:pt>
                <c:pt idx="15">
                  <c:v>468.59076868333335</c:v>
                </c:pt>
                <c:pt idx="16">
                  <c:v>564.3025983</c:v>
                </c:pt>
              </c:numCache>
            </c:numRef>
          </c:val>
          <c:extLst>
            <c:ext xmlns:c16="http://schemas.microsoft.com/office/drawing/2014/chart" uri="{C3380CC4-5D6E-409C-BE32-E72D297353CC}">
              <c16:uniqueId val="{00000001-D7A4-46C1-AE55-8F964EA6ECA3}"/>
            </c:ext>
          </c:extLst>
        </c:ser>
        <c:ser>
          <c:idx val="2"/>
          <c:order val="2"/>
          <c:tx>
            <c:strRef>
              <c:f>Analysis!$D$50</c:f>
              <c:strCache>
                <c:ptCount val="1"/>
                <c:pt idx="0">
                  <c:v>CPI of Health</c:v>
                </c:pt>
              </c:strCache>
            </c:strRef>
          </c:tx>
          <c:spPr>
            <a:solidFill>
              <a:srgbClr val="FFFF00"/>
            </a:solidFill>
            <a:ln>
              <a:noFill/>
            </a:ln>
            <a:effectLst/>
          </c:spPr>
          <c:invertIfNegative val="0"/>
          <c:cat>
            <c:strRef>
              <c:f>Analysis!$A$51:$A$67</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Analysis!$D$51:$D$67</c:f>
              <c:numCache>
                <c:formatCode>General</c:formatCode>
                <c:ptCount val="17"/>
                <c:pt idx="0">
                  <c:v>90.551313168333323</c:v>
                </c:pt>
                <c:pt idx="1">
                  <c:v>100.35672625166666</c:v>
                </c:pt>
                <c:pt idx="2">
                  <c:v>108.70950395833331</c:v>
                </c:pt>
                <c:pt idx="3">
                  <c:v>118.79648915000001</c:v>
                </c:pt>
                <c:pt idx="4">
                  <c:v>130.26415681666666</c:v>
                </c:pt>
                <c:pt idx="5">
                  <c:v>139.20966934999998</c:v>
                </c:pt>
                <c:pt idx="6">
                  <c:v>148.68946628333333</c:v>
                </c:pt>
                <c:pt idx="7">
                  <c:v>160.87354340833332</c:v>
                </c:pt>
                <c:pt idx="8">
                  <c:v>177.32618268333331</c:v>
                </c:pt>
                <c:pt idx="9">
                  <c:v>196.19441123333331</c:v>
                </c:pt>
                <c:pt idx="10">
                  <c:v>216.59940169166669</c:v>
                </c:pt>
                <c:pt idx="11">
                  <c:v>237.02159706666669</c:v>
                </c:pt>
                <c:pt idx="12">
                  <c:v>264.5079608833334</c:v>
                </c:pt>
                <c:pt idx="13">
                  <c:v>305.16976430833336</c:v>
                </c:pt>
                <c:pt idx="14">
                  <c:v>354.36991733333343</c:v>
                </c:pt>
                <c:pt idx="15">
                  <c:v>430.77141061666663</c:v>
                </c:pt>
                <c:pt idx="16">
                  <c:v>505.84948689999993</c:v>
                </c:pt>
              </c:numCache>
            </c:numRef>
          </c:val>
          <c:extLst>
            <c:ext xmlns:c16="http://schemas.microsoft.com/office/drawing/2014/chart" uri="{C3380CC4-5D6E-409C-BE32-E72D297353CC}">
              <c16:uniqueId val="{00000002-D7A4-46C1-AE55-8F964EA6ECA3}"/>
            </c:ext>
          </c:extLst>
        </c:ser>
        <c:ser>
          <c:idx val="3"/>
          <c:order val="3"/>
          <c:tx>
            <c:strRef>
              <c:f>Analysis!$E$50</c:f>
              <c:strCache>
                <c:ptCount val="1"/>
                <c:pt idx="0">
                  <c:v>CPI of Transport</c:v>
                </c:pt>
              </c:strCache>
            </c:strRef>
          </c:tx>
          <c:spPr>
            <a:solidFill>
              <a:srgbClr val="FF00FF"/>
            </a:solidFill>
            <a:ln>
              <a:noFill/>
            </a:ln>
            <a:effectLst/>
          </c:spPr>
          <c:invertIfNegative val="0"/>
          <c:cat>
            <c:strRef>
              <c:f>Analysis!$A$51:$A$67</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Analysis!$E$51:$E$67</c:f>
              <c:numCache>
                <c:formatCode>General</c:formatCode>
                <c:ptCount val="17"/>
                <c:pt idx="0">
                  <c:v>88.286573495833338</c:v>
                </c:pt>
                <c:pt idx="1">
                  <c:v>94.593155648333337</c:v>
                </c:pt>
                <c:pt idx="2">
                  <c:v>107.74603885833334</c:v>
                </c:pt>
                <c:pt idx="3">
                  <c:v>119.17281535833335</c:v>
                </c:pt>
                <c:pt idx="4">
                  <c:v>135.21421215000001</c:v>
                </c:pt>
                <c:pt idx="5">
                  <c:v>145.117794675</c:v>
                </c:pt>
                <c:pt idx="6">
                  <c:v>154.91326817499998</c:v>
                </c:pt>
                <c:pt idx="7">
                  <c:v>168.17168598333333</c:v>
                </c:pt>
                <c:pt idx="8">
                  <c:v>194.69002006666668</c:v>
                </c:pt>
                <c:pt idx="9">
                  <c:v>220.84263520833335</c:v>
                </c:pt>
                <c:pt idx="10">
                  <c:v>245.28017397500003</c:v>
                </c:pt>
                <c:pt idx="11">
                  <c:v>267.74485291666667</c:v>
                </c:pt>
                <c:pt idx="12">
                  <c:v>296.82159254999999</c:v>
                </c:pt>
                <c:pt idx="13">
                  <c:v>340.73310256666662</c:v>
                </c:pt>
                <c:pt idx="14">
                  <c:v>400.02996408333337</c:v>
                </c:pt>
                <c:pt idx="15">
                  <c:v>499.78522505833342</c:v>
                </c:pt>
                <c:pt idx="16">
                  <c:v>588.27995135000003</c:v>
                </c:pt>
              </c:numCache>
            </c:numRef>
          </c:val>
          <c:extLst>
            <c:ext xmlns:c16="http://schemas.microsoft.com/office/drawing/2014/chart" uri="{C3380CC4-5D6E-409C-BE32-E72D297353CC}">
              <c16:uniqueId val="{00000003-D7A4-46C1-AE55-8F964EA6ECA3}"/>
            </c:ext>
          </c:extLst>
        </c:ser>
        <c:ser>
          <c:idx val="4"/>
          <c:order val="4"/>
          <c:tx>
            <c:strRef>
              <c:f>Analysis!$F$50</c:f>
              <c:strCache>
                <c:ptCount val="1"/>
                <c:pt idx="0">
                  <c:v>CPI of Communication</c:v>
                </c:pt>
              </c:strCache>
            </c:strRef>
          </c:tx>
          <c:spPr>
            <a:solidFill>
              <a:srgbClr val="99FF99"/>
            </a:solidFill>
            <a:ln>
              <a:noFill/>
            </a:ln>
            <a:effectLst/>
          </c:spPr>
          <c:invertIfNegative val="0"/>
          <c:cat>
            <c:strRef>
              <c:f>Analysis!$A$51:$A$67</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Analysis!$F$51:$F$67</c:f>
              <c:numCache>
                <c:formatCode>General</c:formatCode>
                <c:ptCount val="17"/>
                <c:pt idx="0">
                  <c:v>93.307969338333336</c:v>
                </c:pt>
                <c:pt idx="1">
                  <c:v>98.754179003333363</c:v>
                </c:pt>
                <c:pt idx="2">
                  <c:v>101.28437527750002</c:v>
                </c:pt>
                <c:pt idx="3">
                  <c:v>105.74856883333337</c:v>
                </c:pt>
                <c:pt idx="4">
                  <c:v>114.00903189999998</c:v>
                </c:pt>
                <c:pt idx="5">
                  <c:v>118.463516975</c:v>
                </c:pt>
                <c:pt idx="6">
                  <c:v>123.57194944166667</c:v>
                </c:pt>
                <c:pt idx="7">
                  <c:v>127.39997651666665</c:v>
                </c:pt>
                <c:pt idx="8">
                  <c:v>133.68424197499999</c:v>
                </c:pt>
                <c:pt idx="9">
                  <c:v>138.44541742500002</c:v>
                </c:pt>
                <c:pt idx="10">
                  <c:v>146.43966013333335</c:v>
                </c:pt>
                <c:pt idx="11">
                  <c:v>157.75373300833331</c:v>
                </c:pt>
                <c:pt idx="12">
                  <c:v>171.66086283333334</c:v>
                </c:pt>
                <c:pt idx="13">
                  <c:v>189.65961658333333</c:v>
                </c:pt>
                <c:pt idx="14">
                  <c:v>210.92566070000007</c:v>
                </c:pt>
                <c:pt idx="15">
                  <c:v>228.84333930833336</c:v>
                </c:pt>
                <c:pt idx="16">
                  <c:v>235.02425148333336</c:v>
                </c:pt>
              </c:numCache>
            </c:numRef>
          </c:val>
          <c:extLst>
            <c:ext xmlns:c16="http://schemas.microsoft.com/office/drawing/2014/chart" uri="{C3380CC4-5D6E-409C-BE32-E72D297353CC}">
              <c16:uniqueId val="{00000004-D7A4-46C1-AE55-8F964EA6ECA3}"/>
            </c:ext>
          </c:extLst>
        </c:ser>
        <c:ser>
          <c:idx val="5"/>
          <c:order val="5"/>
          <c:tx>
            <c:strRef>
              <c:f>Analysis!$G$50</c:f>
              <c:strCache>
                <c:ptCount val="1"/>
                <c:pt idx="0">
                  <c:v>CPI of Education</c:v>
                </c:pt>
              </c:strCache>
            </c:strRef>
          </c:tx>
          <c:spPr>
            <a:solidFill>
              <a:srgbClr val="FF0000"/>
            </a:solidFill>
            <a:ln>
              <a:noFill/>
            </a:ln>
            <a:effectLst/>
          </c:spPr>
          <c:invertIfNegative val="0"/>
          <c:cat>
            <c:strRef>
              <c:f>Analysis!$A$51:$A$67</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Analysis!$G$51:$G$67</c:f>
              <c:numCache>
                <c:formatCode>General</c:formatCode>
                <c:ptCount val="17"/>
                <c:pt idx="0">
                  <c:v>79.779916996666671</c:v>
                </c:pt>
                <c:pt idx="1">
                  <c:v>94.385066603333328</c:v>
                </c:pt>
                <c:pt idx="2">
                  <c:v>106.86610002499998</c:v>
                </c:pt>
                <c:pt idx="3">
                  <c:v>112.44682546666668</c:v>
                </c:pt>
                <c:pt idx="4">
                  <c:v>124.73247698333336</c:v>
                </c:pt>
                <c:pt idx="5">
                  <c:v>133.49994301666666</c:v>
                </c:pt>
                <c:pt idx="6">
                  <c:v>142.05690146666666</c:v>
                </c:pt>
                <c:pt idx="7">
                  <c:v>154.48742865833336</c:v>
                </c:pt>
                <c:pt idx="8">
                  <c:v>180.32892075833334</c:v>
                </c:pt>
                <c:pt idx="9">
                  <c:v>207.78304340833333</c:v>
                </c:pt>
                <c:pt idx="10">
                  <c:v>228.68490015833333</c:v>
                </c:pt>
                <c:pt idx="11">
                  <c:v>249.26250000000002</c:v>
                </c:pt>
                <c:pt idx="12">
                  <c:v>272.95083333333332</c:v>
                </c:pt>
                <c:pt idx="13">
                  <c:v>304.99083333333334</c:v>
                </c:pt>
                <c:pt idx="14">
                  <c:v>353.03924245833338</c:v>
                </c:pt>
                <c:pt idx="15">
                  <c:v>425.63189375000002</c:v>
                </c:pt>
                <c:pt idx="16">
                  <c:v>480.33734736666662</c:v>
                </c:pt>
              </c:numCache>
            </c:numRef>
          </c:val>
          <c:extLst>
            <c:ext xmlns:c16="http://schemas.microsoft.com/office/drawing/2014/chart" uri="{C3380CC4-5D6E-409C-BE32-E72D297353CC}">
              <c16:uniqueId val="{00000005-D7A4-46C1-AE55-8F964EA6ECA3}"/>
            </c:ext>
          </c:extLst>
        </c:ser>
        <c:dLbls>
          <c:showLegendKey val="0"/>
          <c:showVal val="0"/>
          <c:showCatName val="0"/>
          <c:showSerName val="0"/>
          <c:showPercent val="0"/>
          <c:showBubbleSize val="0"/>
        </c:dLbls>
        <c:gapWidth val="150"/>
        <c:overlap val="100"/>
        <c:axId val="155485519"/>
        <c:axId val="30611439"/>
      </c:barChart>
      <c:catAx>
        <c:axId val="15548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0611439"/>
        <c:crosses val="autoZero"/>
        <c:auto val="1"/>
        <c:lblAlgn val="ctr"/>
        <c:lblOffset val="100"/>
        <c:noMultiLvlLbl val="0"/>
      </c:catAx>
      <c:valAx>
        <c:axId val="3061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548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1530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[Inflation Rate Analysis Project.xlsx]Analysis!PivotTable1</c:name>
    <c:fmtId val="4"/>
  </c:pivotSource>
  <c:chart>
    <c:title>
      <c:tx>
        <c:rich>
          <a:bodyPr rot="0" spcFirstLastPara="1" vertOverflow="ellipsis" vert="horz" wrap="square" anchor="ctr" anchorCtr="1"/>
          <a:lstStyle/>
          <a:p>
            <a:pPr>
              <a:defRPr sz="1400" b="0" i="0" u="none" strike="noStrike" kern="1200" spc="0" baseline="0">
                <a:solidFill>
                  <a:srgbClr val="01530F"/>
                </a:solidFill>
                <a:latin typeface="+mn-lt"/>
                <a:ea typeface="+mn-ea"/>
                <a:cs typeface="+mn-cs"/>
              </a:defRPr>
            </a:pPr>
            <a:r>
              <a:rPr lang="en-US">
                <a:solidFill>
                  <a:srgbClr val="01530F"/>
                </a:solidFill>
              </a:rPr>
              <a:t>Inflation</a:t>
            </a:r>
            <a:r>
              <a:rPr lang="en-US" baseline="0">
                <a:solidFill>
                  <a:srgbClr val="01530F"/>
                </a:solidFill>
              </a:rPr>
              <a:t> Rate Trend</a:t>
            </a:r>
            <a:endParaRPr lang="en-US">
              <a:solidFill>
                <a:srgbClr val="01530F"/>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1530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1530F"/>
          </a:solidFill>
          <a:ln>
            <a:noFill/>
          </a:ln>
          <a:effectLst/>
        </c:spPr>
        <c:marker>
          <c:symbol val="none"/>
        </c:marker>
      </c:pivotFmt>
    </c:pivotFmts>
    <c:plotArea>
      <c:layout/>
      <c:areaChart>
        <c:grouping val="standard"/>
        <c:varyColors val="0"/>
        <c:ser>
          <c:idx val="0"/>
          <c:order val="0"/>
          <c:tx>
            <c:strRef>
              <c:f>Analysis!$B$2</c:f>
              <c:strCache>
                <c:ptCount val="1"/>
                <c:pt idx="0">
                  <c:v>Total</c:v>
                </c:pt>
              </c:strCache>
            </c:strRef>
          </c:tx>
          <c:spPr>
            <a:solidFill>
              <a:srgbClr val="01530F"/>
            </a:solidFill>
            <a:ln>
              <a:noFill/>
            </a:ln>
            <a:effectLst/>
          </c:spPr>
          <c:cat>
            <c:strRef>
              <c:f>Analysis!$A$3:$A$19</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Analysis!$B$3:$B$19</c:f>
              <c:numCache>
                <c:formatCode>0.00</c:formatCode>
                <c:ptCount val="17"/>
                <c:pt idx="0">
                  <c:v>11.525</c:v>
                </c:pt>
                <c:pt idx="1">
                  <c:v>12.591666666666667</c:v>
                </c:pt>
                <c:pt idx="2">
                  <c:v>13.758333333333335</c:v>
                </c:pt>
                <c:pt idx="3">
                  <c:v>10.85</c:v>
                </c:pt>
                <c:pt idx="4">
                  <c:v>12.241666666666667</c:v>
                </c:pt>
                <c:pt idx="5">
                  <c:v>8.5166666666666675</c:v>
                </c:pt>
                <c:pt idx="6">
                  <c:v>8.0583333333333318</c:v>
                </c:pt>
                <c:pt idx="7">
                  <c:v>9.01</c:v>
                </c:pt>
                <c:pt idx="8">
                  <c:v>15.624999999999998</c:v>
                </c:pt>
                <c:pt idx="9">
                  <c:v>16.547499999999999</c:v>
                </c:pt>
                <c:pt idx="10">
                  <c:v>12.145833333333334</c:v>
                </c:pt>
                <c:pt idx="11">
                  <c:v>11.391666666666666</c:v>
                </c:pt>
                <c:pt idx="12">
                  <c:v>13.209166666666667</c:v>
                </c:pt>
                <c:pt idx="13">
                  <c:v>16.984166666666667</c:v>
                </c:pt>
                <c:pt idx="14">
                  <c:v>18.765000000000001</c:v>
                </c:pt>
                <c:pt idx="15">
                  <c:v>24.52</c:v>
                </c:pt>
                <c:pt idx="16">
                  <c:v>32.771666666666668</c:v>
                </c:pt>
              </c:numCache>
            </c:numRef>
          </c:val>
          <c:extLst>
            <c:ext xmlns:c16="http://schemas.microsoft.com/office/drawing/2014/chart" uri="{C3380CC4-5D6E-409C-BE32-E72D297353CC}">
              <c16:uniqueId val="{00000000-F2F4-43A7-A9CC-5FF43C5CDFBA}"/>
            </c:ext>
          </c:extLst>
        </c:ser>
        <c:dLbls>
          <c:showLegendKey val="0"/>
          <c:showVal val="0"/>
          <c:showCatName val="0"/>
          <c:showSerName val="0"/>
          <c:showPercent val="0"/>
          <c:showBubbleSize val="0"/>
        </c:dLbls>
        <c:axId val="33371983"/>
        <c:axId val="97918575"/>
      </c:areaChart>
      <c:catAx>
        <c:axId val="33371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1530F"/>
                </a:solidFill>
                <a:latin typeface="+mn-lt"/>
                <a:ea typeface="+mn-ea"/>
                <a:cs typeface="+mn-cs"/>
              </a:defRPr>
            </a:pPr>
            <a:endParaRPr lang="en-US"/>
          </a:p>
        </c:txPr>
        <c:crossAx val="97918575"/>
        <c:crosses val="autoZero"/>
        <c:auto val="1"/>
        <c:lblAlgn val="ctr"/>
        <c:lblOffset val="100"/>
        <c:noMultiLvlLbl val="0"/>
      </c:catAx>
      <c:valAx>
        <c:axId val="97918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1530F"/>
                </a:solidFill>
                <a:latin typeface="+mn-lt"/>
                <a:ea typeface="+mn-ea"/>
                <a:cs typeface="+mn-cs"/>
              </a:defRPr>
            </a:pPr>
            <a:endParaRPr lang="en-US"/>
          </a:p>
        </c:txPr>
        <c:crossAx val="333719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Population</a:t>
            </a:r>
            <a:r>
              <a:rPr lang="en-US" b="1" baseline="0">
                <a:solidFill>
                  <a:schemeClr val="bg1"/>
                </a:solidFill>
              </a:rPr>
              <a:t> Forecast</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18135225992339871"/>
          <c:y val="0.17567067626663405"/>
          <c:w val="0.7689302082584486"/>
          <c:h val="0.49892667929192158"/>
        </c:manualLayout>
      </c:layout>
      <c:lineChart>
        <c:grouping val="standard"/>
        <c:varyColors val="0"/>
        <c:ser>
          <c:idx val="0"/>
          <c:order val="0"/>
          <c:tx>
            <c:strRef>
              <c:f>Analysis!$F$170</c:f>
              <c:strCache>
                <c:ptCount val="1"/>
                <c:pt idx="0">
                  <c:v>Population</c:v>
                </c:pt>
              </c:strCache>
            </c:strRef>
          </c:tx>
          <c:spPr>
            <a:ln w="28575" cap="rnd">
              <a:solidFill>
                <a:srgbClr val="FFFF00"/>
              </a:solidFill>
              <a:round/>
            </a:ln>
            <a:effectLst/>
          </c:spPr>
          <c:marker>
            <c:symbol val="none"/>
          </c:marker>
          <c:val>
            <c:numRef>
              <c:f>Analysis!$F$171:$F$193</c:f>
              <c:numCache>
                <c:formatCode>0.00</c:formatCode>
                <c:ptCount val="23"/>
                <c:pt idx="0">
                  <c:v>157.59501399999999</c:v>
                </c:pt>
                <c:pt idx="1">
                  <c:v>162.049464</c:v>
                </c:pt>
                <c:pt idx="2">
                  <c:v>166.642886</c:v>
                </c:pt>
                <c:pt idx="3">
                  <c:v>171.37959799999999</c:v>
                </c:pt>
                <c:pt idx="4">
                  <c:v>176.200625</c:v>
                </c:pt>
                <c:pt idx="5">
                  <c:v>181.049443</c:v>
                </c:pt>
                <c:pt idx="6">
                  <c:v>185.89691500000001</c:v>
                </c:pt>
                <c:pt idx="7">
                  <c:v>190.67187799999999</c:v>
                </c:pt>
                <c:pt idx="8">
                  <c:v>195.44370000000001</c:v>
                </c:pt>
                <c:pt idx="9">
                  <c:v>200.25457900000001</c:v>
                </c:pt>
                <c:pt idx="10">
                  <c:v>204.93875499999999</c:v>
                </c:pt>
                <c:pt idx="11">
                  <c:v>209.48564099999999</c:v>
                </c:pt>
                <c:pt idx="12">
                  <c:v>213.99618100000001</c:v>
                </c:pt>
                <c:pt idx="13">
                  <c:v>218.52928600000001</c:v>
                </c:pt>
                <c:pt idx="14">
                  <c:v>223.15089599999999</c:v>
                </c:pt>
                <c:pt idx="15">
                  <c:v>227.88294500000001</c:v>
                </c:pt>
                <c:pt idx="16">
                  <c:v>232.86573000000001</c:v>
                </c:pt>
              </c:numCache>
            </c:numRef>
          </c:val>
          <c:smooth val="0"/>
          <c:extLst>
            <c:ext xmlns:c16="http://schemas.microsoft.com/office/drawing/2014/chart" uri="{C3380CC4-5D6E-409C-BE32-E72D297353CC}">
              <c16:uniqueId val="{00000000-0570-4231-95B9-6B961E2765BC}"/>
            </c:ext>
          </c:extLst>
        </c:ser>
        <c:ser>
          <c:idx val="1"/>
          <c:order val="1"/>
          <c:tx>
            <c:strRef>
              <c:f>Analysis!$G$170</c:f>
              <c:strCache>
                <c:ptCount val="1"/>
                <c:pt idx="0">
                  <c:v>Forecast(Population)</c:v>
                </c:pt>
              </c:strCache>
            </c:strRef>
          </c:tx>
          <c:spPr>
            <a:ln w="25400" cap="rnd">
              <a:solidFill>
                <a:schemeClr val="accent2"/>
              </a:solidFill>
              <a:round/>
            </a:ln>
            <a:effectLst/>
          </c:spPr>
          <c:marker>
            <c:symbol val="none"/>
          </c:marker>
          <c:cat>
            <c:numRef>
              <c:f>Analysis!$E$171:$E$193</c:f>
              <c:numCache>
                <c:formatCode>General</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Analysis!$G$171:$G$193</c:f>
              <c:numCache>
                <c:formatCode>0.00</c:formatCode>
                <c:ptCount val="23"/>
                <c:pt idx="16">
                  <c:v>232.86573000000001</c:v>
                </c:pt>
                <c:pt idx="17">
                  <c:v>237.65839225140658</c:v>
                </c:pt>
                <c:pt idx="18">
                  <c:v>242.36745916420975</c:v>
                </c:pt>
                <c:pt idx="19">
                  <c:v>247.07652607701294</c:v>
                </c:pt>
                <c:pt idx="20">
                  <c:v>251.78559298981611</c:v>
                </c:pt>
                <c:pt idx="21">
                  <c:v>256.49465990261928</c:v>
                </c:pt>
                <c:pt idx="22">
                  <c:v>261.20372681542244</c:v>
                </c:pt>
              </c:numCache>
            </c:numRef>
          </c:val>
          <c:smooth val="0"/>
          <c:extLst>
            <c:ext xmlns:c16="http://schemas.microsoft.com/office/drawing/2014/chart" uri="{C3380CC4-5D6E-409C-BE32-E72D297353CC}">
              <c16:uniqueId val="{00000001-0570-4231-95B9-6B961E2765BC}"/>
            </c:ext>
          </c:extLst>
        </c:ser>
        <c:dLbls>
          <c:showLegendKey val="0"/>
          <c:showVal val="0"/>
          <c:showCatName val="0"/>
          <c:showSerName val="0"/>
          <c:showPercent val="0"/>
          <c:showBubbleSize val="0"/>
        </c:dLbls>
        <c:smooth val="0"/>
        <c:axId val="561136607"/>
        <c:axId val="621298431"/>
      </c:lineChart>
      <c:catAx>
        <c:axId val="561136607"/>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21298431"/>
        <c:crosses val="autoZero"/>
        <c:auto val="1"/>
        <c:lblAlgn val="ctr"/>
        <c:lblOffset val="100"/>
        <c:noMultiLvlLbl val="0"/>
      </c:catAx>
      <c:valAx>
        <c:axId val="621298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b="0">
                    <a:solidFill>
                      <a:schemeClr val="bg1"/>
                    </a:solidFill>
                  </a:rPr>
                  <a:t>Million</a:t>
                </a:r>
              </a:p>
            </c:rich>
          </c:tx>
          <c:layout>
            <c:manualLayout>
              <c:xMode val="edge"/>
              <c:yMode val="edge"/>
              <c:x val="1.3559326859496191E-2"/>
              <c:y val="0.336801176102913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1136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1530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1530F"/>
                </a:solidFill>
                <a:latin typeface="+mn-lt"/>
                <a:ea typeface="+mn-ea"/>
                <a:cs typeface="+mn-cs"/>
              </a:defRPr>
            </a:pPr>
            <a:r>
              <a:rPr lang="en-US" b="1">
                <a:solidFill>
                  <a:srgbClr val="01530F"/>
                </a:solidFill>
              </a:rPr>
              <a:t>Petrol Pump Price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1530F"/>
              </a:solidFill>
              <a:latin typeface="+mn-lt"/>
              <a:ea typeface="+mn-ea"/>
              <a:cs typeface="+mn-cs"/>
            </a:defRPr>
          </a:pPr>
          <a:endParaRPr lang="en-US"/>
        </a:p>
      </c:txPr>
    </c:title>
    <c:autoTitleDeleted val="0"/>
    <c:plotArea>
      <c:layout/>
      <c:areaChart>
        <c:grouping val="stacked"/>
        <c:varyColors val="0"/>
        <c:ser>
          <c:idx val="0"/>
          <c:order val="0"/>
          <c:tx>
            <c:strRef>
              <c:f>Analysis!$B$263</c:f>
              <c:strCache>
                <c:ptCount val="1"/>
                <c:pt idx="0">
                  <c:v>Petrol Price</c:v>
                </c:pt>
              </c:strCache>
            </c:strRef>
          </c:tx>
          <c:spPr>
            <a:solidFill>
              <a:srgbClr val="01530F"/>
            </a:solidFill>
            <a:ln>
              <a:noFill/>
            </a:ln>
            <a:effectLst/>
          </c:spPr>
          <c:cat>
            <c:numRef>
              <c:f>Analysis!$A$264:$A$280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Analysis!$B$264:$B$280</c:f>
              <c:numCache>
                <c:formatCode>General</c:formatCode>
                <c:ptCount val="17"/>
                <c:pt idx="0">
                  <c:v>65</c:v>
                </c:pt>
                <c:pt idx="1">
                  <c:v>65</c:v>
                </c:pt>
                <c:pt idx="2">
                  <c:v>65</c:v>
                </c:pt>
                <c:pt idx="3">
                  <c:v>65</c:v>
                </c:pt>
                <c:pt idx="4">
                  <c:v>101</c:v>
                </c:pt>
                <c:pt idx="5">
                  <c:v>97</c:v>
                </c:pt>
                <c:pt idx="6">
                  <c:v>97</c:v>
                </c:pt>
                <c:pt idx="7">
                  <c:v>119</c:v>
                </c:pt>
                <c:pt idx="8">
                  <c:v>145</c:v>
                </c:pt>
                <c:pt idx="9">
                  <c:v>145</c:v>
                </c:pt>
                <c:pt idx="10">
                  <c:v>145</c:v>
                </c:pt>
                <c:pt idx="11">
                  <c:v>145</c:v>
                </c:pt>
                <c:pt idx="12">
                  <c:v>145</c:v>
                </c:pt>
                <c:pt idx="13">
                  <c:v>212</c:v>
                </c:pt>
                <c:pt idx="14">
                  <c:v>212</c:v>
                </c:pt>
                <c:pt idx="15">
                  <c:v>617</c:v>
                </c:pt>
                <c:pt idx="16">
                  <c:v>1030</c:v>
                </c:pt>
              </c:numCache>
            </c:numRef>
          </c:val>
          <c:extLst>
            <c:ext xmlns:c16="http://schemas.microsoft.com/office/drawing/2014/chart" uri="{C3380CC4-5D6E-409C-BE32-E72D297353CC}">
              <c16:uniqueId val="{00000000-5C34-4BBB-BDCE-E66486F558A1}"/>
            </c:ext>
          </c:extLst>
        </c:ser>
        <c:dLbls>
          <c:showLegendKey val="0"/>
          <c:showVal val="0"/>
          <c:showCatName val="0"/>
          <c:showSerName val="0"/>
          <c:showPercent val="0"/>
          <c:showBubbleSize val="0"/>
        </c:dLbls>
        <c:axId val="1366249167"/>
        <c:axId val="1368656031"/>
      </c:areaChart>
      <c:catAx>
        <c:axId val="13662491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1530F"/>
                </a:solidFill>
                <a:latin typeface="+mn-lt"/>
                <a:ea typeface="+mn-ea"/>
                <a:cs typeface="+mn-cs"/>
              </a:defRPr>
            </a:pPr>
            <a:endParaRPr lang="en-US"/>
          </a:p>
        </c:txPr>
        <c:crossAx val="1368656031"/>
        <c:crosses val="autoZero"/>
        <c:auto val="1"/>
        <c:lblAlgn val="ctr"/>
        <c:lblOffset val="100"/>
        <c:noMultiLvlLbl val="0"/>
      </c:catAx>
      <c:valAx>
        <c:axId val="136865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1530F"/>
                </a:solidFill>
                <a:latin typeface="+mn-lt"/>
                <a:ea typeface="+mn-ea"/>
                <a:cs typeface="+mn-cs"/>
              </a:defRPr>
            </a:pPr>
            <a:endParaRPr lang="en-US"/>
          </a:p>
        </c:txPr>
        <c:crossAx val="1366249167"/>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Inflation</a:t>
            </a:r>
            <a:r>
              <a:rPr lang="en-US" b="1" baseline="0">
                <a:solidFill>
                  <a:schemeClr val="bg1"/>
                </a:solidFill>
              </a:rPr>
              <a:t> | Population | Petrol Pump Price</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scatterChart>
        <c:scatterStyle val="smoothMarker"/>
        <c:varyColors val="0"/>
        <c:ser>
          <c:idx val="0"/>
          <c:order val="0"/>
          <c:tx>
            <c:strRef>
              <c:f>Analysis!$B$359</c:f>
              <c:strCache>
                <c:ptCount val="1"/>
                <c:pt idx="0">
                  <c:v>Inflation Rate</c:v>
                </c:pt>
              </c:strCache>
            </c:strRef>
          </c:tx>
          <c:spPr>
            <a:ln w="19050" cap="rnd">
              <a:solidFill>
                <a:srgbClr val="99FF99"/>
              </a:solidFill>
              <a:round/>
            </a:ln>
            <a:effectLst/>
          </c:spPr>
          <c:marker>
            <c:symbol val="circle"/>
            <c:size val="5"/>
            <c:spPr>
              <a:solidFill>
                <a:srgbClr val="99FF99"/>
              </a:solidFill>
              <a:ln w="9525">
                <a:solidFill>
                  <a:srgbClr val="99FF99"/>
                </a:solidFill>
              </a:ln>
              <a:effectLst/>
            </c:spPr>
          </c:marker>
          <c:xVal>
            <c:numRef>
              <c:f>Analysis!$A$360:$A$376</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xVal>
          <c:yVal>
            <c:numRef>
              <c:f>Analysis!$B$360:$B$376</c:f>
              <c:numCache>
                <c:formatCode>0.00</c:formatCode>
                <c:ptCount val="17"/>
                <c:pt idx="0">
                  <c:v>11.525</c:v>
                </c:pt>
                <c:pt idx="1">
                  <c:v>12.591666666666667</c:v>
                </c:pt>
                <c:pt idx="2">
                  <c:v>13.758333333333335</c:v>
                </c:pt>
                <c:pt idx="3">
                  <c:v>10.85</c:v>
                </c:pt>
                <c:pt idx="4">
                  <c:v>12.241666666666667</c:v>
                </c:pt>
                <c:pt idx="5">
                  <c:v>8.5166666666666675</c:v>
                </c:pt>
                <c:pt idx="6">
                  <c:v>8.0583333333333318</c:v>
                </c:pt>
                <c:pt idx="7">
                  <c:v>9.01</c:v>
                </c:pt>
                <c:pt idx="8">
                  <c:v>15.624999999999998</c:v>
                </c:pt>
                <c:pt idx="9">
                  <c:v>16.547499999999999</c:v>
                </c:pt>
                <c:pt idx="10">
                  <c:v>12.145833333333334</c:v>
                </c:pt>
                <c:pt idx="11">
                  <c:v>11.391666666666666</c:v>
                </c:pt>
                <c:pt idx="12">
                  <c:v>13.209166666666667</c:v>
                </c:pt>
                <c:pt idx="13">
                  <c:v>16.984166666666667</c:v>
                </c:pt>
                <c:pt idx="14">
                  <c:v>18.765000000000001</c:v>
                </c:pt>
                <c:pt idx="15">
                  <c:v>24.52</c:v>
                </c:pt>
                <c:pt idx="16">
                  <c:v>32.771666666666668</c:v>
                </c:pt>
              </c:numCache>
            </c:numRef>
          </c:yVal>
          <c:smooth val="1"/>
          <c:extLst>
            <c:ext xmlns:c16="http://schemas.microsoft.com/office/drawing/2014/chart" uri="{C3380CC4-5D6E-409C-BE32-E72D297353CC}">
              <c16:uniqueId val="{00000000-51E6-4383-8BBD-079211561662}"/>
            </c:ext>
          </c:extLst>
        </c:ser>
        <c:ser>
          <c:idx val="1"/>
          <c:order val="1"/>
          <c:tx>
            <c:strRef>
              <c:f>Analysis!$C$359</c:f>
              <c:strCache>
                <c:ptCount val="1"/>
                <c:pt idx="0">
                  <c:v>Petrol Price (*10)</c:v>
                </c:pt>
              </c:strCache>
            </c:strRef>
          </c:tx>
          <c:spPr>
            <a:ln w="22225" cap="rnd">
              <a:solidFill>
                <a:srgbClr val="FF0000"/>
              </a:solidFill>
              <a:round/>
            </a:ln>
            <a:effectLst/>
          </c:spPr>
          <c:marker>
            <c:symbol val="circle"/>
            <c:size val="5"/>
            <c:spPr>
              <a:solidFill>
                <a:srgbClr val="FF0000"/>
              </a:solidFill>
              <a:ln w="9525">
                <a:solidFill>
                  <a:srgbClr val="FF0000"/>
                </a:solidFill>
              </a:ln>
              <a:effectLst/>
            </c:spPr>
          </c:marker>
          <c:xVal>
            <c:numRef>
              <c:f>Analysis!$A$360:$A$376</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xVal>
          <c:yVal>
            <c:numRef>
              <c:f>Analysis!$C$360:$C$376</c:f>
              <c:numCache>
                <c:formatCode>General</c:formatCode>
                <c:ptCount val="17"/>
                <c:pt idx="0">
                  <c:v>6.5</c:v>
                </c:pt>
                <c:pt idx="1">
                  <c:v>6.5</c:v>
                </c:pt>
                <c:pt idx="2">
                  <c:v>6.5</c:v>
                </c:pt>
                <c:pt idx="3">
                  <c:v>6.5</c:v>
                </c:pt>
                <c:pt idx="4">
                  <c:v>10.1</c:v>
                </c:pt>
                <c:pt idx="5">
                  <c:v>9.6999999999999993</c:v>
                </c:pt>
                <c:pt idx="6">
                  <c:v>9.6999999999999993</c:v>
                </c:pt>
                <c:pt idx="7">
                  <c:v>11.9</c:v>
                </c:pt>
                <c:pt idx="8">
                  <c:v>14.5</c:v>
                </c:pt>
                <c:pt idx="9">
                  <c:v>14.5</c:v>
                </c:pt>
                <c:pt idx="10">
                  <c:v>14.5</c:v>
                </c:pt>
                <c:pt idx="11">
                  <c:v>14.5</c:v>
                </c:pt>
                <c:pt idx="12">
                  <c:v>14.5</c:v>
                </c:pt>
                <c:pt idx="13">
                  <c:v>21.2</c:v>
                </c:pt>
                <c:pt idx="14">
                  <c:v>21.2</c:v>
                </c:pt>
                <c:pt idx="15">
                  <c:v>61.7</c:v>
                </c:pt>
                <c:pt idx="16">
                  <c:v>103</c:v>
                </c:pt>
              </c:numCache>
            </c:numRef>
          </c:yVal>
          <c:smooth val="1"/>
          <c:extLst>
            <c:ext xmlns:c16="http://schemas.microsoft.com/office/drawing/2014/chart" uri="{C3380CC4-5D6E-409C-BE32-E72D297353CC}">
              <c16:uniqueId val="{00000001-51E6-4383-8BBD-079211561662}"/>
            </c:ext>
          </c:extLst>
        </c:ser>
        <c:ser>
          <c:idx val="2"/>
          <c:order val="2"/>
          <c:tx>
            <c:strRef>
              <c:f>Analysis!$D$359</c:f>
              <c:strCache>
                <c:ptCount val="1"/>
                <c:pt idx="0">
                  <c:v>Population (*10,000,000)</c:v>
                </c:pt>
              </c:strCache>
            </c:strRef>
          </c:tx>
          <c:spPr>
            <a:ln w="22225" cap="rnd">
              <a:solidFill>
                <a:srgbClr val="FFFF00"/>
              </a:solidFill>
              <a:round/>
            </a:ln>
            <a:effectLst/>
          </c:spPr>
          <c:marker>
            <c:symbol val="circle"/>
            <c:size val="5"/>
            <c:spPr>
              <a:solidFill>
                <a:srgbClr val="FFFF00"/>
              </a:solidFill>
              <a:ln w="9525">
                <a:solidFill>
                  <a:srgbClr val="FFFF00"/>
                </a:solidFill>
              </a:ln>
              <a:effectLst/>
            </c:spPr>
          </c:marker>
          <c:xVal>
            <c:numRef>
              <c:f>Analysis!$A$360:$A$376</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xVal>
          <c:yVal>
            <c:numRef>
              <c:f>Analysis!$D$360:$D$376</c:f>
              <c:numCache>
                <c:formatCode>0.00</c:formatCode>
                <c:ptCount val="17"/>
                <c:pt idx="0">
                  <c:v>15.7595014</c:v>
                </c:pt>
                <c:pt idx="1">
                  <c:v>16.204946400000001</c:v>
                </c:pt>
                <c:pt idx="2">
                  <c:v>16.664288599999999</c:v>
                </c:pt>
                <c:pt idx="3">
                  <c:v>17.137959800000001</c:v>
                </c:pt>
                <c:pt idx="4">
                  <c:v>17.6200625</c:v>
                </c:pt>
                <c:pt idx="5">
                  <c:v>18.1049443</c:v>
                </c:pt>
                <c:pt idx="6">
                  <c:v>18.589691500000001</c:v>
                </c:pt>
                <c:pt idx="7">
                  <c:v>19.067187799999999</c:v>
                </c:pt>
                <c:pt idx="8">
                  <c:v>19.544370000000001</c:v>
                </c:pt>
                <c:pt idx="9">
                  <c:v>20.025457899999999</c:v>
                </c:pt>
                <c:pt idx="10">
                  <c:v>20.493875500000001</c:v>
                </c:pt>
                <c:pt idx="11">
                  <c:v>20.948564099999999</c:v>
                </c:pt>
                <c:pt idx="12">
                  <c:v>21.399618100000001</c:v>
                </c:pt>
                <c:pt idx="13">
                  <c:v>21.852928599999998</c:v>
                </c:pt>
                <c:pt idx="14">
                  <c:v>22.3150896</c:v>
                </c:pt>
                <c:pt idx="15">
                  <c:v>22.788294499999999</c:v>
                </c:pt>
                <c:pt idx="16">
                  <c:v>23.286573000000001</c:v>
                </c:pt>
              </c:numCache>
            </c:numRef>
          </c:yVal>
          <c:smooth val="1"/>
          <c:extLst>
            <c:ext xmlns:c16="http://schemas.microsoft.com/office/drawing/2014/chart" uri="{C3380CC4-5D6E-409C-BE32-E72D297353CC}">
              <c16:uniqueId val="{00000002-51E6-4383-8BBD-079211561662}"/>
            </c:ext>
          </c:extLst>
        </c:ser>
        <c:dLbls>
          <c:showLegendKey val="0"/>
          <c:showVal val="0"/>
          <c:showCatName val="0"/>
          <c:showSerName val="0"/>
          <c:showPercent val="0"/>
          <c:showBubbleSize val="0"/>
        </c:dLbls>
        <c:axId val="1418372111"/>
        <c:axId val="1454397247"/>
      </c:scatterChart>
      <c:valAx>
        <c:axId val="1418372111"/>
        <c:scaling>
          <c:orientation val="minMax"/>
          <c:max val="2024"/>
          <c:min val="200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54397247"/>
        <c:crosses val="autoZero"/>
        <c:crossBetween val="midCat"/>
      </c:valAx>
      <c:valAx>
        <c:axId val="14543972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1837211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01530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[Inflation Rate Analysis Project.xlsx]Analysis!PivotTable2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CPI</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Analysis!$B$50</c:f>
              <c:strCache>
                <c:ptCount val="1"/>
                <c:pt idx="0">
                  <c:v>CPI of Food</c:v>
                </c:pt>
              </c:strCache>
            </c:strRef>
          </c:tx>
          <c:spPr>
            <a:ln w="28575" cap="rnd">
              <a:solidFill>
                <a:schemeClr val="accent1"/>
              </a:solidFill>
              <a:round/>
            </a:ln>
            <a:effectLst/>
          </c:spPr>
          <c:marker>
            <c:symbol val="none"/>
          </c:marker>
          <c:cat>
            <c:strRef>
              <c:f>Analysis!$A$51:$A$67</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Analysis!$B$51:$B$67</c:f>
              <c:numCache>
                <c:formatCode>General</c:formatCode>
                <c:ptCount val="17"/>
                <c:pt idx="0">
                  <c:v>83.442306205833333</c:v>
                </c:pt>
                <c:pt idx="1">
                  <c:v>95.825572780000002</c:v>
                </c:pt>
                <c:pt idx="2">
                  <c:v>109.93395579166668</c:v>
                </c:pt>
                <c:pt idx="3">
                  <c:v>121.25474204166669</c:v>
                </c:pt>
                <c:pt idx="4">
                  <c:v>134.95190743333333</c:v>
                </c:pt>
                <c:pt idx="5">
                  <c:v>148.03551556666665</c:v>
                </c:pt>
                <c:pt idx="6">
                  <c:v>162.07100404999997</c:v>
                </c:pt>
                <c:pt idx="7">
                  <c:v>178.11275822499999</c:v>
                </c:pt>
                <c:pt idx="8">
                  <c:v>204.73392526666669</c:v>
                </c:pt>
                <c:pt idx="9">
                  <c:v>244.75154394999996</c:v>
                </c:pt>
                <c:pt idx="10">
                  <c:v>279.86921063333335</c:v>
                </c:pt>
                <c:pt idx="11">
                  <c:v>318.33106639166664</c:v>
                </c:pt>
                <c:pt idx="12">
                  <c:v>369.80297661666668</c:v>
                </c:pt>
                <c:pt idx="13">
                  <c:v>445.25230873333339</c:v>
                </c:pt>
                <c:pt idx="14">
                  <c:v>538.47278652500006</c:v>
                </c:pt>
                <c:pt idx="15">
                  <c:v>689.03748050000013</c:v>
                </c:pt>
                <c:pt idx="16">
                  <c:v>883.86043396666662</c:v>
                </c:pt>
              </c:numCache>
            </c:numRef>
          </c:val>
          <c:smooth val="0"/>
          <c:extLst>
            <c:ext xmlns:c16="http://schemas.microsoft.com/office/drawing/2014/chart" uri="{C3380CC4-5D6E-409C-BE32-E72D297353CC}">
              <c16:uniqueId val="{00000000-BE2F-47ED-8A6B-1D49BF5ADA70}"/>
            </c:ext>
          </c:extLst>
        </c:ser>
        <c:ser>
          <c:idx val="1"/>
          <c:order val="1"/>
          <c:tx>
            <c:strRef>
              <c:f>Analysis!$C$50</c:f>
              <c:strCache>
                <c:ptCount val="1"/>
                <c:pt idx="0">
                  <c:v>CPI of Energy</c:v>
                </c:pt>
              </c:strCache>
            </c:strRef>
          </c:tx>
          <c:spPr>
            <a:ln w="28575" cap="rnd">
              <a:solidFill>
                <a:schemeClr val="accent2"/>
              </a:solidFill>
              <a:round/>
            </a:ln>
            <a:effectLst/>
          </c:spPr>
          <c:marker>
            <c:symbol val="none"/>
          </c:marker>
          <c:cat>
            <c:strRef>
              <c:f>Analysis!$A$51:$A$67</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Analysis!$C$51:$C$67</c:f>
              <c:numCache>
                <c:formatCode>General</c:formatCode>
                <c:ptCount val="17"/>
                <c:pt idx="0">
                  <c:v>88.964976691666664</c:v>
                </c:pt>
                <c:pt idx="1">
                  <c:v>96.341837996666683</c:v>
                </c:pt>
                <c:pt idx="2">
                  <c:v>106.0193096</c:v>
                </c:pt>
                <c:pt idx="3">
                  <c:v>122.49593208333333</c:v>
                </c:pt>
                <c:pt idx="4">
                  <c:v>144.2311589</c:v>
                </c:pt>
                <c:pt idx="5">
                  <c:v>158.06433095</c:v>
                </c:pt>
                <c:pt idx="6">
                  <c:v>167.28945081666669</c:v>
                </c:pt>
                <c:pt idx="7">
                  <c:v>179.34069802500002</c:v>
                </c:pt>
                <c:pt idx="8">
                  <c:v>218.67318456666666</c:v>
                </c:pt>
                <c:pt idx="9">
                  <c:v>246.77001321666671</c:v>
                </c:pt>
                <c:pt idx="10">
                  <c:v>265.02540907499997</c:v>
                </c:pt>
                <c:pt idx="11">
                  <c:v>284.5110487</c:v>
                </c:pt>
                <c:pt idx="12">
                  <c:v>307.63014866666668</c:v>
                </c:pt>
                <c:pt idx="13">
                  <c:v>339.07103721666664</c:v>
                </c:pt>
                <c:pt idx="14">
                  <c:v>389.12425575000003</c:v>
                </c:pt>
                <c:pt idx="15">
                  <c:v>468.59076868333335</c:v>
                </c:pt>
                <c:pt idx="16">
                  <c:v>564.3025983</c:v>
                </c:pt>
              </c:numCache>
            </c:numRef>
          </c:val>
          <c:smooth val="0"/>
          <c:extLst>
            <c:ext xmlns:c16="http://schemas.microsoft.com/office/drawing/2014/chart" uri="{C3380CC4-5D6E-409C-BE32-E72D297353CC}">
              <c16:uniqueId val="{00000001-BE2F-47ED-8A6B-1D49BF5ADA70}"/>
            </c:ext>
          </c:extLst>
        </c:ser>
        <c:ser>
          <c:idx val="2"/>
          <c:order val="2"/>
          <c:tx>
            <c:strRef>
              <c:f>Analysis!$D$50</c:f>
              <c:strCache>
                <c:ptCount val="1"/>
                <c:pt idx="0">
                  <c:v>CPI of Health</c:v>
                </c:pt>
              </c:strCache>
            </c:strRef>
          </c:tx>
          <c:spPr>
            <a:ln w="28575" cap="rnd">
              <a:solidFill>
                <a:schemeClr val="accent3"/>
              </a:solidFill>
              <a:round/>
            </a:ln>
            <a:effectLst/>
          </c:spPr>
          <c:marker>
            <c:symbol val="none"/>
          </c:marker>
          <c:cat>
            <c:strRef>
              <c:f>Analysis!$A$51:$A$67</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Analysis!$D$51:$D$67</c:f>
              <c:numCache>
                <c:formatCode>General</c:formatCode>
                <c:ptCount val="17"/>
                <c:pt idx="0">
                  <c:v>90.551313168333323</c:v>
                </c:pt>
                <c:pt idx="1">
                  <c:v>100.35672625166666</c:v>
                </c:pt>
                <c:pt idx="2">
                  <c:v>108.70950395833331</c:v>
                </c:pt>
                <c:pt idx="3">
                  <c:v>118.79648915000001</c:v>
                </c:pt>
                <c:pt idx="4">
                  <c:v>130.26415681666666</c:v>
                </c:pt>
                <c:pt idx="5">
                  <c:v>139.20966934999998</c:v>
                </c:pt>
                <c:pt idx="6">
                  <c:v>148.68946628333333</c:v>
                </c:pt>
                <c:pt idx="7">
                  <c:v>160.87354340833332</c:v>
                </c:pt>
                <c:pt idx="8">
                  <c:v>177.32618268333331</c:v>
                </c:pt>
                <c:pt idx="9">
                  <c:v>196.19441123333331</c:v>
                </c:pt>
                <c:pt idx="10">
                  <c:v>216.59940169166669</c:v>
                </c:pt>
                <c:pt idx="11">
                  <c:v>237.02159706666669</c:v>
                </c:pt>
                <c:pt idx="12">
                  <c:v>264.5079608833334</c:v>
                </c:pt>
                <c:pt idx="13">
                  <c:v>305.16976430833336</c:v>
                </c:pt>
                <c:pt idx="14">
                  <c:v>354.36991733333343</c:v>
                </c:pt>
                <c:pt idx="15">
                  <c:v>430.77141061666663</c:v>
                </c:pt>
                <c:pt idx="16">
                  <c:v>505.84948689999993</c:v>
                </c:pt>
              </c:numCache>
            </c:numRef>
          </c:val>
          <c:smooth val="0"/>
          <c:extLst>
            <c:ext xmlns:c16="http://schemas.microsoft.com/office/drawing/2014/chart" uri="{C3380CC4-5D6E-409C-BE32-E72D297353CC}">
              <c16:uniqueId val="{00000002-BE2F-47ED-8A6B-1D49BF5ADA70}"/>
            </c:ext>
          </c:extLst>
        </c:ser>
        <c:ser>
          <c:idx val="3"/>
          <c:order val="3"/>
          <c:tx>
            <c:strRef>
              <c:f>Analysis!$E$50</c:f>
              <c:strCache>
                <c:ptCount val="1"/>
                <c:pt idx="0">
                  <c:v>CPI of Transport</c:v>
                </c:pt>
              </c:strCache>
            </c:strRef>
          </c:tx>
          <c:spPr>
            <a:ln w="28575" cap="rnd">
              <a:solidFill>
                <a:schemeClr val="accent4"/>
              </a:solidFill>
              <a:round/>
            </a:ln>
            <a:effectLst/>
          </c:spPr>
          <c:marker>
            <c:symbol val="none"/>
          </c:marker>
          <c:cat>
            <c:strRef>
              <c:f>Analysis!$A$51:$A$67</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Analysis!$E$51:$E$67</c:f>
              <c:numCache>
                <c:formatCode>General</c:formatCode>
                <c:ptCount val="17"/>
                <c:pt idx="0">
                  <c:v>88.286573495833338</c:v>
                </c:pt>
                <c:pt idx="1">
                  <c:v>94.593155648333337</c:v>
                </c:pt>
                <c:pt idx="2">
                  <c:v>107.74603885833334</c:v>
                </c:pt>
                <c:pt idx="3">
                  <c:v>119.17281535833335</c:v>
                </c:pt>
                <c:pt idx="4">
                  <c:v>135.21421215000001</c:v>
                </c:pt>
                <c:pt idx="5">
                  <c:v>145.117794675</c:v>
                </c:pt>
                <c:pt idx="6">
                  <c:v>154.91326817499998</c:v>
                </c:pt>
                <c:pt idx="7">
                  <c:v>168.17168598333333</c:v>
                </c:pt>
                <c:pt idx="8">
                  <c:v>194.69002006666668</c:v>
                </c:pt>
                <c:pt idx="9">
                  <c:v>220.84263520833335</c:v>
                </c:pt>
                <c:pt idx="10">
                  <c:v>245.28017397500003</c:v>
                </c:pt>
                <c:pt idx="11">
                  <c:v>267.74485291666667</c:v>
                </c:pt>
                <c:pt idx="12">
                  <c:v>296.82159254999999</c:v>
                </c:pt>
                <c:pt idx="13">
                  <c:v>340.73310256666662</c:v>
                </c:pt>
                <c:pt idx="14">
                  <c:v>400.02996408333337</c:v>
                </c:pt>
                <c:pt idx="15">
                  <c:v>499.78522505833342</c:v>
                </c:pt>
                <c:pt idx="16">
                  <c:v>588.27995135000003</c:v>
                </c:pt>
              </c:numCache>
            </c:numRef>
          </c:val>
          <c:smooth val="0"/>
          <c:extLst>
            <c:ext xmlns:c16="http://schemas.microsoft.com/office/drawing/2014/chart" uri="{C3380CC4-5D6E-409C-BE32-E72D297353CC}">
              <c16:uniqueId val="{00000003-BE2F-47ED-8A6B-1D49BF5ADA70}"/>
            </c:ext>
          </c:extLst>
        </c:ser>
        <c:ser>
          <c:idx val="4"/>
          <c:order val="4"/>
          <c:tx>
            <c:strRef>
              <c:f>Analysis!$F$50</c:f>
              <c:strCache>
                <c:ptCount val="1"/>
                <c:pt idx="0">
                  <c:v>CPI of Communication</c:v>
                </c:pt>
              </c:strCache>
            </c:strRef>
          </c:tx>
          <c:spPr>
            <a:ln w="28575" cap="rnd">
              <a:solidFill>
                <a:schemeClr val="accent5"/>
              </a:solidFill>
              <a:round/>
            </a:ln>
            <a:effectLst/>
          </c:spPr>
          <c:marker>
            <c:symbol val="none"/>
          </c:marker>
          <c:cat>
            <c:strRef>
              <c:f>Analysis!$A$51:$A$67</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Analysis!$F$51:$F$67</c:f>
              <c:numCache>
                <c:formatCode>General</c:formatCode>
                <c:ptCount val="17"/>
                <c:pt idx="0">
                  <c:v>93.307969338333336</c:v>
                </c:pt>
                <c:pt idx="1">
                  <c:v>98.754179003333363</c:v>
                </c:pt>
                <c:pt idx="2">
                  <c:v>101.28437527750002</c:v>
                </c:pt>
                <c:pt idx="3">
                  <c:v>105.74856883333337</c:v>
                </c:pt>
                <c:pt idx="4">
                  <c:v>114.00903189999998</c:v>
                </c:pt>
                <c:pt idx="5">
                  <c:v>118.463516975</c:v>
                </c:pt>
                <c:pt idx="6">
                  <c:v>123.57194944166667</c:v>
                </c:pt>
                <c:pt idx="7">
                  <c:v>127.39997651666665</c:v>
                </c:pt>
                <c:pt idx="8">
                  <c:v>133.68424197499999</c:v>
                </c:pt>
                <c:pt idx="9">
                  <c:v>138.44541742500002</c:v>
                </c:pt>
                <c:pt idx="10">
                  <c:v>146.43966013333335</c:v>
                </c:pt>
                <c:pt idx="11">
                  <c:v>157.75373300833331</c:v>
                </c:pt>
                <c:pt idx="12">
                  <c:v>171.66086283333334</c:v>
                </c:pt>
                <c:pt idx="13">
                  <c:v>189.65961658333333</c:v>
                </c:pt>
                <c:pt idx="14">
                  <c:v>210.92566070000007</c:v>
                </c:pt>
                <c:pt idx="15">
                  <c:v>228.84333930833336</c:v>
                </c:pt>
                <c:pt idx="16">
                  <c:v>235.02425148333336</c:v>
                </c:pt>
              </c:numCache>
            </c:numRef>
          </c:val>
          <c:smooth val="0"/>
          <c:extLst>
            <c:ext xmlns:c16="http://schemas.microsoft.com/office/drawing/2014/chart" uri="{C3380CC4-5D6E-409C-BE32-E72D297353CC}">
              <c16:uniqueId val="{00000004-BE2F-47ED-8A6B-1D49BF5ADA70}"/>
            </c:ext>
          </c:extLst>
        </c:ser>
        <c:ser>
          <c:idx val="5"/>
          <c:order val="5"/>
          <c:tx>
            <c:strRef>
              <c:f>Analysis!$G$50</c:f>
              <c:strCache>
                <c:ptCount val="1"/>
                <c:pt idx="0">
                  <c:v>CPI of Education</c:v>
                </c:pt>
              </c:strCache>
            </c:strRef>
          </c:tx>
          <c:spPr>
            <a:ln w="28575" cap="rnd">
              <a:solidFill>
                <a:schemeClr val="accent6"/>
              </a:solidFill>
              <a:round/>
            </a:ln>
            <a:effectLst/>
          </c:spPr>
          <c:marker>
            <c:symbol val="none"/>
          </c:marker>
          <c:cat>
            <c:strRef>
              <c:f>Analysis!$A$51:$A$67</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Analysis!$G$51:$G$67</c:f>
              <c:numCache>
                <c:formatCode>General</c:formatCode>
                <c:ptCount val="17"/>
                <c:pt idx="0">
                  <c:v>79.779916996666671</c:v>
                </c:pt>
                <c:pt idx="1">
                  <c:v>94.385066603333328</c:v>
                </c:pt>
                <c:pt idx="2">
                  <c:v>106.86610002499998</c:v>
                </c:pt>
                <c:pt idx="3">
                  <c:v>112.44682546666668</c:v>
                </c:pt>
                <c:pt idx="4">
                  <c:v>124.73247698333336</c:v>
                </c:pt>
                <c:pt idx="5">
                  <c:v>133.49994301666666</c:v>
                </c:pt>
                <c:pt idx="6">
                  <c:v>142.05690146666666</c:v>
                </c:pt>
                <c:pt idx="7">
                  <c:v>154.48742865833336</c:v>
                </c:pt>
                <c:pt idx="8">
                  <c:v>180.32892075833334</c:v>
                </c:pt>
                <c:pt idx="9">
                  <c:v>207.78304340833333</c:v>
                </c:pt>
                <c:pt idx="10">
                  <c:v>228.68490015833333</c:v>
                </c:pt>
                <c:pt idx="11">
                  <c:v>249.26250000000002</c:v>
                </c:pt>
                <c:pt idx="12">
                  <c:v>272.95083333333332</c:v>
                </c:pt>
                <c:pt idx="13">
                  <c:v>304.99083333333334</c:v>
                </c:pt>
                <c:pt idx="14">
                  <c:v>353.03924245833338</c:v>
                </c:pt>
                <c:pt idx="15">
                  <c:v>425.63189375000002</c:v>
                </c:pt>
                <c:pt idx="16">
                  <c:v>480.33734736666662</c:v>
                </c:pt>
              </c:numCache>
            </c:numRef>
          </c:val>
          <c:smooth val="0"/>
          <c:extLst>
            <c:ext xmlns:c16="http://schemas.microsoft.com/office/drawing/2014/chart" uri="{C3380CC4-5D6E-409C-BE32-E72D297353CC}">
              <c16:uniqueId val="{00000005-BE2F-47ED-8A6B-1D49BF5ADA70}"/>
            </c:ext>
          </c:extLst>
        </c:ser>
        <c:dLbls>
          <c:showLegendKey val="0"/>
          <c:showVal val="0"/>
          <c:showCatName val="0"/>
          <c:showSerName val="0"/>
          <c:showPercent val="0"/>
          <c:showBubbleSize val="0"/>
        </c:dLbls>
        <c:smooth val="0"/>
        <c:axId val="166541711"/>
        <c:axId val="99134815"/>
      </c:lineChart>
      <c:catAx>
        <c:axId val="16654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34815"/>
        <c:crosses val="autoZero"/>
        <c:auto val="1"/>
        <c:lblAlgn val="ctr"/>
        <c:lblOffset val="100"/>
        <c:noMultiLvlLbl val="0"/>
      </c:catAx>
      <c:valAx>
        <c:axId val="9913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4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[Inflation Rate Analysis Project.xlsx]Analysis!PivotTable2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CPI</a:t>
            </a:r>
            <a:r>
              <a:rPr lang="en-US" baseline="0"/>
              <a:t> Stacked Column View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Analysis!$B$50</c:f>
              <c:strCache>
                <c:ptCount val="1"/>
                <c:pt idx="0">
                  <c:v>CPI of Food</c:v>
                </c:pt>
              </c:strCache>
            </c:strRef>
          </c:tx>
          <c:spPr>
            <a:solidFill>
              <a:schemeClr val="accent1"/>
            </a:solidFill>
            <a:ln>
              <a:noFill/>
            </a:ln>
            <a:effectLst/>
          </c:spPr>
          <c:invertIfNegative val="0"/>
          <c:cat>
            <c:strRef>
              <c:f>Analysis!$A$51:$A$67</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Analysis!$B$51:$B$67</c:f>
              <c:numCache>
                <c:formatCode>General</c:formatCode>
                <c:ptCount val="17"/>
                <c:pt idx="0">
                  <c:v>83.442306205833333</c:v>
                </c:pt>
                <c:pt idx="1">
                  <c:v>95.825572780000002</c:v>
                </c:pt>
                <c:pt idx="2">
                  <c:v>109.93395579166668</c:v>
                </c:pt>
                <c:pt idx="3">
                  <c:v>121.25474204166669</c:v>
                </c:pt>
                <c:pt idx="4">
                  <c:v>134.95190743333333</c:v>
                </c:pt>
                <c:pt idx="5">
                  <c:v>148.03551556666665</c:v>
                </c:pt>
                <c:pt idx="6">
                  <c:v>162.07100404999997</c:v>
                </c:pt>
                <c:pt idx="7">
                  <c:v>178.11275822499999</c:v>
                </c:pt>
                <c:pt idx="8">
                  <c:v>204.73392526666669</c:v>
                </c:pt>
                <c:pt idx="9">
                  <c:v>244.75154394999996</c:v>
                </c:pt>
                <c:pt idx="10">
                  <c:v>279.86921063333335</c:v>
                </c:pt>
                <c:pt idx="11">
                  <c:v>318.33106639166664</c:v>
                </c:pt>
                <c:pt idx="12">
                  <c:v>369.80297661666668</c:v>
                </c:pt>
                <c:pt idx="13">
                  <c:v>445.25230873333339</c:v>
                </c:pt>
                <c:pt idx="14">
                  <c:v>538.47278652500006</c:v>
                </c:pt>
                <c:pt idx="15">
                  <c:v>689.03748050000013</c:v>
                </c:pt>
                <c:pt idx="16">
                  <c:v>883.86043396666662</c:v>
                </c:pt>
              </c:numCache>
            </c:numRef>
          </c:val>
          <c:extLst>
            <c:ext xmlns:c16="http://schemas.microsoft.com/office/drawing/2014/chart" uri="{C3380CC4-5D6E-409C-BE32-E72D297353CC}">
              <c16:uniqueId val="{00000000-BF58-4912-ADD7-26983D302B62}"/>
            </c:ext>
          </c:extLst>
        </c:ser>
        <c:ser>
          <c:idx val="1"/>
          <c:order val="1"/>
          <c:tx>
            <c:strRef>
              <c:f>Analysis!$C$50</c:f>
              <c:strCache>
                <c:ptCount val="1"/>
                <c:pt idx="0">
                  <c:v>CPI of Energy</c:v>
                </c:pt>
              </c:strCache>
            </c:strRef>
          </c:tx>
          <c:spPr>
            <a:solidFill>
              <a:schemeClr val="accent2"/>
            </a:solidFill>
            <a:ln>
              <a:noFill/>
            </a:ln>
            <a:effectLst/>
          </c:spPr>
          <c:invertIfNegative val="0"/>
          <c:cat>
            <c:strRef>
              <c:f>Analysis!$A$51:$A$67</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Analysis!$C$51:$C$67</c:f>
              <c:numCache>
                <c:formatCode>General</c:formatCode>
                <c:ptCount val="17"/>
                <c:pt idx="0">
                  <c:v>88.964976691666664</c:v>
                </c:pt>
                <c:pt idx="1">
                  <c:v>96.341837996666683</c:v>
                </c:pt>
                <c:pt idx="2">
                  <c:v>106.0193096</c:v>
                </c:pt>
                <c:pt idx="3">
                  <c:v>122.49593208333333</c:v>
                </c:pt>
                <c:pt idx="4">
                  <c:v>144.2311589</c:v>
                </c:pt>
                <c:pt idx="5">
                  <c:v>158.06433095</c:v>
                </c:pt>
                <c:pt idx="6">
                  <c:v>167.28945081666669</c:v>
                </c:pt>
                <c:pt idx="7">
                  <c:v>179.34069802500002</c:v>
                </c:pt>
                <c:pt idx="8">
                  <c:v>218.67318456666666</c:v>
                </c:pt>
                <c:pt idx="9">
                  <c:v>246.77001321666671</c:v>
                </c:pt>
                <c:pt idx="10">
                  <c:v>265.02540907499997</c:v>
                </c:pt>
                <c:pt idx="11">
                  <c:v>284.5110487</c:v>
                </c:pt>
                <c:pt idx="12">
                  <c:v>307.63014866666668</c:v>
                </c:pt>
                <c:pt idx="13">
                  <c:v>339.07103721666664</c:v>
                </c:pt>
                <c:pt idx="14">
                  <c:v>389.12425575000003</c:v>
                </c:pt>
                <c:pt idx="15">
                  <c:v>468.59076868333335</c:v>
                </c:pt>
                <c:pt idx="16">
                  <c:v>564.3025983</c:v>
                </c:pt>
              </c:numCache>
            </c:numRef>
          </c:val>
          <c:extLst>
            <c:ext xmlns:c16="http://schemas.microsoft.com/office/drawing/2014/chart" uri="{C3380CC4-5D6E-409C-BE32-E72D297353CC}">
              <c16:uniqueId val="{00000001-BF58-4912-ADD7-26983D302B62}"/>
            </c:ext>
          </c:extLst>
        </c:ser>
        <c:ser>
          <c:idx val="2"/>
          <c:order val="2"/>
          <c:tx>
            <c:strRef>
              <c:f>Analysis!$D$50</c:f>
              <c:strCache>
                <c:ptCount val="1"/>
                <c:pt idx="0">
                  <c:v>CPI of Health</c:v>
                </c:pt>
              </c:strCache>
            </c:strRef>
          </c:tx>
          <c:spPr>
            <a:solidFill>
              <a:schemeClr val="accent3"/>
            </a:solidFill>
            <a:ln>
              <a:noFill/>
            </a:ln>
            <a:effectLst/>
          </c:spPr>
          <c:invertIfNegative val="0"/>
          <c:cat>
            <c:strRef>
              <c:f>Analysis!$A$51:$A$67</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Analysis!$D$51:$D$67</c:f>
              <c:numCache>
                <c:formatCode>General</c:formatCode>
                <c:ptCount val="17"/>
                <c:pt idx="0">
                  <c:v>90.551313168333323</c:v>
                </c:pt>
                <c:pt idx="1">
                  <c:v>100.35672625166666</c:v>
                </c:pt>
                <c:pt idx="2">
                  <c:v>108.70950395833331</c:v>
                </c:pt>
                <c:pt idx="3">
                  <c:v>118.79648915000001</c:v>
                </c:pt>
                <c:pt idx="4">
                  <c:v>130.26415681666666</c:v>
                </c:pt>
                <c:pt idx="5">
                  <c:v>139.20966934999998</c:v>
                </c:pt>
                <c:pt idx="6">
                  <c:v>148.68946628333333</c:v>
                </c:pt>
                <c:pt idx="7">
                  <c:v>160.87354340833332</c:v>
                </c:pt>
                <c:pt idx="8">
                  <c:v>177.32618268333331</c:v>
                </c:pt>
                <c:pt idx="9">
                  <c:v>196.19441123333331</c:v>
                </c:pt>
                <c:pt idx="10">
                  <c:v>216.59940169166669</c:v>
                </c:pt>
                <c:pt idx="11">
                  <c:v>237.02159706666669</c:v>
                </c:pt>
                <c:pt idx="12">
                  <c:v>264.5079608833334</c:v>
                </c:pt>
                <c:pt idx="13">
                  <c:v>305.16976430833336</c:v>
                </c:pt>
                <c:pt idx="14">
                  <c:v>354.36991733333343</c:v>
                </c:pt>
                <c:pt idx="15">
                  <c:v>430.77141061666663</c:v>
                </c:pt>
                <c:pt idx="16">
                  <c:v>505.84948689999993</c:v>
                </c:pt>
              </c:numCache>
            </c:numRef>
          </c:val>
          <c:extLst>
            <c:ext xmlns:c16="http://schemas.microsoft.com/office/drawing/2014/chart" uri="{C3380CC4-5D6E-409C-BE32-E72D297353CC}">
              <c16:uniqueId val="{00000002-BF58-4912-ADD7-26983D302B62}"/>
            </c:ext>
          </c:extLst>
        </c:ser>
        <c:ser>
          <c:idx val="3"/>
          <c:order val="3"/>
          <c:tx>
            <c:strRef>
              <c:f>Analysis!$E$50</c:f>
              <c:strCache>
                <c:ptCount val="1"/>
                <c:pt idx="0">
                  <c:v>CPI of Transport</c:v>
                </c:pt>
              </c:strCache>
            </c:strRef>
          </c:tx>
          <c:spPr>
            <a:solidFill>
              <a:schemeClr val="accent4"/>
            </a:solidFill>
            <a:ln>
              <a:noFill/>
            </a:ln>
            <a:effectLst/>
          </c:spPr>
          <c:invertIfNegative val="0"/>
          <c:cat>
            <c:strRef>
              <c:f>Analysis!$A$51:$A$67</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Analysis!$E$51:$E$67</c:f>
              <c:numCache>
                <c:formatCode>General</c:formatCode>
                <c:ptCount val="17"/>
                <c:pt idx="0">
                  <c:v>88.286573495833338</c:v>
                </c:pt>
                <c:pt idx="1">
                  <c:v>94.593155648333337</c:v>
                </c:pt>
                <c:pt idx="2">
                  <c:v>107.74603885833334</c:v>
                </c:pt>
                <c:pt idx="3">
                  <c:v>119.17281535833335</c:v>
                </c:pt>
                <c:pt idx="4">
                  <c:v>135.21421215000001</c:v>
                </c:pt>
                <c:pt idx="5">
                  <c:v>145.117794675</c:v>
                </c:pt>
                <c:pt idx="6">
                  <c:v>154.91326817499998</c:v>
                </c:pt>
                <c:pt idx="7">
                  <c:v>168.17168598333333</c:v>
                </c:pt>
                <c:pt idx="8">
                  <c:v>194.69002006666668</c:v>
                </c:pt>
                <c:pt idx="9">
                  <c:v>220.84263520833335</c:v>
                </c:pt>
                <c:pt idx="10">
                  <c:v>245.28017397500003</c:v>
                </c:pt>
                <c:pt idx="11">
                  <c:v>267.74485291666667</c:v>
                </c:pt>
                <c:pt idx="12">
                  <c:v>296.82159254999999</c:v>
                </c:pt>
                <c:pt idx="13">
                  <c:v>340.73310256666662</c:v>
                </c:pt>
                <c:pt idx="14">
                  <c:v>400.02996408333337</c:v>
                </c:pt>
                <c:pt idx="15">
                  <c:v>499.78522505833342</c:v>
                </c:pt>
                <c:pt idx="16">
                  <c:v>588.27995135000003</c:v>
                </c:pt>
              </c:numCache>
            </c:numRef>
          </c:val>
          <c:extLst>
            <c:ext xmlns:c16="http://schemas.microsoft.com/office/drawing/2014/chart" uri="{C3380CC4-5D6E-409C-BE32-E72D297353CC}">
              <c16:uniqueId val="{00000003-BF58-4912-ADD7-26983D302B62}"/>
            </c:ext>
          </c:extLst>
        </c:ser>
        <c:ser>
          <c:idx val="4"/>
          <c:order val="4"/>
          <c:tx>
            <c:strRef>
              <c:f>Analysis!$F$50</c:f>
              <c:strCache>
                <c:ptCount val="1"/>
                <c:pt idx="0">
                  <c:v>CPI of Communication</c:v>
                </c:pt>
              </c:strCache>
            </c:strRef>
          </c:tx>
          <c:spPr>
            <a:solidFill>
              <a:schemeClr val="accent5"/>
            </a:solidFill>
            <a:ln>
              <a:noFill/>
            </a:ln>
            <a:effectLst/>
          </c:spPr>
          <c:invertIfNegative val="0"/>
          <c:cat>
            <c:strRef>
              <c:f>Analysis!$A$51:$A$67</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Analysis!$F$51:$F$67</c:f>
              <c:numCache>
                <c:formatCode>General</c:formatCode>
                <c:ptCount val="17"/>
                <c:pt idx="0">
                  <c:v>93.307969338333336</c:v>
                </c:pt>
                <c:pt idx="1">
                  <c:v>98.754179003333363</c:v>
                </c:pt>
                <c:pt idx="2">
                  <c:v>101.28437527750002</c:v>
                </c:pt>
                <c:pt idx="3">
                  <c:v>105.74856883333337</c:v>
                </c:pt>
                <c:pt idx="4">
                  <c:v>114.00903189999998</c:v>
                </c:pt>
                <c:pt idx="5">
                  <c:v>118.463516975</c:v>
                </c:pt>
                <c:pt idx="6">
                  <c:v>123.57194944166667</c:v>
                </c:pt>
                <c:pt idx="7">
                  <c:v>127.39997651666665</c:v>
                </c:pt>
                <c:pt idx="8">
                  <c:v>133.68424197499999</c:v>
                </c:pt>
                <c:pt idx="9">
                  <c:v>138.44541742500002</c:v>
                </c:pt>
                <c:pt idx="10">
                  <c:v>146.43966013333335</c:v>
                </c:pt>
                <c:pt idx="11">
                  <c:v>157.75373300833331</c:v>
                </c:pt>
                <c:pt idx="12">
                  <c:v>171.66086283333334</c:v>
                </c:pt>
                <c:pt idx="13">
                  <c:v>189.65961658333333</c:v>
                </c:pt>
                <c:pt idx="14">
                  <c:v>210.92566070000007</c:v>
                </c:pt>
                <c:pt idx="15">
                  <c:v>228.84333930833336</c:v>
                </c:pt>
                <c:pt idx="16">
                  <c:v>235.02425148333336</c:v>
                </c:pt>
              </c:numCache>
            </c:numRef>
          </c:val>
          <c:extLst>
            <c:ext xmlns:c16="http://schemas.microsoft.com/office/drawing/2014/chart" uri="{C3380CC4-5D6E-409C-BE32-E72D297353CC}">
              <c16:uniqueId val="{00000004-BF58-4912-ADD7-26983D302B62}"/>
            </c:ext>
          </c:extLst>
        </c:ser>
        <c:ser>
          <c:idx val="5"/>
          <c:order val="5"/>
          <c:tx>
            <c:strRef>
              <c:f>Analysis!$G$50</c:f>
              <c:strCache>
                <c:ptCount val="1"/>
                <c:pt idx="0">
                  <c:v>CPI of Education</c:v>
                </c:pt>
              </c:strCache>
            </c:strRef>
          </c:tx>
          <c:spPr>
            <a:solidFill>
              <a:schemeClr val="accent6"/>
            </a:solidFill>
            <a:ln>
              <a:noFill/>
            </a:ln>
            <a:effectLst/>
          </c:spPr>
          <c:invertIfNegative val="0"/>
          <c:cat>
            <c:strRef>
              <c:f>Analysis!$A$51:$A$67</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Analysis!$G$51:$G$67</c:f>
              <c:numCache>
                <c:formatCode>General</c:formatCode>
                <c:ptCount val="17"/>
                <c:pt idx="0">
                  <c:v>79.779916996666671</c:v>
                </c:pt>
                <c:pt idx="1">
                  <c:v>94.385066603333328</c:v>
                </c:pt>
                <c:pt idx="2">
                  <c:v>106.86610002499998</c:v>
                </c:pt>
                <c:pt idx="3">
                  <c:v>112.44682546666668</c:v>
                </c:pt>
                <c:pt idx="4">
                  <c:v>124.73247698333336</c:v>
                </c:pt>
                <c:pt idx="5">
                  <c:v>133.49994301666666</c:v>
                </c:pt>
                <c:pt idx="6">
                  <c:v>142.05690146666666</c:v>
                </c:pt>
                <c:pt idx="7">
                  <c:v>154.48742865833336</c:v>
                </c:pt>
                <c:pt idx="8">
                  <c:v>180.32892075833334</c:v>
                </c:pt>
                <c:pt idx="9">
                  <c:v>207.78304340833333</c:v>
                </c:pt>
                <c:pt idx="10">
                  <c:v>228.68490015833333</c:v>
                </c:pt>
                <c:pt idx="11">
                  <c:v>249.26250000000002</c:v>
                </c:pt>
                <c:pt idx="12">
                  <c:v>272.95083333333332</c:v>
                </c:pt>
                <c:pt idx="13">
                  <c:v>304.99083333333334</c:v>
                </c:pt>
                <c:pt idx="14">
                  <c:v>353.03924245833338</c:v>
                </c:pt>
                <c:pt idx="15">
                  <c:v>425.63189375000002</c:v>
                </c:pt>
                <c:pt idx="16">
                  <c:v>480.33734736666662</c:v>
                </c:pt>
              </c:numCache>
            </c:numRef>
          </c:val>
          <c:extLst>
            <c:ext xmlns:c16="http://schemas.microsoft.com/office/drawing/2014/chart" uri="{C3380CC4-5D6E-409C-BE32-E72D297353CC}">
              <c16:uniqueId val="{00000005-BF58-4912-ADD7-26983D302B62}"/>
            </c:ext>
          </c:extLst>
        </c:ser>
        <c:dLbls>
          <c:showLegendKey val="0"/>
          <c:showVal val="0"/>
          <c:showCatName val="0"/>
          <c:showSerName val="0"/>
          <c:showPercent val="0"/>
          <c:showBubbleSize val="0"/>
        </c:dLbls>
        <c:gapWidth val="150"/>
        <c:overlap val="100"/>
        <c:axId val="155485519"/>
        <c:axId val="30611439"/>
      </c:barChart>
      <c:catAx>
        <c:axId val="15548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11439"/>
        <c:crosses val="autoZero"/>
        <c:auto val="1"/>
        <c:lblAlgn val="ctr"/>
        <c:lblOffset val="100"/>
        <c:noMultiLvlLbl val="0"/>
      </c:catAx>
      <c:valAx>
        <c:axId val="3061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8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[Inflation Rate Analysis Project.xlsx]Analysis!PivotTable3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Crude</a:t>
            </a:r>
            <a:r>
              <a:rPr lang="en-US" baseline="0"/>
              <a:t> Oil Market Metrics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Analysis!$B$87</c:f>
              <c:strCache>
                <c:ptCount val="1"/>
                <c:pt idx="0">
                  <c:v>Crude Oil Price</c:v>
                </c:pt>
              </c:strCache>
            </c:strRef>
          </c:tx>
          <c:spPr>
            <a:ln w="28575" cap="rnd">
              <a:solidFill>
                <a:schemeClr val="accent1"/>
              </a:solidFill>
              <a:round/>
            </a:ln>
            <a:effectLst/>
          </c:spPr>
          <c:marker>
            <c:symbol val="none"/>
          </c:marker>
          <c:cat>
            <c:strRef>
              <c:f>Analysis!$A$88:$A$104</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Analysis!$B$88:$B$104</c:f>
              <c:numCache>
                <c:formatCode>0.00</c:formatCode>
                <c:ptCount val="17"/>
                <c:pt idx="0">
                  <c:v>101.02249999999999</c:v>
                </c:pt>
                <c:pt idx="1">
                  <c:v>63.900000000000006</c:v>
                </c:pt>
                <c:pt idx="2">
                  <c:v>80.899166666666659</c:v>
                </c:pt>
                <c:pt idx="3">
                  <c:v>113.75999999999999</c:v>
                </c:pt>
                <c:pt idx="4">
                  <c:v>113.72000000000001</c:v>
                </c:pt>
                <c:pt idx="5">
                  <c:v>110.98666666666668</c:v>
                </c:pt>
                <c:pt idx="6">
                  <c:v>100.40250000000002</c:v>
                </c:pt>
                <c:pt idx="7">
                  <c:v>52.653333333333329</c:v>
                </c:pt>
                <c:pt idx="8">
                  <c:v>43.806666666666665</c:v>
                </c:pt>
                <c:pt idx="9">
                  <c:v>54.085833333333341</c:v>
                </c:pt>
                <c:pt idx="10">
                  <c:v>72.657500000000013</c:v>
                </c:pt>
                <c:pt idx="11">
                  <c:v>65.84999999999998</c:v>
                </c:pt>
                <c:pt idx="12">
                  <c:v>41.890000000000008</c:v>
                </c:pt>
                <c:pt idx="13">
                  <c:v>70.11999999999999</c:v>
                </c:pt>
                <c:pt idx="14">
                  <c:v>104.62249999999999</c:v>
                </c:pt>
                <c:pt idx="15">
                  <c:v>84.781666666666652</c:v>
                </c:pt>
                <c:pt idx="16">
                  <c:v>86.305000000000007</c:v>
                </c:pt>
              </c:numCache>
            </c:numRef>
          </c:val>
          <c:smooth val="0"/>
          <c:extLst>
            <c:ext xmlns:c16="http://schemas.microsoft.com/office/drawing/2014/chart" uri="{C3380CC4-5D6E-409C-BE32-E72D297353CC}">
              <c16:uniqueId val="{00000000-359C-4C64-82B8-832E7E231861}"/>
            </c:ext>
          </c:extLst>
        </c:ser>
        <c:ser>
          <c:idx val="1"/>
          <c:order val="1"/>
          <c:tx>
            <c:strRef>
              <c:f>Analysis!$C$87</c:f>
              <c:strCache>
                <c:ptCount val="1"/>
                <c:pt idx="0">
                  <c:v>Crude oil Production Rate</c:v>
                </c:pt>
              </c:strCache>
            </c:strRef>
          </c:tx>
          <c:spPr>
            <a:ln w="28575" cap="rnd">
              <a:solidFill>
                <a:schemeClr val="accent2"/>
              </a:solidFill>
              <a:round/>
            </a:ln>
            <a:effectLst/>
          </c:spPr>
          <c:marker>
            <c:symbol val="none"/>
          </c:marker>
          <c:cat>
            <c:strRef>
              <c:f>Analysis!$A$88:$A$104</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Analysis!$C$88:$C$104</c:f>
              <c:numCache>
                <c:formatCode>0.00</c:formatCode>
                <c:ptCount val="17"/>
                <c:pt idx="0">
                  <c:v>2.0991666666666666</c:v>
                </c:pt>
                <c:pt idx="1">
                  <c:v>2.1108333333333333</c:v>
                </c:pt>
                <c:pt idx="2">
                  <c:v>2.4674999999999998</c:v>
                </c:pt>
                <c:pt idx="3">
                  <c:v>2.3808333333333334</c:v>
                </c:pt>
                <c:pt idx="4">
                  <c:v>2.3183333333333338</c:v>
                </c:pt>
                <c:pt idx="5">
                  <c:v>2.1833333333333331</c:v>
                </c:pt>
                <c:pt idx="6">
                  <c:v>2.2058333333333335</c:v>
                </c:pt>
                <c:pt idx="7">
                  <c:v>2.1266666666666665</c:v>
                </c:pt>
                <c:pt idx="8">
                  <c:v>1.8166666666666664</c:v>
                </c:pt>
                <c:pt idx="9">
                  <c:v>1.8891666666666669</c:v>
                </c:pt>
                <c:pt idx="10">
                  <c:v>1.915</c:v>
                </c:pt>
                <c:pt idx="11">
                  <c:v>2.0125000000000002</c:v>
                </c:pt>
                <c:pt idx="12">
                  <c:v>1.7558333333333334</c:v>
                </c:pt>
                <c:pt idx="13">
                  <c:v>1.3083333333333333</c:v>
                </c:pt>
                <c:pt idx="14">
                  <c:v>1.1441666666666668</c:v>
                </c:pt>
                <c:pt idx="15">
                  <c:v>1.2583333333333331</c:v>
                </c:pt>
                <c:pt idx="16">
                  <c:v>1.2983333333333333</c:v>
                </c:pt>
              </c:numCache>
            </c:numRef>
          </c:val>
          <c:smooth val="0"/>
          <c:extLst>
            <c:ext xmlns:c16="http://schemas.microsoft.com/office/drawing/2014/chart" uri="{C3380CC4-5D6E-409C-BE32-E72D297353CC}">
              <c16:uniqueId val="{00000001-359C-4C64-82B8-832E7E231861}"/>
            </c:ext>
          </c:extLst>
        </c:ser>
        <c:ser>
          <c:idx val="2"/>
          <c:order val="2"/>
          <c:tx>
            <c:strRef>
              <c:f>Analysis!$D$87</c:f>
              <c:strCache>
                <c:ptCount val="1"/>
                <c:pt idx="0">
                  <c:v>Crude Oil Export Rate</c:v>
                </c:pt>
              </c:strCache>
            </c:strRef>
          </c:tx>
          <c:spPr>
            <a:ln w="28575" cap="rnd">
              <a:solidFill>
                <a:schemeClr val="accent3"/>
              </a:solidFill>
              <a:round/>
            </a:ln>
            <a:effectLst/>
          </c:spPr>
          <c:marker>
            <c:symbol val="none"/>
          </c:marker>
          <c:cat>
            <c:strRef>
              <c:f>Analysis!$A$88:$A$104</c:f>
              <c:strCach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strCache>
            </c:strRef>
          </c:cat>
          <c:val>
            <c:numRef>
              <c:f>Analysis!$D$88:$D$104</c:f>
              <c:numCache>
                <c:formatCode>0.00</c:formatCode>
                <c:ptCount val="17"/>
                <c:pt idx="0">
                  <c:v>1.6491666666666669</c:v>
                </c:pt>
                <c:pt idx="1">
                  <c:v>1.6608333333333336</c:v>
                </c:pt>
                <c:pt idx="2">
                  <c:v>2.0175000000000001</c:v>
                </c:pt>
                <c:pt idx="3">
                  <c:v>1.9308333333333334</c:v>
                </c:pt>
                <c:pt idx="4">
                  <c:v>1.8683333333333332</c:v>
                </c:pt>
                <c:pt idx="5">
                  <c:v>1.7333333333333334</c:v>
                </c:pt>
                <c:pt idx="6">
                  <c:v>1.7558333333333334</c:v>
                </c:pt>
                <c:pt idx="7">
                  <c:v>1.6766666666666667</c:v>
                </c:pt>
                <c:pt idx="8">
                  <c:v>1.3666666666666669</c:v>
                </c:pt>
                <c:pt idx="9">
                  <c:v>1.4391666666666667</c:v>
                </c:pt>
                <c:pt idx="10">
                  <c:v>1.4650000000000001</c:v>
                </c:pt>
                <c:pt idx="11">
                  <c:v>1.5625000000000002</c:v>
                </c:pt>
                <c:pt idx="12">
                  <c:v>1.3058333333333332</c:v>
                </c:pt>
                <c:pt idx="13">
                  <c:v>0.85833333333333328</c:v>
                </c:pt>
                <c:pt idx="14">
                  <c:v>0.69416666666666682</c:v>
                </c:pt>
                <c:pt idx="15">
                  <c:v>0.80833333333333346</c:v>
                </c:pt>
                <c:pt idx="16">
                  <c:v>0.84833333333333327</c:v>
                </c:pt>
              </c:numCache>
            </c:numRef>
          </c:val>
          <c:smooth val="0"/>
          <c:extLst>
            <c:ext xmlns:c16="http://schemas.microsoft.com/office/drawing/2014/chart" uri="{C3380CC4-5D6E-409C-BE32-E72D297353CC}">
              <c16:uniqueId val="{00000002-359C-4C64-82B8-832E7E231861}"/>
            </c:ext>
          </c:extLst>
        </c:ser>
        <c:dLbls>
          <c:showLegendKey val="0"/>
          <c:showVal val="0"/>
          <c:showCatName val="0"/>
          <c:showSerName val="0"/>
          <c:showPercent val="0"/>
          <c:showBubbleSize val="0"/>
        </c:dLbls>
        <c:smooth val="0"/>
        <c:axId val="166962175"/>
        <c:axId val="24591103"/>
      </c:lineChart>
      <c:catAx>
        <c:axId val="16696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91103"/>
        <c:crosses val="autoZero"/>
        <c:auto val="1"/>
        <c:lblAlgn val="ctr"/>
        <c:lblOffset val="100"/>
        <c:noMultiLvlLbl val="0"/>
      </c:catAx>
      <c:valAx>
        <c:axId val="24591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6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Analysis!$B$107</c:f>
              <c:strCache>
                <c:ptCount val="1"/>
                <c:pt idx="0">
                  <c:v>Crude Oil Price</c:v>
                </c:pt>
              </c:strCache>
            </c:strRef>
          </c:tx>
          <c:spPr>
            <a:ln w="28575" cap="rnd">
              <a:solidFill>
                <a:schemeClr val="accent1"/>
              </a:solidFill>
              <a:round/>
            </a:ln>
            <a:effectLst/>
          </c:spPr>
          <c:marker>
            <c:symbol val="none"/>
          </c:marker>
          <c:cat>
            <c:numRef>
              <c:f>Analysis!$A$108:$A$124</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Analysis!$B$108:$B$124</c:f>
              <c:numCache>
                <c:formatCode>0.00</c:formatCode>
                <c:ptCount val="17"/>
                <c:pt idx="0">
                  <c:v>101.02249999999999</c:v>
                </c:pt>
                <c:pt idx="1">
                  <c:v>63.900000000000006</c:v>
                </c:pt>
                <c:pt idx="2">
                  <c:v>80.899166666666659</c:v>
                </c:pt>
                <c:pt idx="3">
                  <c:v>113.75999999999999</c:v>
                </c:pt>
                <c:pt idx="4">
                  <c:v>113.72000000000001</c:v>
                </c:pt>
                <c:pt idx="5">
                  <c:v>110.98666666666668</c:v>
                </c:pt>
                <c:pt idx="6">
                  <c:v>100.40250000000002</c:v>
                </c:pt>
                <c:pt idx="7">
                  <c:v>52.653333333333329</c:v>
                </c:pt>
                <c:pt idx="8">
                  <c:v>43.806666666666665</c:v>
                </c:pt>
                <c:pt idx="9">
                  <c:v>54.085833333333341</c:v>
                </c:pt>
                <c:pt idx="10">
                  <c:v>72.657500000000013</c:v>
                </c:pt>
                <c:pt idx="11">
                  <c:v>65.84999999999998</c:v>
                </c:pt>
                <c:pt idx="12">
                  <c:v>41.890000000000008</c:v>
                </c:pt>
                <c:pt idx="13">
                  <c:v>70.11999999999999</c:v>
                </c:pt>
                <c:pt idx="14">
                  <c:v>104.62249999999999</c:v>
                </c:pt>
                <c:pt idx="15">
                  <c:v>84.781666666666652</c:v>
                </c:pt>
                <c:pt idx="16">
                  <c:v>86.305000000000007</c:v>
                </c:pt>
              </c:numCache>
            </c:numRef>
          </c:val>
          <c:smooth val="0"/>
          <c:extLst>
            <c:ext xmlns:c16="http://schemas.microsoft.com/office/drawing/2014/chart" uri="{C3380CC4-5D6E-409C-BE32-E72D297353CC}">
              <c16:uniqueId val="{00000000-B68D-4FB7-A807-3975E27BD87B}"/>
            </c:ext>
          </c:extLst>
        </c:ser>
        <c:ser>
          <c:idx val="1"/>
          <c:order val="1"/>
          <c:tx>
            <c:strRef>
              <c:f>Analysis!$C$107</c:f>
              <c:strCache>
                <c:ptCount val="1"/>
                <c:pt idx="0">
                  <c:v>Crude oil Production Rate</c:v>
                </c:pt>
              </c:strCache>
            </c:strRef>
          </c:tx>
          <c:spPr>
            <a:ln w="28575" cap="rnd">
              <a:solidFill>
                <a:schemeClr val="accent2"/>
              </a:solidFill>
              <a:round/>
            </a:ln>
            <a:effectLst/>
          </c:spPr>
          <c:marker>
            <c:symbol val="none"/>
          </c:marker>
          <c:cat>
            <c:numRef>
              <c:f>Analysis!$A$108:$A$124</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Analysis!$C$108:$C$124</c:f>
              <c:numCache>
                <c:formatCode>0.00</c:formatCode>
                <c:ptCount val="17"/>
                <c:pt idx="0">
                  <c:v>2.0991666666666666</c:v>
                </c:pt>
                <c:pt idx="1">
                  <c:v>2.1108333333333333</c:v>
                </c:pt>
                <c:pt idx="2">
                  <c:v>2.4674999999999998</c:v>
                </c:pt>
                <c:pt idx="3">
                  <c:v>2.3808333333333334</c:v>
                </c:pt>
                <c:pt idx="4">
                  <c:v>2.3183333333333338</c:v>
                </c:pt>
                <c:pt idx="5">
                  <c:v>2.1833333333333331</c:v>
                </c:pt>
                <c:pt idx="6">
                  <c:v>2.2058333333333335</c:v>
                </c:pt>
                <c:pt idx="7">
                  <c:v>2.1266666666666665</c:v>
                </c:pt>
                <c:pt idx="8">
                  <c:v>1.8166666666666664</c:v>
                </c:pt>
                <c:pt idx="9">
                  <c:v>1.8891666666666669</c:v>
                </c:pt>
                <c:pt idx="10">
                  <c:v>1.915</c:v>
                </c:pt>
                <c:pt idx="11">
                  <c:v>2.0125000000000002</c:v>
                </c:pt>
                <c:pt idx="12">
                  <c:v>1.7558333333333334</c:v>
                </c:pt>
                <c:pt idx="13">
                  <c:v>1.3083333333333333</c:v>
                </c:pt>
                <c:pt idx="14">
                  <c:v>1.1441666666666668</c:v>
                </c:pt>
                <c:pt idx="15">
                  <c:v>1.2583333333333331</c:v>
                </c:pt>
                <c:pt idx="16">
                  <c:v>1.2983333333333333</c:v>
                </c:pt>
              </c:numCache>
            </c:numRef>
          </c:val>
          <c:smooth val="0"/>
          <c:extLst>
            <c:ext xmlns:c16="http://schemas.microsoft.com/office/drawing/2014/chart" uri="{C3380CC4-5D6E-409C-BE32-E72D297353CC}">
              <c16:uniqueId val="{00000001-B68D-4FB7-A807-3975E27BD87B}"/>
            </c:ext>
          </c:extLst>
        </c:ser>
        <c:ser>
          <c:idx val="2"/>
          <c:order val="2"/>
          <c:tx>
            <c:strRef>
              <c:f>Analysis!$D$107</c:f>
              <c:strCache>
                <c:ptCount val="1"/>
                <c:pt idx="0">
                  <c:v>Crude Oil Export Rate (/10)</c:v>
                </c:pt>
              </c:strCache>
            </c:strRef>
          </c:tx>
          <c:spPr>
            <a:ln w="28575" cap="rnd">
              <a:solidFill>
                <a:schemeClr val="accent3"/>
              </a:solidFill>
              <a:round/>
            </a:ln>
            <a:effectLst/>
          </c:spPr>
          <c:marker>
            <c:symbol val="none"/>
          </c:marker>
          <c:cat>
            <c:numRef>
              <c:f>Analysis!$A$108:$A$124</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Analysis!$D$108:$D$124</c:f>
              <c:numCache>
                <c:formatCode>0.00</c:formatCode>
                <c:ptCount val="17"/>
                <c:pt idx="0">
                  <c:v>16.491666666666667</c:v>
                </c:pt>
                <c:pt idx="1">
                  <c:v>16.608333333333334</c:v>
                </c:pt>
                <c:pt idx="2">
                  <c:v>20.175000000000001</c:v>
                </c:pt>
                <c:pt idx="3">
                  <c:v>19.308333333333334</c:v>
                </c:pt>
                <c:pt idx="4">
                  <c:v>18.68333333333333</c:v>
                </c:pt>
                <c:pt idx="5">
                  <c:v>17.333333333333336</c:v>
                </c:pt>
                <c:pt idx="6">
                  <c:v>17.558333333333334</c:v>
                </c:pt>
                <c:pt idx="7">
                  <c:v>16.766666666666666</c:v>
                </c:pt>
                <c:pt idx="8">
                  <c:v>13.66666666666667</c:v>
                </c:pt>
                <c:pt idx="9">
                  <c:v>14.391666666666667</c:v>
                </c:pt>
                <c:pt idx="10">
                  <c:v>14.65</c:v>
                </c:pt>
                <c:pt idx="11">
                  <c:v>15.625000000000002</c:v>
                </c:pt>
                <c:pt idx="12">
                  <c:v>13.058333333333332</c:v>
                </c:pt>
                <c:pt idx="13">
                  <c:v>8.5833333333333321</c:v>
                </c:pt>
                <c:pt idx="14">
                  <c:v>6.9416666666666682</c:v>
                </c:pt>
                <c:pt idx="15">
                  <c:v>8.0833333333333339</c:v>
                </c:pt>
                <c:pt idx="16">
                  <c:v>8.4833333333333325</c:v>
                </c:pt>
              </c:numCache>
            </c:numRef>
          </c:val>
          <c:smooth val="0"/>
          <c:extLst>
            <c:ext xmlns:c16="http://schemas.microsoft.com/office/drawing/2014/chart" uri="{C3380CC4-5D6E-409C-BE32-E72D297353CC}">
              <c16:uniqueId val="{00000002-B68D-4FB7-A807-3975E27BD87B}"/>
            </c:ext>
          </c:extLst>
        </c:ser>
        <c:dLbls>
          <c:showLegendKey val="0"/>
          <c:showVal val="0"/>
          <c:showCatName val="0"/>
          <c:showSerName val="0"/>
          <c:showPercent val="0"/>
          <c:showBubbleSize val="0"/>
        </c:dLbls>
        <c:smooth val="0"/>
        <c:axId val="282008143"/>
        <c:axId val="261599375"/>
      </c:lineChart>
      <c:catAx>
        <c:axId val="28200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599375"/>
        <c:crosses val="autoZero"/>
        <c:auto val="1"/>
        <c:lblAlgn val="ctr"/>
        <c:lblOffset val="100"/>
        <c:noMultiLvlLbl val="0"/>
      </c:catAx>
      <c:valAx>
        <c:axId val="2615993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0081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a:t>
            </a:r>
            <a:r>
              <a:rPr lang="en-US" baseline="0"/>
              <a:t> | Crude Oil Market Metrics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Analysis!$B$128</c:f>
              <c:strCache>
                <c:ptCount val="1"/>
                <c:pt idx="0">
                  <c:v>Crude  Oil Price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Analysis!$A$129:$A$145</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xVal>
          <c:yVal>
            <c:numRef>
              <c:f>Analysis!$B$129:$B$145</c:f>
              <c:numCache>
                <c:formatCode>0.00</c:formatCode>
                <c:ptCount val="17"/>
                <c:pt idx="0">
                  <c:v>101.02249999999999</c:v>
                </c:pt>
                <c:pt idx="1">
                  <c:v>63.900000000000006</c:v>
                </c:pt>
                <c:pt idx="2">
                  <c:v>80.899166666666659</c:v>
                </c:pt>
                <c:pt idx="3">
                  <c:v>113.75999999999999</c:v>
                </c:pt>
                <c:pt idx="4">
                  <c:v>113.72000000000001</c:v>
                </c:pt>
                <c:pt idx="5">
                  <c:v>110.98666666666668</c:v>
                </c:pt>
                <c:pt idx="6">
                  <c:v>100.40250000000002</c:v>
                </c:pt>
                <c:pt idx="7">
                  <c:v>52.653333333333329</c:v>
                </c:pt>
                <c:pt idx="8">
                  <c:v>43.806666666666665</c:v>
                </c:pt>
                <c:pt idx="9">
                  <c:v>54.085833333333341</c:v>
                </c:pt>
                <c:pt idx="10">
                  <c:v>72.657500000000013</c:v>
                </c:pt>
                <c:pt idx="11">
                  <c:v>65.84999999999998</c:v>
                </c:pt>
                <c:pt idx="12">
                  <c:v>41.890000000000008</c:v>
                </c:pt>
                <c:pt idx="13">
                  <c:v>70.11999999999999</c:v>
                </c:pt>
                <c:pt idx="14">
                  <c:v>104.62249999999999</c:v>
                </c:pt>
                <c:pt idx="15">
                  <c:v>84.781666666666652</c:v>
                </c:pt>
                <c:pt idx="16">
                  <c:v>86.305000000000007</c:v>
                </c:pt>
              </c:numCache>
            </c:numRef>
          </c:yVal>
          <c:smooth val="1"/>
          <c:extLst>
            <c:ext xmlns:c16="http://schemas.microsoft.com/office/drawing/2014/chart" uri="{C3380CC4-5D6E-409C-BE32-E72D297353CC}">
              <c16:uniqueId val="{00000000-E942-47D6-9E10-E01F1F9AEDF9}"/>
            </c:ext>
          </c:extLst>
        </c:ser>
        <c:ser>
          <c:idx val="1"/>
          <c:order val="1"/>
          <c:tx>
            <c:strRef>
              <c:f>Analysis!$C$128</c:f>
              <c:strCache>
                <c:ptCount val="1"/>
                <c:pt idx="0">
                  <c:v>Crude Oil Production Rate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Analysis!$A$129:$A$145</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xVal>
          <c:yVal>
            <c:numRef>
              <c:f>Analysis!$C$129:$C$145</c:f>
              <c:numCache>
                <c:formatCode>0.00</c:formatCode>
                <c:ptCount val="17"/>
                <c:pt idx="0">
                  <c:v>2.0991666666666666</c:v>
                </c:pt>
                <c:pt idx="1">
                  <c:v>2.1108333333333333</c:v>
                </c:pt>
                <c:pt idx="2">
                  <c:v>2.4674999999999998</c:v>
                </c:pt>
                <c:pt idx="3">
                  <c:v>2.3808333333333334</c:v>
                </c:pt>
                <c:pt idx="4">
                  <c:v>2.3183333333333338</c:v>
                </c:pt>
                <c:pt idx="5">
                  <c:v>2.1833333333333331</c:v>
                </c:pt>
                <c:pt idx="6">
                  <c:v>2.2058333333333335</c:v>
                </c:pt>
                <c:pt idx="7">
                  <c:v>2.1266666666666665</c:v>
                </c:pt>
                <c:pt idx="8">
                  <c:v>1.8166666666666664</c:v>
                </c:pt>
                <c:pt idx="9">
                  <c:v>1.8891666666666669</c:v>
                </c:pt>
                <c:pt idx="10">
                  <c:v>1.915</c:v>
                </c:pt>
                <c:pt idx="11">
                  <c:v>2.0125000000000002</c:v>
                </c:pt>
                <c:pt idx="12">
                  <c:v>1.7558333333333334</c:v>
                </c:pt>
                <c:pt idx="13">
                  <c:v>1.3083333333333333</c:v>
                </c:pt>
                <c:pt idx="14">
                  <c:v>1.1441666666666668</c:v>
                </c:pt>
                <c:pt idx="15">
                  <c:v>1.2583333333333331</c:v>
                </c:pt>
                <c:pt idx="16">
                  <c:v>1.2983333333333333</c:v>
                </c:pt>
              </c:numCache>
            </c:numRef>
          </c:yVal>
          <c:smooth val="1"/>
          <c:extLst>
            <c:ext xmlns:c16="http://schemas.microsoft.com/office/drawing/2014/chart" uri="{C3380CC4-5D6E-409C-BE32-E72D297353CC}">
              <c16:uniqueId val="{00000001-E942-47D6-9E10-E01F1F9AEDF9}"/>
            </c:ext>
          </c:extLst>
        </c:ser>
        <c:ser>
          <c:idx val="2"/>
          <c:order val="2"/>
          <c:tx>
            <c:strRef>
              <c:f>Analysis!$D$128</c:f>
              <c:strCache>
                <c:ptCount val="1"/>
                <c:pt idx="0">
                  <c:v>Crude Oil Export Rate (/10)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Analysis!$A$129:$A$145</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xVal>
          <c:yVal>
            <c:numRef>
              <c:f>Analysis!$D$129:$D$145</c:f>
              <c:numCache>
                <c:formatCode>0.00</c:formatCode>
                <c:ptCount val="17"/>
                <c:pt idx="0">
                  <c:v>16.491666666666667</c:v>
                </c:pt>
                <c:pt idx="1">
                  <c:v>16.608333333333334</c:v>
                </c:pt>
                <c:pt idx="2">
                  <c:v>20.175000000000001</c:v>
                </c:pt>
                <c:pt idx="3">
                  <c:v>19.308333333333334</c:v>
                </c:pt>
                <c:pt idx="4">
                  <c:v>18.68333333333333</c:v>
                </c:pt>
                <c:pt idx="5">
                  <c:v>17.333333333333336</c:v>
                </c:pt>
                <c:pt idx="6">
                  <c:v>17.558333333333334</c:v>
                </c:pt>
                <c:pt idx="7">
                  <c:v>16.766666666666666</c:v>
                </c:pt>
                <c:pt idx="8">
                  <c:v>13.66666666666667</c:v>
                </c:pt>
                <c:pt idx="9">
                  <c:v>14.391666666666667</c:v>
                </c:pt>
                <c:pt idx="10">
                  <c:v>14.65</c:v>
                </c:pt>
                <c:pt idx="11">
                  <c:v>15.625000000000002</c:v>
                </c:pt>
                <c:pt idx="12">
                  <c:v>13.058333333333332</c:v>
                </c:pt>
                <c:pt idx="13">
                  <c:v>8.5833333333333321</c:v>
                </c:pt>
                <c:pt idx="14">
                  <c:v>6.9416666666666682</c:v>
                </c:pt>
                <c:pt idx="15">
                  <c:v>8.0833333333333339</c:v>
                </c:pt>
                <c:pt idx="16">
                  <c:v>8.4833333333333325</c:v>
                </c:pt>
              </c:numCache>
            </c:numRef>
          </c:yVal>
          <c:smooth val="1"/>
          <c:extLst>
            <c:ext xmlns:c16="http://schemas.microsoft.com/office/drawing/2014/chart" uri="{C3380CC4-5D6E-409C-BE32-E72D297353CC}">
              <c16:uniqueId val="{00000002-E942-47D6-9E10-E01F1F9AEDF9}"/>
            </c:ext>
          </c:extLst>
        </c:ser>
        <c:ser>
          <c:idx val="3"/>
          <c:order val="3"/>
          <c:tx>
            <c:strRef>
              <c:f>Analysis!$E$128</c:f>
              <c:strCache>
                <c:ptCount val="1"/>
                <c:pt idx="0">
                  <c:v>Inflation Rate</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Analysis!$A$129:$A$145</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xVal>
          <c:yVal>
            <c:numRef>
              <c:f>Analysis!$E$129:$E$145</c:f>
              <c:numCache>
                <c:formatCode>0.00</c:formatCode>
                <c:ptCount val="17"/>
                <c:pt idx="0">
                  <c:v>11.525</c:v>
                </c:pt>
                <c:pt idx="1">
                  <c:v>12.591666666666667</c:v>
                </c:pt>
                <c:pt idx="2">
                  <c:v>13.758333333333335</c:v>
                </c:pt>
                <c:pt idx="3">
                  <c:v>10.85</c:v>
                </c:pt>
                <c:pt idx="4">
                  <c:v>12.241666666666667</c:v>
                </c:pt>
                <c:pt idx="5">
                  <c:v>8.5166666666666675</c:v>
                </c:pt>
                <c:pt idx="6">
                  <c:v>8.0583333333333318</c:v>
                </c:pt>
                <c:pt idx="7">
                  <c:v>9.01</c:v>
                </c:pt>
                <c:pt idx="8">
                  <c:v>15.624999999999998</c:v>
                </c:pt>
                <c:pt idx="9">
                  <c:v>16.547499999999999</c:v>
                </c:pt>
                <c:pt idx="10">
                  <c:v>12.145833333333334</c:v>
                </c:pt>
                <c:pt idx="11">
                  <c:v>11.391666666666666</c:v>
                </c:pt>
                <c:pt idx="12">
                  <c:v>13.209166666666667</c:v>
                </c:pt>
                <c:pt idx="13">
                  <c:v>16.984166666666667</c:v>
                </c:pt>
                <c:pt idx="14">
                  <c:v>18.765000000000001</c:v>
                </c:pt>
                <c:pt idx="15">
                  <c:v>24.52</c:v>
                </c:pt>
                <c:pt idx="16">
                  <c:v>32.771666666666668</c:v>
                </c:pt>
              </c:numCache>
            </c:numRef>
          </c:yVal>
          <c:smooth val="1"/>
          <c:extLst>
            <c:ext xmlns:c16="http://schemas.microsoft.com/office/drawing/2014/chart" uri="{C3380CC4-5D6E-409C-BE32-E72D297353CC}">
              <c16:uniqueId val="{00000003-E942-47D6-9E10-E01F1F9AEDF9}"/>
            </c:ext>
          </c:extLst>
        </c:ser>
        <c:dLbls>
          <c:showLegendKey val="0"/>
          <c:showVal val="0"/>
          <c:showCatName val="0"/>
          <c:showSerName val="0"/>
          <c:showPercent val="0"/>
          <c:showBubbleSize val="0"/>
        </c:dLbls>
        <c:axId val="281992943"/>
        <c:axId val="99222175"/>
      </c:scatterChart>
      <c:valAx>
        <c:axId val="281992943"/>
        <c:scaling>
          <c:orientation val="minMax"/>
          <c:max val="2024"/>
          <c:min val="200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22175"/>
        <c:crosses val="autoZero"/>
        <c:crossBetween val="midCat"/>
      </c:valAx>
      <c:valAx>
        <c:axId val="992221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9929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a:t>
            </a:r>
            <a:r>
              <a:rPr lang="en-US" baseline="0"/>
              <a:t> Forecast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Analysis!$F$170</c:f>
              <c:strCache>
                <c:ptCount val="1"/>
                <c:pt idx="0">
                  <c:v>Population</c:v>
                </c:pt>
              </c:strCache>
            </c:strRef>
          </c:tx>
          <c:spPr>
            <a:ln w="28575" cap="rnd">
              <a:solidFill>
                <a:schemeClr val="accent1"/>
              </a:solidFill>
              <a:round/>
            </a:ln>
            <a:effectLst/>
          </c:spPr>
          <c:marker>
            <c:symbol val="none"/>
          </c:marker>
          <c:val>
            <c:numRef>
              <c:f>Analysis!$F$171:$F$193</c:f>
              <c:numCache>
                <c:formatCode>0.00</c:formatCode>
                <c:ptCount val="23"/>
                <c:pt idx="0">
                  <c:v>157.59501399999999</c:v>
                </c:pt>
                <c:pt idx="1">
                  <c:v>162.049464</c:v>
                </c:pt>
                <c:pt idx="2">
                  <c:v>166.642886</c:v>
                </c:pt>
                <c:pt idx="3">
                  <c:v>171.37959799999999</c:v>
                </c:pt>
                <c:pt idx="4">
                  <c:v>176.200625</c:v>
                </c:pt>
                <c:pt idx="5">
                  <c:v>181.049443</c:v>
                </c:pt>
                <c:pt idx="6">
                  <c:v>185.89691500000001</c:v>
                </c:pt>
                <c:pt idx="7">
                  <c:v>190.67187799999999</c:v>
                </c:pt>
                <c:pt idx="8">
                  <c:v>195.44370000000001</c:v>
                </c:pt>
                <c:pt idx="9">
                  <c:v>200.25457900000001</c:v>
                </c:pt>
                <c:pt idx="10">
                  <c:v>204.93875499999999</c:v>
                </c:pt>
                <c:pt idx="11">
                  <c:v>209.48564099999999</c:v>
                </c:pt>
                <c:pt idx="12">
                  <c:v>213.99618100000001</c:v>
                </c:pt>
                <c:pt idx="13">
                  <c:v>218.52928600000001</c:v>
                </c:pt>
                <c:pt idx="14">
                  <c:v>223.15089599999999</c:v>
                </c:pt>
                <c:pt idx="15">
                  <c:v>227.88294500000001</c:v>
                </c:pt>
                <c:pt idx="16">
                  <c:v>232.86573000000001</c:v>
                </c:pt>
              </c:numCache>
            </c:numRef>
          </c:val>
          <c:smooth val="0"/>
          <c:extLst>
            <c:ext xmlns:c16="http://schemas.microsoft.com/office/drawing/2014/chart" uri="{C3380CC4-5D6E-409C-BE32-E72D297353CC}">
              <c16:uniqueId val="{00000000-9517-4907-998B-0E08A7E9A462}"/>
            </c:ext>
          </c:extLst>
        </c:ser>
        <c:ser>
          <c:idx val="1"/>
          <c:order val="1"/>
          <c:tx>
            <c:strRef>
              <c:f>Analysis!$G$170</c:f>
              <c:strCache>
                <c:ptCount val="1"/>
                <c:pt idx="0">
                  <c:v>Forecast(Population)</c:v>
                </c:pt>
              </c:strCache>
            </c:strRef>
          </c:tx>
          <c:spPr>
            <a:ln w="25400" cap="rnd">
              <a:solidFill>
                <a:schemeClr val="accent2"/>
              </a:solidFill>
              <a:round/>
            </a:ln>
            <a:effectLst/>
          </c:spPr>
          <c:marker>
            <c:symbol val="none"/>
          </c:marker>
          <c:cat>
            <c:numRef>
              <c:f>Analysis!$E$171:$E$193</c:f>
              <c:numCache>
                <c:formatCode>General</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Analysis!$G$171:$G$193</c:f>
              <c:numCache>
                <c:formatCode>0.00</c:formatCode>
                <c:ptCount val="23"/>
                <c:pt idx="16">
                  <c:v>232.86573000000001</c:v>
                </c:pt>
                <c:pt idx="17">
                  <c:v>237.65839225140658</c:v>
                </c:pt>
                <c:pt idx="18">
                  <c:v>242.36745916420975</c:v>
                </c:pt>
                <c:pt idx="19">
                  <c:v>247.07652607701294</c:v>
                </c:pt>
                <c:pt idx="20">
                  <c:v>251.78559298981611</c:v>
                </c:pt>
                <c:pt idx="21">
                  <c:v>256.49465990261928</c:v>
                </c:pt>
                <c:pt idx="22">
                  <c:v>261.20372681542244</c:v>
                </c:pt>
              </c:numCache>
            </c:numRef>
          </c:val>
          <c:smooth val="0"/>
          <c:extLst>
            <c:ext xmlns:c16="http://schemas.microsoft.com/office/drawing/2014/chart" uri="{C3380CC4-5D6E-409C-BE32-E72D297353CC}">
              <c16:uniqueId val="{00000001-9517-4907-998B-0E08A7E9A462}"/>
            </c:ext>
          </c:extLst>
        </c:ser>
        <c:ser>
          <c:idx val="2"/>
          <c:order val="2"/>
          <c:tx>
            <c:strRef>
              <c:f>Analysis!$H$170</c:f>
              <c:strCache>
                <c:ptCount val="1"/>
                <c:pt idx="0">
                  <c:v>Lower Confidence Bound(Population)</c:v>
                </c:pt>
              </c:strCache>
            </c:strRef>
          </c:tx>
          <c:spPr>
            <a:ln w="12700" cap="rnd">
              <a:solidFill>
                <a:srgbClr val="ED7D31"/>
              </a:solidFill>
              <a:prstDash val="solid"/>
              <a:round/>
            </a:ln>
            <a:effectLst/>
          </c:spPr>
          <c:marker>
            <c:symbol val="none"/>
          </c:marker>
          <c:cat>
            <c:numRef>
              <c:f>Analysis!$E$171:$E$193</c:f>
              <c:numCache>
                <c:formatCode>General</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Analysis!$H$171:$H$193</c:f>
              <c:numCache>
                <c:formatCode>0.00</c:formatCode>
                <c:ptCount val="23"/>
                <c:pt idx="16">
                  <c:v>232.86573000000001</c:v>
                </c:pt>
                <c:pt idx="17">
                  <c:v>237.19409820683003</c:v>
                </c:pt>
                <c:pt idx="18">
                  <c:v>241.90316303031469</c:v>
                </c:pt>
                <c:pt idx="19">
                  <c:v>246.61222622879708</c:v>
                </c:pt>
                <c:pt idx="20">
                  <c:v>251.32128733803353</c:v>
                </c:pt>
                <c:pt idx="21">
                  <c:v>256.03034589382804</c:v>
                </c:pt>
                <c:pt idx="22">
                  <c:v>260.7394014320555</c:v>
                </c:pt>
              </c:numCache>
            </c:numRef>
          </c:val>
          <c:smooth val="0"/>
          <c:extLst>
            <c:ext xmlns:c16="http://schemas.microsoft.com/office/drawing/2014/chart" uri="{C3380CC4-5D6E-409C-BE32-E72D297353CC}">
              <c16:uniqueId val="{00000002-9517-4907-998B-0E08A7E9A462}"/>
            </c:ext>
          </c:extLst>
        </c:ser>
        <c:ser>
          <c:idx val="3"/>
          <c:order val="3"/>
          <c:tx>
            <c:strRef>
              <c:f>Analysis!$I$170</c:f>
              <c:strCache>
                <c:ptCount val="1"/>
                <c:pt idx="0">
                  <c:v>Upper Confidence Bound(Population)</c:v>
                </c:pt>
              </c:strCache>
            </c:strRef>
          </c:tx>
          <c:spPr>
            <a:ln w="12700" cap="rnd">
              <a:solidFill>
                <a:srgbClr val="ED7D31"/>
              </a:solidFill>
              <a:prstDash val="solid"/>
              <a:round/>
            </a:ln>
            <a:effectLst/>
          </c:spPr>
          <c:marker>
            <c:symbol val="none"/>
          </c:marker>
          <c:cat>
            <c:numRef>
              <c:f>Analysis!$E$171:$E$193</c:f>
              <c:numCache>
                <c:formatCode>General</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Analysis!$I$171:$I$193</c:f>
              <c:numCache>
                <c:formatCode>0.00</c:formatCode>
                <c:ptCount val="23"/>
                <c:pt idx="16">
                  <c:v>232.86573000000001</c:v>
                </c:pt>
                <c:pt idx="17">
                  <c:v>238.12268629598313</c:v>
                </c:pt>
                <c:pt idx="18">
                  <c:v>242.83175529810481</c:v>
                </c:pt>
                <c:pt idx="19">
                  <c:v>247.5408259252288</c:v>
                </c:pt>
                <c:pt idx="20">
                  <c:v>252.24989864159869</c:v>
                </c:pt>
                <c:pt idx="21">
                  <c:v>256.95897391141051</c:v>
                </c:pt>
                <c:pt idx="22">
                  <c:v>261.66805219878938</c:v>
                </c:pt>
              </c:numCache>
            </c:numRef>
          </c:val>
          <c:smooth val="0"/>
          <c:extLst>
            <c:ext xmlns:c16="http://schemas.microsoft.com/office/drawing/2014/chart" uri="{C3380CC4-5D6E-409C-BE32-E72D297353CC}">
              <c16:uniqueId val="{00000003-9517-4907-998B-0E08A7E9A462}"/>
            </c:ext>
          </c:extLst>
        </c:ser>
        <c:dLbls>
          <c:showLegendKey val="0"/>
          <c:showVal val="0"/>
          <c:showCatName val="0"/>
          <c:showSerName val="0"/>
          <c:showPercent val="0"/>
          <c:showBubbleSize val="0"/>
        </c:dLbls>
        <c:smooth val="0"/>
        <c:axId val="561136607"/>
        <c:axId val="621298431"/>
      </c:lineChart>
      <c:catAx>
        <c:axId val="561136607"/>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298431"/>
        <c:crosses val="autoZero"/>
        <c:auto val="1"/>
        <c:lblAlgn val="ctr"/>
        <c:lblOffset val="100"/>
        <c:noMultiLvlLbl val="0"/>
      </c:catAx>
      <c:valAx>
        <c:axId val="621298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Million</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36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a:t>
            </a:r>
            <a:r>
              <a:rPr lang="en-US" baseline="0"/>
              <a:t> Rate Forecast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Analysis!$B$23</c:f>
              <c:strCache>
                <c:ptCount val="1"/>
                <c:pt idx="0">
                  <c:v>Inflation Rate</c:v>
                </c:pt>
              </c:strCache>
            </c:strRef>
          </c:tx>
          <c:spPr>
            <a:ln w="28575" cap="rnd">
              <a:solidFill>
                <a:schemeClr val="accent1"/>
              </a:solidFill>
              <a:round/>
            </a:ln>
            <a:effectLst/>
          </c:spPr>
          <c:marker>
            <c:symbol val="none"/>
          </c:marker>
          <c:val>
            <c:numRef>
              <c:f>Analysis!$B$24:$B$46</c:f>
              <c:numCache>
                <c:formatCode>0.00</c:formatCode>
                <c:ptCount val="23"/>
                <c:pt idx="0">
                  <c:v>11.525</c:v>
                </c:pt>
                <c:pt idx="1">
                  <c:v>12.591666666666667</c:v>
                </c:pt>
                <c:pt idx="2">
                  <c:v>13.758333333333335</c:v>
                </c:pt>
                <c:pt idx="3">
                  <c:v>10.85</c:v>
                </c:pt>
                <c:pt idx="4">
                  <c:v>12.241666666666667</c:v>
                </c:pt>
                <c:pt idx="5">
                  <c:v>8.5166666666666675</c:v>
                </c:pt>
                <c:pt idx="6">
                  <c:v>8.0583333333333318</c:v>
                </c:pt>
                <c:pt idx="7">
                  <c:v>9.01</c:v>
                </c:pt>
                <c:pt idx="8">
                  <c:v>15.624999999999998</c:v>
                </c:pt>
                <c:pt idx="9">
                  <c:v>16.547499999999999</c:v>
                </c:pt>
                <c:pt idx="10">
                  <c:v>12.145833333333334</c:v>
                </c:pt>
                <c:pt idx="11">
                  <c:v>11.391666666666666</c:v>
                </c:pt>
                <c:pt idx="12">
                  <c:v>13.209166666666667</c:v>
                </c:pt>
                <c:pt idx="13">
                  <c:v>16.984166666666667</c:v>
                </c:pt>
                <c:pt idx="14">
                  <c:v>18.765000000000001</c:v>
                </c:pt>
                <c:pt idx="15">
                  <c:v>24.52</c:v>
                </c:pt>
                <c:pt idx="16">
                  <c:v>32.771666666666668</c:v>
                </c:pt>
              </c:numCache>
            </c:numRef>
          </c:val>
          <c:smooth val="0"/>
          <c:extLst>
            <c:ext xmlns:c16="http://schemas.microsoft.com/office/drawing/2014/chart" uri="{C3380CC4-5D6E-409C-BE32-E72D297353CC}">
              <c16:uniqueId val="{00000000-EB41-47F2-9512-D971CBDFBB9A}"/>
            </c:ext>
          </c:extLst>
        </c:ser>
        <c:ser>
          <c:idx val="1"/>
          <c:order val="1"/>
          <c:tx>
            <c:strRef>
              <c:f>Analysis!$C$23</c:f>
              <c:strCache>
                <c:ptCount val="1"/>
                <c:pt idx="0">
                  <c:v>Forecast(Inflation Rate)</c:v>
                </c:pt>
              </c:strCache>
            </c:strRef>
          </c:tx>
          <c:spPr>
            <a:ln w="25400" cap="rnd">
              <a:solidFill>
                <a:schemeClr val="accent2"/>
              </a:solidFill>
              <a:round/>
            </a:ln>
            <a:effectLst/>
          </c:spPr>
          <c:marker>
            <c:symbol val="none"/>
          </c:marker>
          <c:cat>
            <c:numRef>
              <c:f>Analysis!$A$24:$A$46</c:f>
              <c:numCache>
                <c:formatCode>General</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Analysis!$C$24:$C$46</c:f>
              <c:numCache>
                <c:formatCode>General</c:formatCode>
                <c:ptCount val="23"/>
                <c:pt idx="16" formatCode="0.00">
                  <c:v>32.771666666666668</c:v>
                </c:pt>
                <c:pt idx="17" formatCode="0.00">
                  <c:v>30.845602020435173</c:v>
                </c:pt>
                <c:pt idx="18" formatCode="0.00">
                  <c:v>36.182867705487268</c:v>
                </c:pt>
                <c:pt idx="19" formatCode="0.00">
                  <c:v>41.520133390539371</c:v>
                </c:pt>
                <c:pt idx="20" formatCode="0.00">
                  <c:v>46.857399075591474</c:v>
                </c:pt>
                <c:pt idx="21" formatCode="0.00">
                  <c:v>52.194664760643576</c:v>
                </c:pt>
                <c:pt idx="22" formatCode="0.00">
                  <c:v>57.531930445695671</c:v>
                </c:pt>
              </c:numCache>
            </c:numRef>
          </c:val>
          <c:smooth val="0"/>
          <c:extLst>
            <c:ext xmlns:c16="http://schemas.microsoft.com/office/drawing/2014/chart" uri="{C3380CC4-5D6E-409C-BE32-E72D297353CC}">
              <c16:uniqueId val="{00000001-EB41-47F2-9512-D971CBDFBB9A}"/>
            </c:ext>
          </c:extLst>
        </c:ser>
        <c:ser>
          <c:idx val="2"/>
          <c:order val="2"/>
          <c:tx>
            <c:strRef>
              <c:f>Analysis!$D$23</c:f>
              <c:strCache>
                <c:ptCount val="1"/>
                <c:pt idx="0">
                  <c:v>Lower Confidence Bound(Inflation Rate)</c:v>
                </c:pt>
              </c:strCache>
            </c:strRef>
          </c:tx>
          <c:spPr>
            <a:ln w="12700" cap="rnd">
              <a:solidFill>
                <a:srgbClr val="ED7D31"/>
              </a:solidFill>
              <a:prstDash val="solid"/>
              <a:round/>
            </a:ln>
            <a:effectLst/>
          </c:spPr>
          <c:marker>
            <c:symbol val="none"/>
          </c:marker>
          <c:cat>
            <c:numRef>
              <c:f>Analysis!$A$24:$A$46</c:f>
              <c:numCache>
                <c:formatCode>General</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Analysis!$D$24:$D$46</c:f>
              <c:numCache>
                <c:formatCode>General</c:formatCode>
                <c:ptCount val="23"/>
                <c:pt idx="16" formatCode="0.00">
                  <c:v>32.771666666666668</c:v>
                </c:pt>
                <c:pt idx="17" formatCode="0.00">
                  <c:v>22.161254208377976</c:v>
                </c:pt>
                <c:pt idx="18" formatCode="0.00">
                  <c:v>26.477352331641612</c:v>
                </c:pt>
                <c:pt idx="19" formatCode="0.00">
                  <c:v>29.841364462663456</c:v>
                </c:pt>
                <c:pt idx="20" formatCode="0.00">
                  <c:v>32.319183505204229</c:v>
                </c:pt>
                <c:pt idx="21" formatCode="0.00">
                  <c:v>34.071552345086587</c:v>
                </c:pt>
                <c:pt idx="22" formatCode="0.00">
                  <c:v>35.238252223107821</c:v>
                </c:pt>
              </c:numCache>
            </c:numRef>
          </c:val>
          <c:smooth val="0"/>
          <c:extLst>
            <c:ext xmlns:c16="http://schemas.microsoft.com/office/drawing/2014/chart" uri="{C3380CC4-5D6E-409C-BE32-E72D297353CC}">
              <c16:uniqueId val="{00000002-EB41-47F2-9512-D971CBDFBB9A}"/>
            </c:ext>
          </c:extLst>
        </c:ser>
        <c:ser>
          <c:idx val="3"/>
          <c:order val="3"/>
          <c:tx>
            <c:strRef>
              <c:f>Analysis!$E$23</c:f>
              <c:strCache>
                <c:ptCount val="1"/>
                <c:pt idx="0">
                  <c:v>Upper Confidence Bound(Inflation Rate)</c:v>
                </c:pt>
              </c:strCache>
            </c:strRef>
          </c:tx>
          <c:spPr>
            <a:ln w="12700" cap="rnd">
              <a:solidFill>
                <a:srgbClr val="ED7D31"/>
              </a:solidFill>
              <a:prstDash val="solid"/>
              <a:round/>
            </a:ln>
            <a:effectLst/>
          </c:spPr>
          <c:marker>
            <c:symbol val="none"/>
          </c:marker>
          <c:cat>
            <c:numRef>
              <c:f>Analysis!$A$24:$A$46</c:f>
              <c:numCache>
                <c:formatCode>General</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Analysis!$E$24:$E$46</c:f>
              <c:numCache>
                <c:formatCode>General</c:formatCode>
                <c:ptCount val="23"/>
                <c:pt idx="16" formatCode="0.00">
                  <c:v>32.771666666666668</c:v>
                </c:pt>
                <c:pt idx="17" formatCode="0.00">
                  <c:v>39.52994983249237</c:v>
                </c:pt>
                <c:pt idx="18" formatCode="0.00">
                  <c:v>45.888383079332925</c:v>
                </c:pt>
                <c:pt idx="19" formatCode="0.00">
                  <c:v>53.198902318415286</c:v>
                </c:pt>
                <c:pt idx="20" formatCode="0.00">
                  <c:v>61.395614645978718</c:v>
                </c:pt>
                <c:pt idx="21" formatCode="0.00">
                  <c:v>70.317777176200565</c:v>
                </c:pt>
                <c:pt idx="22" formatCode="0.00">
                  <c:v>79.825608668283522</c:v>
                </c:pt>
              </c:numCache>
            </c:numRef>
          </c:val>
          <c:smooth val="0"/>
          <c:extLst>
            <c:ext xmlns:c16="http://schemas.microsoft.com/office/drawing/2014/chart" uri="{C3380CC4-5D6E-409C-BE32-E72D297353CC}">
              <c16:uniqueId val="{00000003-EB41-47F2-9512-D971CBDFBB9A}"/>
            </c:ext>
          </c:extLst>
        </c:ser>
        <c:dLbls>
          <c:showLegendKey val="0"/>
          <c:showVal val="0"/>
          <c:showCatName val="0"/>
          <c:showSerName val="0"/>
          <c:showPercent val="0"/>
          <c:showBubbleSize val="0"/>
        </c:dLbls>
        <c:smooth val="0"/>
        <c:axId val="95227183"/>
        <c:axId val="24609407"/>
      </c:lineChart>
      <c:catAx>
        <c:axId val="95227183"/>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09407"/>
        <c:crosses val="autoZero"/>
        <c:auto val="1"/>
        <c:lblAlgn val="ctr"/>
        <c:lblOffset val="100"/>
        <c:noMultiLvlLbl val="0"/>
      </c:catAx>
      <c:valAx>
        <c:axId val="246094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2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Inflation</a:t>
            </a:r>
            <a:r>
              <a:rPr lang="en-US" baseline="0"/>
              <a:t> | Population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Analysis!$B$236</c:f>
              <c:strCache>
                <c:ptCount val="1"/>
                <c:pt idx="0">
                  <c:v>Population (Million)</c:v>
                </c:pt>
              </c:strCache>
            </c:strRef>
          </c:tx>
          <c:spPr>
            <a:ln w="28575" cap="rnd">
              <a:solidFill>
                <a:schemeClr val="accent1"/>
              </a:solidFill>
              <a:round/>
            </a:ln>
            <a:effectLst/>
          </c:spPr>
          <c:marker>
            <c:symbol val="none"/>
          </c:marker>
          <c:dPt>
            <c:idx val="17"/>
            <c:marker>
              <c:symbol val="none"/>
            </c:marker>
            <c:bubble3D val="0"/>
            <c:spPr>
              <a:ln w="28575" cap="rnd">
                <a:solidFill>
                  <a:srgbClr val="FF0000"/>
                </a:solidFill>
                <a:round/>
              </a:ln>
              <a:effectLst/>
            </c:spPr>
            <c:extLst>
              <c:ext xmlns:c16="http://schemas.microsoft.com/office/drawing/2014/chart" uri="{C3380CC4-5D6E-409C-BE32-E72D297353CC}">
                <c16:uniqueId val="{00000003-BAB7-40FC-864D-654E5BF827AB}"/>
              </c:ext>
            </c:extLst>
          </c:dPt>
          <c:dPt>
            <c:idx val="18"/>
            <c:marker>
              <c:symbol val="none"/>
            </c:marker>
            <c:bubble3D val="0"/>
            <c:spPr>
              <a:ln w="28575" cap="rnd">
                <a:solidFill>
                  <a:srgbClr val="FF0000"/>
                </a:solidFill>
                <a:round/>
              </a:ln>
              <a:effectLst/>
            </c:spPr>
            <c:extLst>
              <c:ext xmlns:c16="http://schemas.microsoft.com/office/drawing/2014/chart" uri="{C3380CC4-5D6E-409C-BE32-E72D297353CC}">
                <c16:uniqueId val="{00000004-BAB7-40FC-864D-654E5BF827AB}"/>
              </c:ext>
            </c:extLst>
          </c:dPt>
          <c:dPt>
            <c:idx val="19"/>
            <c:marker>
              <c:symbol val="none"/>
            </c:marker>
            <c:bubble3D val="0"/>
            <c:spPr>
              <a:ln w="28575" cap="rnd">
                <a:solidFill>
                  <a:srgbClr val="FF0000"/>
                </a:solidFill>
                <a:round/>
              </a:ln>
              <a:effectLst/>
            </c:spPr>
            <c:extLst>
              <c:ext xmlns:c16="http://schemas.microsoft.com/office/drawing/2014/chart" uri="{C3380CC4-5D6E-409C-BE32-E72D297353CC}">
                <c16:uniqueId val="{00000008-BAB7-40FC-864D-654E5BF827AB}"/>
              </c:ext>
            </c:extLst>
          </c:dPt>
          <c:dPt>
            <c:idx val="20"/>
            <c:marker>
              <c:symbol val="none"/>
            </c:marker>
            <c:bubble3D val="0"/>
            <c:spPr>
              <a:ln w="28575" cap="rnd">
                <a:solidFill>
                  <a:srgbClr val="FF0000"/>
                </a:solidFill>
                <a:round/>
              </a:ln>
              <a:effectLst/>
            </c:spPr>
            <c:extLst>
              <c:ext xmlns:c16="http://schemas.microsoft.com/office/drawing/2014/chart" uri="{C3380CC4-5D6E-409C-BE32-E72D297353CC}">
                <c16:uniqueId val="{00000005-BAB7-40FC-864D-654E5BF827AB}"/>
              </c:ext>
            </c:extLst>
          </c:dPt>
          <c:dPt>
            <c:idx val="21"/>
            <c:marker>
              <c:symbol val="none"/>
            </c:marker>
            <c:bubble3D val="0"/>
            <c:spPr>
              <a:ln w="28575" cap="rnd">
                <a:solidFill>
                  <a:srgbClr val="FF0000"/>
                </a:solidFill>
                <a:round/>
              </a:ln>
              <a:effectLst/>
            </c:spPr>
            <c:extLst>
              <c:ext xmlns:c16="http://schemas.microsoft.com/office/drawing/2014/chart" uri="{C3380CC4-5D6E-409C-BE32-E72D297353CC}">
                <c16:uniqueId val="{00000006-BAB7-40FC-864D-654E5BF827AB}"/>
              </c:ext>
            </c:extLst>
          </c:dPt>
          <c:dPt>
            <c:idx val="22"/>
            <c:marker>
              <c:symbol val="none"/>
            </c:marker>
            <c:bubble3D val="0"/>
            <c:spPr>
              <a:ln w="28575" cap="rnd">
                <a:solidFill>
                  <a:srgbClr val="FF0000"/>
                </a:solidFill>
                <a:round/>
              </a:ln>
              <a:effectLst/>
            </c:spPr>
            <c:extLst>
              <c:ext xmlns:c16="http://schemas.microsoft.com/office/drawing/2014/chart" uri="{C3380CC4-5D6E-409C-BE32-E72D297353CC}">
                <c16:uniqueId val="{00000007-BAB7-40FC-864D-654E5BF827AB}"/>
              </c:ext>
            </c:extLst>
          </c:dPt>
          <c:cat>
            <c:numRef>
              <c:f>Analysis!$A$237:$A$259</c:f>
              <c:numCache>
                <c:formatCode>General</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Analysis!$B$237:$B$259</c:f>
              <c:numCache>
                <c:formatCode>0.00</c:formatCode>
                <c:ptCount val="23"/>
                <c:pt idx="0">
                  <c:v>157.59501399999999</c:v>
                </c:pt>
                <c:pt idx="1">
                  <c:v>162.049464</c:v>
                </c:pt>
                <c:pt idx="2">
                  <c:v>166.642886</c:v>
                </c:pt>
                <c:pt idx="3">
                  <c:v>171.37959799999999</c:v>
                </c:pt>
                <c:pt idx="4">
                  <c:v>176.200625</c:v>
                </c:pt>
                <c:pt idx="5">
                  <c:v>181.049443</c:v>
                </c:pt>
                <c:pt idx="6">
                  <c:v>185.89691500000001</c:v>
                </c:pt>
                <c:pt idx="7">
                  <c:v>190.67187799999999</c:v>
                </c:pt>
                <c:pt idx="8">
                  <c:v>195.44370000000001</c:v>
                </c:pt>
                <c:pt idx="9">
                  <c:v>200.25457900000001</c:v>
                </c:pt>
                <c:pt idx="10">
                  <c:v>204.93875499999999</c:v>
                </c:pt>
                <c:pt idx="11">
                  <c:v>209.48564099999999</c:v>
                </c:pt>
                <c:pt idx="12">
                  <c:v>213.99618100000001</c:v>
                </c:pt>
                <c:pt idx="13">
                  <c:v>218.52928600000001</c:v>
                </c:pt>
                <c:pt idx="14">
                  <c:v>223.15089599999999</c:v>
                </c:pt>
                <c:pt idx="15">
                  <c:v>227.88294500000001</c:v>
                </c:pt>
                <c:pt idx="16">
                  <c:v>232.86573000000001</c:v>
                </c:pt>
                <c:pt idx="17">
                  <c:v>237.65839225140658</c:v>
                </c:pt>
                <c:pt idx="18">
                  <c:v>242.36745916420975</c:v>
                </c:pt>
                <c:pt idx="19">
                  <c:v>247.07652607701294</c:v>
                </c:pt>
                <c:pt idx="20">
                  <c:v>251.78559298981611</c:v>
                </c:pt>
                <c:pt idx="21">
                  <c:v>256.49465990261928</c:v>
                </c:pt>
                <c:pt idx="22">
                  <c:v>261.20372681542244</c:v>
                </c:pt>
              </c:numCache>
            </c:numRef>
          </c:val>
          <c:smooth val="0"/>
          <c:extLst>
            <c:ext xmlns:c16="http://schemas.microsoft.com/office/drawing/2014/chart" uri="{C3380CC4-5D6E-409C-BE32-E72D297353CC}">
              <c16:uniqueId val="{00000000-BAB7-40FC-864D-654E5BF827AB}"/>
            </c:ext>
          </c:extLst>
        </c:ser>
        <c:ser>
          <c:idx val="1"/>
          <c:order val="1"/>
          <c:tx>
            <c:strRef>
              <c:f>Analysis!$C$236</c:f>
              <c:strCache>
                <c:ptCount val="1"/>
                <c:pt idx="0">
                  <c:v>Inflation Rate</c:v>
                </c:pt>
              </c:strCache>
            </c:strRef>
          </c:tx>
          <c:spPr>
            <a:ln w="28575" cap="rnd">
              <a:solidFill>
                <a:schemeClr val="accent2"/>
              </a:solidFill>
              <a:round/>
            </a:ln>
            <a:effectLst/>
          </c:spPr>
          <c:marker>
            <c:symbol val="none"/>
          </c:marker>
          <c:dPt>
            <c:idx val="17"/>
            <c:marker>
              <c:symbol val="none"/>
            </c:marker>
            <c:bubble3D val="0"/>
            <c:spPr>
              <a:ln w="28575" cap="rnd">
                <a:solidFill>
                  <a:srgbClr val="FF0000"/>
                </a:solidFill>
                <a:round/>
              </a:ln>
              <a:effectLst/>
            </c:spPr>
            <c:extLst>
              <c:ext xmlns:c16="http://schemas.microsoft.com/office/drawing/2014/chart" uri="{C3380CC4-5D6E-409C-BE32-E72D297353CC}">
                <c16:uniqueId val="{0000000E-BAB7-40FC-864D-654E5BF827AB}"/>
              </c:ext>
            </c:extLst>
          </c:dPt>
          <c:dPt>
            <c:idx val="18"/>
            <c:marker>
              <c:symbol val="none"/>
            </c:marker>
            <c:bubble3D val="0"/>
            <c:spPr>
              <a:ln w="28575" cap="rnd">
                <a:solidFill>
                  <a:srgbClr val="FF0000"/>
                </a:solidFill>
                <a:round/>
              </a:ln>
              <a:effectLst/>
            </c:spPr>
            <c:extLst>
              <c:ext xmlns:c16="http://schemas.microsoft.com/office/drawing/2014/chart" uri="{C3380CC4-5D6E-409C-BE32-E72D297353CC}">
                <c16:uniqueId val="{0000000D-BAB7-40FC-864D-654E5BF827AB}"/>
              </c:ext>
            </c:extLst>
          </c:dPt>
          <c:dPt>
            <c:idx val="19"/>
            <c:marker>
              <c:symbol val="none"/>
            </c:marker>
            <c:bubble3D val="0"/>
            <c:spPr>
              <a:ln w="28575" cap="rnd">
                <a:solidFill>
                  <a:srgbClr val="FF0000"/>
                </a:solidFill>
                <a:round/>
              </a:ln>
              <a:effectLst/>
            </c:spPr>
            <c:extLst>
              <c:ext xmlns:c16="http://schemas.microsoft.com/office/drawing/2014/chart" uri="{C3380CC4-5D6E-409C-BE32-E72D297353CC}">
                <c16:uniqueId val="{0000000C-BAB7-40FC-864D-654E5BF827AB}"/>
              </c:ext>
            </c:extLst>
          </c:dPt>
          <c:dPt>
            <c:idx val="20"/>
            <c:marker>
              <c:symbol val="none"/>
            </c:marker>
            <c:bubble3D val="0"/>
            <c:spPr>
              <a:ln w="28575" cap="rnd">
                <a:solidFill>
                  <a:srgbClr val="FF0000"/>
                </a:solidFill>
                <a:round/>
              </a:ln>
              <a:effectLst/>
            </c:spPr>
            <c:extLst>
              <c:ext xmlns:c16="http://schemas.microsoft.com/office/drawing/2014/chart" uri="{C3380CC4-5D6E-409C-BE32-E72D297353CC}">
                <c16:uniqueId val="{0000000B-BAB7-40FC-864D-654E5BF827AB}"/>
              </c:ext>
            </c:extLst>
          </c:dPt>
          <c:dPt>
            <c:idx val="21"/>
            <c:marker>
              <c:symbol val="none"/>
            </c:marker>
            <c:bubble3D val="0"/>
            <c:spPr>
              <a:ln w="28575" cap="rnd">
                <a:solidFill>
                  <a:srgbClr val="FF0000"/>
                </a:solidFill>
                <a:round/>
              </a:ln>
              <a:effectLst/>
            </c:spPr>
            <c:extLst>
              <c:ext xmlns:c16="http://schemas.microsoft.com/office/drawing/2014/chart" uri="{C3380CC4-5D6E-409C-BE32-E72D297353CC}">
                <c16:uniqueId val="{0000000A-BAB7-40FC-864D-654E5BF827AB}"/>
              </c:ext>
            </c:extLst>
          </c:dPt>
          <c:dPt>
            <c:idx val="22"/>
            <c:marker>
              <c:symbol val="none"/>
            </c:marker>
            <c:bubble3D val="0"/>
            <c:spPr>
              <a:ln w="28575" cap="rnd">
                <a:solidFill>
                  <a:srgbClr val="FF0000"/>
                </a:solidFill>
                <a:round/>
              </a:ln>
              <a:effectLst/>
            </c:spPr>
            <c:extLst>
              <c:ext xmlns:c16="http://schemas.microsoft.com/office/drawing/2014/chart" uri="{C3380CC4-5D6E-409C-BE32-E72D297353CC}">
                <c16:uniqueId val="{00000009-BAB7-40FC-864D-654E5BF827AB}"/>
              </c:ext>
            </c:extLst>
          </c:dPt>
          <c:cat>
            <c:numRef>
              <c:f>Analysis!$A$237:$A$259</c:f>
              <c:numCache>
                <c:formatCode>General</c:formatCode>
                <c:ptCount val="23"/>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pt idx="17">
                  <c:v>2025</c:v>
                </c:pt>
                <c:pt idx="18">
                  <c:v>2026</c:v>
                </c:pt>
                <c:pt idx="19">
                  <c:v>2027</c:v>
                </c:pt>
                <c:pt idx="20">
                  <c:v>2028</c:v>
                </c:pt>
                <c:pt idx="21">
                  <c:v>2029</c:v>
                </c:pt>
                <c:pt idx="22">
                  <c:v>2030</c:v>
                </c:pt>
              </c:numCache>
            </c:numRef>
          </c:cat>
          <c:val>
            <c:numRef>
              <c:f>Analysis!$C$237:$C$259</c:f>
              <c:numCache>
                <c:formatCode>0.00</c:formatCode>
                <c:ptCount val="23"/>
                <c:pt idx="0">
                  <c:v>11.525</c:v>
                </c:pt>
                <c:pt idx="1">
                  <c:v>12.591666666666667</c:v>
                </c:pt>
                <c:pt idx="2">
                  <c:v>13.758333333333335</c:v>
                </c:pt>
                <c:pt idx="3">
                  <c:v>10.85</c:v>
                </c:pt>
                <c:pt idx="4">
                  <c:v>12.241666666666667</c:v>
                </c:pt>
                <c:pt idx="5">
                  <c:v>8.5166666666666675</c:v>
                </c:pt>
                <c:pt idx="6">
                  <c:v>8.0583333333333318</c:v>
                </c:pt>
                <c:pt idx="7">
                  <c:v>9.01</c:v>
                </c:pt>
                <c:pt idx="8">
                  <c:v>15.624999999999998</c:v>
                </c:pt>
                <c:pt idx="9">
                  <c:v>16.547499999999999</c:v>
                </c:pt>
                <c:pt idx="10">
                  <c:v>12.145833333333334</c:v>
                </c:pt>
                <c:pt idx="11">
                  <c:v>11.391666666666666</c:v>
                </c:pt>
                <c:pt idx="12">
                  <c:v>13.209166666666667</c:v>
                </c:pt>
                <c:pt idx="13">
                  <c:v>16.984166666666667</c:v>
                </c:pt>
                <c:pt idx="14">
                  <c:v>18.765000000000001</c:v>
                </c:pt>
                <c:pt idx="15">
                  <c:v>24.52</c:v>
                </c:pt>
                <c:pt idx="16">
                  <c:v>32.771666666666668</c:v>
                </c:pt>
                <c:pt idx="17">
                  <c:v>30.845602020435173</c:v>
                </c:pt>
                <c:pt idx="18">
                  <c:v>36.182867705487268</c:v>
                </c:pt>
                <c:pt idx="19">
                  <c:v>41.520133390539371</c:v>
                </c:pt>
                <c:pt idx="20">
                  <c:v>46.857399075591474</c:v>
                </c:pt>
                <c:pt idx="21">
                  <c:v>52.194664760643576</c:v>
                </c:pt>
                <c:pt idx="22">
                  <c:v>57.531930445695671</c:v>
                </c:pt>
              </c:numCache>
            </c:numRef>
          </c:val>
          <c:smooth val="0"/>
          <c:extLst>
            <c:ext xmlns:c16="http://schemas.microsoft.com/office/drawing/2014/chart" uri="{C3380CC4-5D6E-409C-BE32-E72D297353CC}">
              <c16:uniqueId val="{00000001-BAB7-40FC-864D-654E5BF827AB}"/>
            </c:ext>
          </c:extLst>
        </c:ser>
        <c:dLbls>
          <c:showLegendKey val="0"/>
          <c:showVal val="0"/>
          <c:showCatName val="0"/>
          <c:showSerName val="0"/>
          <c:showPercent val="0"/>
          <c:showBubbleSize val="0"/>
        </c:dLbls>
        <c:smooth val="0"/>
        <c:axId val="1363696591"/>
        <c:axId val="1368653951"/>
      </c:lineChart>
      <c:catAx>
        <c:axId val="136369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653951"/>
        <c:crosses val="autoZero"/>
        <c:auto val="1"/>
        <c:lblAlgn val="ctr"/>
        <c:lblOffset val="100"/>
        <c:noMultiLvlLbl val="0"/>
      </c:catAx>
      <c:valAx>
        <c:axId val="13686539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696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285756</xdr:colOff>
      <xdr:row>1</xdr:row>
      <xdr:rowOff>66675</xdr:rowOff>
    </xdr:from>
    <xdr:to>
      <xdr:col>5</xdr:col>
      <xdr:colOff>695325</xdr:colOff>
      <xdr:row>14</xdr:row>
      <xdr:rowOff>52387</xdr:rowOff>
    </xdr:to>
    <xdr:graphicFrame macro="">
      <xdr:nvGraphicFramePr>
        <xdr:cNvPr id="2" name="Chart 1">
          <a:extLst>
            <a:ext uri="{FF2B5EF4-FFF2-40B4-BE49-F238E27FC236}">
              <a16:creationId xmlns:a16="http://schemas.microsoft.com/office/drawing/2014/main" id="{3F26D424-B795-422D-8F87-C8D3009590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67</xdr:row>
      <xdr:rowOff>135653</xdr:rowOff>
    </xdr:from>
    <xdr:to>
      <xdr:col>4</xdr:col>
      <xdr:colOff>899119</xdr:colOff>
      <xdr:row>82</xdr:row>
      <xdr:rowOff>52754</xdr:rowOff>
    </xdr:to>
    <xdr:graphicFrame macro="">
      <xdr:nvGraphicFramePr>
        <xdr:cNvPr id="4" name="Chart 3">
          <a:extLst>
            <a:ext uri="{FF2B5EF4-FFF2-40B4-BE49-F238E27FC236}">
              <a16:creationId xmlns:a16="http://schemas.microsoft.com/office/drawing/2014/main" id="{77F24EA0-13C8-42B6-8071-3F00768A38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137119</xdr:colOff>
      <xdr:row>67</xdr:row>
      <xdr:rowOff>146120</xdr:rowOff>
    </xdr:from>
    <xdr:to>
      <xdr:col>8</xdr:col>
      <xdr:colOff>544286</xdr:colOff>
      <xdr:row>82</xdr:row>
      <xdr:rowOff>63221</xdr:rowOff>
    </xdr:to>
    <xdr:graphicFrame macro="">
      <xdr:nvGraphicFramePr>
        <xdr:cNvPr id="5" name="Chart 4">
          <a:extLst>
            <a:ext uri="{FF2B5EF4-FFF2-40B4-BE49-F238E27FC236}">
              <a16:creationId xmlns:a16="http://schemas.microsoft.com/office/drawing/2014/main" id="{A74AAB82-8E1C-41B5-9E6F-F0072E13A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282506</xdr:colOff>
      <xdr:row>48</xdr:row>
      <xdr:rowOff>224308</xdr:rowOff>
    </xdr:from>
    <xdr:to>
      <xdr:col>8</xdr:col>
      <xdr:colOff>1022735</xdr:colOff>
      <xdr:row>66</xdr:row>
      <xdr:rowOff>177940</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0452CA51-C2D1-4637-9951-635753431C0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448606" y="9469908"/>
              <a:ext cx="1832429" cy="34334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588904</xdr:colOff>
      <xdr:row>86</xdr:row>
      <xdr:rowOff>10467</xdr:rowOff>
    </xdr:from>
    <xdr:to>
      <xdr:col>8</xdr:col>
      <xdr:colOff>864991</xdr:colOff>
      <xdr:row>98</xdr:row>
      <xdr:rowOff>167891</xdr:rowOff>
    </xdr:to>
    <xdr:graphicFrame macro="">
      <xdr:nvGraphicFramePr>
        <xdr:cNvPr id="7" name="Chart 6">
          <a:extLst>
            <a:ext uri="{FF2B5EF4-FFF2-40B4-BE49-F238E27FC236}">
              <a16:creationId xmlns:a16="http://schemas.microsoft.com/office/drawing/2014/main" id="{E5010F86-E66F-4488-B14A-8D6435640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387280</xdr:colOff>
      <xdr:row>107</xdr:row>
      <xdr:rowOff>146538</xdr:rowOff>
    </xdr:from>
    <xdr:to>
      <xdr:col>7</xdr:col>
      <xdr:colOff>680357</xdr:colOff>
      <xdr:row>120</xdr:row>
      <xdr:rowOff>83736</xdr:rowOff>
    </xdr:to>
    <xdr:graphicFrame macro="">
      <xdr:nvGraphicFramePr>
        <xdr:cNvPr id="8" name="Chart 7">
          <a:extLst>
            <a:ext uri="{FF2B5EF4-FFF2-40B4-BE49-F238E27FC236}">
              <a16:creationId xmlns:a16="http://schemas.microsoft.com/office/drawing/2014/main" id="{4267F4B3-216F-412F-A4F2-44A1A9142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356925</xdr:colOff>
      <xdr:row>128</xdr:row>
      <xdr:rowOff>94204</xdr:rowOff>
    </xdr:from>
    <xdr:to>
      <xdr:col>8</xdr:col>
      <xdr:colOff>617555</xdr:colOff>
      <xdr:row>142</xdr:row>
      <xdr:rowOff>63222</xdr:rowOff>
    </xdr:to>
    <xdr:graphicFrame macro="">
      <xdr:nvGraphicFramePr>
        <xdr:cNvPr id="9" name="Chart 8">
          <a:extLst>
            <a:ext uri="{FF2B5EF4-FFF2-40B4-BE49-F238E27FC236}">
              <a16:creationId xmlns:a16="http://schemas.microsoft.com/office/drawing/2014/main" id="{73F13ECA-DA68-4E8B-BFFD-6D803517A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141215</xdr:colOff>
      <xdr:row>188</xdr:row>
      <xdr:rowOff>125043</xdr:rowOff>
    </xdr:from>
    <xdr:to>
      <xdr:col>3</xdr:col>
      <xdr:colOff>1301050</xdr:colOff>
      <xdr:row>204</xdr:row>
      <xdr:rowOff>12958</xdr:rowOff>
    </xdr:to>
    <xdr:graphicFrame macro="">
      <xdr:nvGraphicFramePr>
        <xdr:cNvPr id="10" name="Chart 9">
          <a:extLst>
            <a:ext uri="{FF2B5EF4-FFF2-40B4-BE49-F238E27FC236}">
              <a16:creationId xmlns:a16="http://schemas.microsoft.com/office/drawing/2014/main" id="{DBA98E67-3446-4D64-8E57-8924D6AEA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154854</xdr:colOff>
      <xdr:row>22</xdr:row>
      <xdr:rowOff>79468</xdr:rowOff>
    </xdr:from>
    <xdr:to>
      <xdr:col>8</xdr:col>
      <xdr:colOff>819593</xdr:colOff>
      <xdr:row>42</xdr:row>
      <xdr:rowOff>55377</xdr:rowOff>
    </xdr:to>
    <xdr:graphicFrame macro="">
      <xdr:nvGraphicFramePr>
        <xdr:cNvPr id="11" name="Chart 10">
          <a:extLst>
            <a:ext uri="{FF2B5EF4-FFF2-40B4-BE49-F238E27FC236}">
              <a16:creationId xmlns:a16="http://schemas.microsoft.com/office/drawing/2014/main" id="{10862835-CA72-4B59-9D2C-87E901F70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300148</xdr:colOff>
      <xdr:row>238</xdr:row>
      <xdr:rowOff>34999</xdr:rowOff>
    </xdr:from>
    <xdr:to>
      <xdr:col>7</xdr:col>
      <xdr:colOff>21043</xdr:colOff>
      <xdr:row>252</xdr:row>
      <xdr:rowOff>142210</xdr:rowOff>
    </xdr:to>
    <xdr:graphicFrame macro="">
      <xdr:nvGraphicFramePr>
        <xdr:cNvPr id="3" name="Chart 2">
          <a:extLst>
            <a:ext uri="{FF2B5EF4-FFF2-40B4-BE49-F238E27FC236}">
              <a16:creationId xmlns:a16="http://schemas.microsoft.com/office/drawing/2014/main" id="{6447DFFF-D3D2-4F86-9FED-471BCC4B4F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553778</xdr:colOff>
      <xdr:row>263</xdr:row>
      <xdr:rowOff>178982</xdr:rowOff>
    </xdr:from>
    <xdr:to>
      <xdr:col>5</xdr:col>
      <xdr:colOff>43193</xdr:colOff>
      <xdr:row>278</xdr:row>
      <xdr:rowOff>97909</xdr:rowOff>
    </xdr:to>
    <xdr:graphicFrame macro="">
      <xdr:nvGraphicFramePr>
        <xdr:cNvPr id="12" name="Chart 11">
          <a:extLst>
            <a:ext uri="{FF2B5EF4-FFF2-40B4-BE49-F238E27FC236}">
              <a16:creationId xmlns:a16="http://schemas.microsoft.com/office/drawing/2014/main" id="{F65C4F6C-D6A0-4201-B3DD-3F0AB493E8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189392</xdr:colOff>
      <xdr:row>376</xdr:row>
      <xdr:rowOff>145754</xdr:rowOff>
    </xdr:from>
    <xdr:to>
      <xdr:col>4</xdr:col>
      <xdr:colOff>508369</xdr:colOff>
      <xdr:row>391</xdr:row>
      <xdr:rowOff>64681</xdr:rowOff>
    </xdr:to>
    <xdr:graphicFrame macro="">
      <xdr:nvGraphicFramePr>
        <xdr:cNvPr id="13" name="Chart 12">
          <a:extLst>
            <a:ext uri="{FF2B5EF4-FFF2-40B4-BE49-F238E27FC236}">
              <a16:creationId xmlns:a16="http://schemas.microsoft.com/office/drawing/2014/main" id="{F6843640-4006-40C8-AA67-8FF962C018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95250</xdr:rowOff>
    </xdr:from>
    <xdr:to>
      <xdr:col>17</xdr:col>
      <xdr:colOff>370114</xdr:colOff>
      <xdr:row>3</xdr:row>
      <xdr:rowOff>13411</xdr:rowOff>
    </xdr:to>
    <xdr:sp macro="" textlink="">
      <xdr:nvSpPr>
        <xdr:cNvPr id="8" name="Rectangle: Rounded Corners 7">
          <a:extLst>
            <a:ext uri="{FF2B5EF4-FFF2-40B4-BE49-F238E27FC236}">
              <a16:creationId xmlns:a16="http://schemas.microsoft.com/office/drawing/2014/main" id="{A667A6F5-2AA3-4303-9441-942AD703AB2C}"/>
            </a:ext>
          </a:extLst>
        </xdr:cNvPr>
        <xdr:cNvSpPr/>
      </xdr:nvSpPr>
      <xdr:spPr>
        <a:xfrm>
          <a:off x="66675" y="95250"/>
          <a:ext cx="10666639" cy="489661"/>
        </a:xfrm>
        <a:prstGeom prst="roundRect">
          <a:avLst>
            <a:gd name="adj" fmla="val 18621"/>
          </a:avLst>
        </a:prstGeom>
        <a:solidFill>
          <a:srgbClr val="01530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t>NIGERIA'S</a:t>
          </a:r>
          <a:r>
            <a:rPr lang="en-US" sz="2000" b="1" baseline="0"/>
            <a:t> INFLATION DASHBOARD	2008-2024</a:t>
          </a:r>
          <a:endParaRPr lang="en-US" sz="2000" b="1"/>
        </a:p>
      </xdr:txBody>
    </xdr:sp>
    <xdr:clientData/>
  </xdr:twoCellAnchor>
  <xdr:twoCellAnchor>
    <xdr:from>
      <xdr:col>17</xdr:col>
      <xdr:colOff>428625</xdr:colOff>
      <xdr:row>0</xdr:row>
      <xdr:rowOff>85725</xdr:rowOff>
    </xdr:from>
    <xdr:to>
      <xdr:col>20</xdr:col>
      <xdr:colOff>311992</xdr:colOff>
      <xdr:row>7</xdr:row>
      <xdr:rowOff>142874</xdr:rowOff>
    </xdr:to>
    <xdr:sp macro="" textlink="">
      <xdr:nvSpPr>
        <xdr:cNvPr id="14" name="Rectangle: Rounded Corners 13">
          <a:extLst>
            <a:ext uri="{FF2B5EF4-FFF2-40B4-BE49-F238E27FC236}">
              <a16:creationId xmlns:a16="http://schemas.microsoft.com/office/drawing/2014/main" id="{39482095-79F0-406C-81DE-BD70AC36A302}"/>
            </a:ext>
          </a:extLst>
        </xdr:cNvPr>
        <xdr:cNvSpPr/>
      </xdr:nvSpPr>
      <xdr:spPr>
        <a:xfrm>
          <a:off x="10791825" y="85725"/>
          <a:ext cx="1712167" cy="1390649"/>
        </a:xfrm>
        <a:prstGeom prst="roundRect">
          <a:avLst>
            <a:gd name="adj" fmla="val 12007"/>
          </a:avLst>
        </a:prstGeom>
        <a:solidFill>
          <a:srgbClr val="01530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Value Units</a:t>
          </a:r>
        </a:p>
        <a:p>
          <a:pPr algn="ctr"/>
          <a:endParaRPr lang="en-US" sz="600" b="1"/>
        </a:p>
        <a:p>
          <a:pPr marL="171450" indent="-171450" algn="l">
            <a:buFont typeface="Arial" panose="020B0604020202020204" pitchFamily="34" charset="0"/>
            <a:buChar char="•"/>
          </a:pPr>
          <a:r>
            <a:rPr lang="en-US" sz="1000" b="1"/>
            <a:t>Crude</a:t>
          </a:r>
          <a:r>
            <a:rPr lang="en-US" sz="1000" b="1" baseline="0"/>
            <a:t> Oil Price (DPB)</a:t>
          </a:r>
        </a:p>
        <a:p>
          <a:pPr marL="171450" indent="-171450" algn="l">
            <a:buFont typeface="Arial" panose="020B0604020202020204" pitchFamily="34" charset="0"/>
            <a:buChar char="•"/>
          </a:pPr>
          <a:r>
            <a:rPr lang="en-US" sz="1000" b="1" baseline="0"/>
            <a:t>Crude Oil Export (MBPD)</a:t>
          </a:r>
        </a:p>
        <a:p>
          <a:pPr marL="171450" indent="-171450" algn="l">
            <a:buFont typeface="Arial" panose="020B0604020202020204" pitchFamily="34" charset="0"/>
            <a:buChar char="•"/>
          </a:pPr>
          <a:r>
            <a:rPr lang="en-US" sz="1000" b="1" baseline="0"/>
            <a:t>Crude Oil Production (MBPD)</a:t>
          </a:r>
        </a:p>
        <a:p>
          <a:pPr marL="171450" indent="-171450" algn="l">
            <a:buFont typeface="Arial" panose="020B0604020202020204" pitchFamily="34" charset="0"/>
            <a:buChar char="•"/>
          </a:pPr>
          <a:r>
            <a:rPr lang="en-US" sz="1000" b="1" baseline="0"/>
            <a:t>Petrol Pump Price (₦)</a:t>
          </a:r>
          <a:endParaRPr lang="en-US" sz="1000" b="1"/>
        </a:p>
      </xdr:txBody>
    </xdr:sp>
    <xdr:clientData/>
  </xdr:twoCellAnchor>
  <xdr:twoCellAnchor>
    <xdr:from>
      <xdr:col>0</xdr:col>
      <xdr:colOff>104776</xdr:colOff>
      <xdr:row>22</xdr:row>
      <xdr:rowOff>104777</xdr:rowOff>
    </xdr:from>
    <xdr:to>
      <xdr:col>5</xdr:col>
      <xdr:colOff>123825</xdr:colOff>
      <xdr:row>35</xdr:row>
      <xdr:rowOff>95251</xdr:rowOff>
    </xdr:to>
    <xdr:graphicFrame macro="">
      <xdr:nvGraphicFramePr>
        <xdr:cNvPr id="16" name="Chart 15">
          <a:extLst>
            <a:ext uri="{FF2B5EF4-FFF2-40B4-BE49-F238E27FC236}">
              <a16:creationId xmlns:a16="http://schemas.microsoft.com/office/drawing/2014/main" id="{A7F91613-4D61-419E-87E7-24FB483E2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381000</xdr:colOff>
      <xdr:row>8</xdr:row>
      <xdr:rowOff>76200</xdr:rowOff>
    </xdr:from>
    <xdr:to>
      <xdr:col>20</xdr:col>
      <xdr:colOff>377836</xdr:colOff>
      <xdr:row>35</xdr:row>
      <xdr:rowOff>95250</xdr:rowOff>
    </xdr:to>
    <mc:AlternateContent xmlns:mc="http://schemas.openxmlformats.org/markup-compatibility/2006" xmlns:a14="http://schemas.microsoft.com/office/drawing/2010/main">
      <mc:Choice Requires="a14">
        <xdr:graphicFrame macro="">
          <xdr:nvGraphicFramePr>
            <xdr:cNvPr id="17" name="Year 1">
              <a:extLst>
                <a:ext uri="{FF2B5EF4-FFF2-40B4-BE49-F238E27FC236}">
                  <a16:creationId xmlns:a16="http://schemas.microsoft.com/office/drawing/2014/main" id="{E2DD85F2-D9F9-495F-8043-80C9A252705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744200" y="1600200"/>
              <a:ext cx="1825636" cy="516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38100</xdr:colOff>
      <xdr:row>8</xdr:row>
      <xdr:rowOff>114300</xdr:rowOff>
    </xdr:from>
    <xdr:to>
      <xdr:col>17</xdr:col>
      <xdr:colOff>403401</xdr:colOff>
      <xdr:row>21</xdr:row>
      <xdr:rowOff>95250</xdr:rowOff>
    </xdr:to>
    <xdr:graphicFrame macro="">
      <xdr:nvGraphicFramePr>
        <xdr:cNvPr id="18" name="Chart 17">
          <a:extLst>
            <a:ext uri="{FF2B5EF4-FFF2-40B4-BE49-F238E27FC236}">
              <a16:creationId xmlns:a16="http://schemas.microsoft.com/office/drawing/2014/main" id="{E72E49ED-CD51-4E86-BE6A-F17FD0BF4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409575</xdr:colOff>
      <xdr:row>3</xdr:row>
      <xdr:rowOff>95251</xdr:rowOff>
    </xdr:from>
    <xdr:to>
      <xdr:col>17</xdr:col>
      <xdr:colOff>371475</xdr:colOff>
      <xdr:row>7</xdr:row>
      <xdr:rowOff>161927</xdr:rowOff>
    </xdr:to>
    <xdr:sp macro="" textlink="">
      <xdr:nvSpPr>
        <xdr:cNvPr id="20" name="Rectangle: Rounded Corners 19">
          <a:extLst>
            <a:ext uri="{FF2B5EF4-FFF2-40B4-BE49-F238E27FC236}">
              <a16:creationId xmlns:a16="http://schemas.microsoft.com/office/drawing/2014/main" id="{FFB9069D-057F-41F4-8FF0-9A7B0FDF21F5}"/>
            </a:ext>
          </a:extLst>
        </xdr:cNvPr>
        <xdr:cNvSpPr/>
      </xdr:nvSpPr>
      <xdr:spPr>
        <a:xfrm>
          <a:off x="1019175" y="666751"/>
          <a:ext cx="9715500" cy="828676"/>
        </a:xfrm>
        <a:prstGeom prst="roundRect">
          <a:avLst/>
        </a:prstGeom>
        <a:solidFill>
          <a:srgbClr val="01530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   233million</a:t>
          </a:r>
          <a:r>
            <a:rPr lang="en-US" sz="1400" b="0" baseline="0"/>
            <a:t>             </a:t>
          </a:r>
          <a:r>
            <a:rPr lang="en-US" sz="1400"/>
            <a:t> </a:t>
          </a:r>
          <a:r>
            <a:rPr lang="en-US" sz="1400" b="1"/>
            <a:t>32.8%</a:t>
          </a:r>
          <a:r>
            <a:rPr lang="en-US" sz="1400" b="0" baseline="0"/>
            <a:t>                 </a:t>
          </a:r>
          <a:r>
            <a:rPr lang="en-US" sz="1400" baseline="0"/>
            <a:t> </a:t>
          </a:r>
          <a:r>
            <a:rPr lang="en-US" sz="1400" b="1" baseline="0"/>
            <a:t>883.9</a:t>
          </a:r>
          <a:r>
            <a:rPr lang="en-US" sz="1400" b="1"/>
            <a:t>              564.3                 505.8                  588.3                            235                          480.3</a:t>
          </a:r>
          <a:endParaRPr lang="en-US" sz="1400"/>
        </a:p>
        <a:p>
          <a:pPr algn="l"/>
          <a:endParaRPr lang="en-US" sz="1100"/>
        </a:p>
        <a:p>
          <a:pPr algn="l"/>
          <a:r>
            <a:rPr lang="en-US" sz="1200" baseline="0"/>
            <a:t>  </a:t>
          </a:r>
          <a:r>
            <a:rPr lang="en-US" sz="1200" b="1" baseline="0"/>
            <a:t>POPULATION        INFLATION RATE         FOOD CPI         ENERGY CPI          HEALTH CPI        TRANSPORT CPI      COMMUNICATION CPI       EDUCATION CPI</a:t>
          </a:r>
          <a:endParaRPr lang="en-US" sz="1200" b="1"/>
        </a:p>
      </xdr:txBody>
    </xdr:sp>
    <xdr:clientData/>
  </xdr:twoCellAnchor>
  <xdr:twoCellAnchor>
    <xdr:from>
      <xdr:col>0</xdr:col>
      <xdr:colOff>76200</xdr:colOff>
      <xdr:row>3</xdr:row>
      <xdr:rowOff>85725</xdr:rowOff>
    </xdr:from>
    <xdr:to>
      <xdr:col>1</xdr:col>
      <xdr:colOff>350675</xdr:colOff>
      <xdr:row>7</xdr:row>
      <xdr:rowOff>95250</xdr:rowOff>
    </xdr:to>
    <xdr:sp macro="" textlink="">
      <xdr:nvSpPr>
        <xdr:cNvPr id="22" name="Flowchart: Sequential Access Storage 21">
          <a:extLst>
            <a:ext uri="{FF2B5EF4-FFF2-40B4-BE49-F238E27FC236}">
              <a16:creationId xmlns:a16="http://schemas.microsoft.com/office/drawing/2014/main" id="{EFD8BBB1-26A6-4CE4-9AB3-26FF46B8DFAB}"/>
            </a:ext>
          </a:extLst>
        </xdr:cNvPr>
        <xdr:cNvSpPr/>
      </xdr:nvSpPr>
      <xdr:spPr>
        <a:xfrm>
          <a:off x="76200" y="657225"/>
          <a:ext cx="884075" cy="771525"/>
        </a:xfrm>
        <a:prstGeom prst="flowChartMagneticTape">
          <a:avLst/>
        </a:prstGeom>
        <a:solidFill>
          <a:srgbClr val="01530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1"/>
        </a:p>
        <a:p>
          <a:pPr algn="ctr"/>
          <a:r>
            <a:rPr lang="en-US" sz="1100" b="1"/>
            <a:t>LATEST</a:t>
          </a:r>
        </a:p>
      </xdr:txBody>
    </xdr:sp>
    <xdr:clientData/>
  </xdr:twoCellAnchor>
  <xdr:twoCellAnchor>
    <xdr:from>
      <xdr:col>5</xdr:col>
      <xdr:colOff>314326</xdr:colOff>
      <xdr:row>8</xdr:row>
      <xdr:rowOff>123825</xdr:rowOff>
    </xdr:from>
    <xdr:to>
      <xdr:col>10</xdr:col>
      <xdr:colOff>466726</xdr:colOff>
      <xdr:row>21</xdr:row>
      <xdr:rowOff>123825</xdr:rowOff>
    </xdr:to>
    <xdr:graphicFrame macro="">
      <xdr:nvGraphicFramePr>
        <xdr:cNvPr id="24" name="Chart 23">
          <a:extLst>
            <a:ext uri="{FF2B5EF4-FFF2-40B4-BE49-F238E27FC236}">
              <a16:creationId xmlns:a16="http://schemas.microsoft.com/office/drawing/2014/main" id="{3FB7A0EC-EF27-4298-B695-439903576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104775</xdr:colOff>
      <xdr:row>8</xdr:row>
      <xdr:rowOff>123825</xdr:rowOff>
    </xdr:from>
    <xdr:to>
      <xdr:col>5</xdr:col>
      <xdr:colOff>123825</xdr:colOff>
      <xdr:row>21</xdr:row>
      <xdr:rowOff>104775</xdr:rowOff>
    </xdr:to>
    <xdr:graphicFrame macro="">
      <xdr:nvGraphicFramePr>
        <xdr:cNvPr id="25" name="Chart 24">
          <a:extLst>
            <a:ext uri="{FF2B5EF4-FFF2-40B4-BE49-F238E27FC236}">
              <a16:creationId xmlns:a16="http://schemas.microsoft.com/office/drawing/2014/main" id="{2F27E03B-8395-4AAE-8BDB-334E3AA60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390525</xdr:colOff>
      <xdr:row>22</xdr:row>
      <xdr:rowOff>104776</xdr:rowOff>
    </xdr:from>
    <xdr:to>
      <xdr:col>10</xdr:col>
      <xdr:colOff>409575</xdr:colOff>
      <xdr:row>35</xdr:row>
      <xdr:rowOff>95250</xdr:rowOff>
    </xdr:to>
    <xdr:graphicFrame macro="">
      <xdr:nvGraphicFramePr>
        <xdr:cNvPr id="26" name="Chart 25">
          <a:extLst>
            <a:ext uri="{FF2B5EF4-FFF2-40B4-BE49-F238E27FC236}">
              <a16:creationId xmlns:a16="http://schemas.microsoft.com/office/drawing/2014/main" id="{ED943384-0BE2-4616-A564-899D0BF2D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38101</xdr:colOff>
      <xdr:row>22</xdr:row>
      <xdr:rowOff>123825</xdr:rowOff>
    </xdr:from>
    <xdr:to>
      <xdr:col>17</xdr:col>
      <xdr:colOff>390525</xdr:colOff>
      <xdr:row>35</xdr:row>
      <xdr:rowOff>104775</xdr:rowOff>
    </xdr:to>
    <xdr:graphicFrame macro="">
      <xdr:nvGraphicFramePr>
        <xdr:cNvPr id="30" name="Chart 29">
          <a:extLst>
            <a:ext uri="{FF2B5EF4-FFF2-40B4-BE49-F238E27FC236}">
              <a16:creationId xmlns:a16="http://schemas.microsoft.com/office/drawing/2014/main" id="{8D28B3F3-0953-4B46-8B41-850FAE90F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93.980602083335" createdVersion="6" refreshedVersion="6" minRefreshableVersion="3" recordCount="198" xr:uid="{D8BA083B-A7A8-48F7-AFFB-3F1FC9890525}">
  <cacheSource type="worksheet">
    <worksheetSource name="Table10"/>
  </cacheSource>
  <cacheFields count="13">
    <cacheField name="Year" numFmtId="0">
      <sharedItems containsSemiMixedTypes="0" containsString="0" containsNumber="1" containsInteger="1" minValue="2008" maxValue="2024" count="17">
        <n v="2008"/>
        <n v="2009"/>
        <n v="2010"/>
        <n v="2011"/>
        <n v="2012"/>
        <n v="2013"/>
        <n v="2014"/>
        <n v="2015"/>
        <n v="2016"/>
        <n v="2017"/>
        <n v="2018"/>
        <n v="2019"/>
        <n v="2020"/>
        <n v="2021"/>
        <n v="2022"/>
        <n v="2023"/>
        <n v="2024"/>
      </sharedItems>
    </cacheField>
    <cacheField name="Month" numFmtId="0">
      <sharedItems containsSemiMixedTypes="0" containsString="0" containsNumber="1" containsInteger="1" minValue="1" maxValue="12"/>
    </cacheField>
    <cacheField name="Series" numFmtId="0">
      <sharedItems containsSemiMixedTypes="0" containsString="0" containsNumber="1" containsInteger="1" minValue="1" maxValue="198"/>
    </cacheField>
    <cacheField name="Inflation_Rate" numFmtId="0">
      <sharedItems containsSemiMixedTypes="0" containsString="0" containsNumber="1" minValue="7.7" maxValue="34.19"/>
    </cacheField>
    <cacheField name="Crude _Oil_Price" numFmtId="0">
      <sharedItems containsSemiMixedTypes="0" containsString="0" containsNumber="1" minValue="14.28" maxValue="138.74"/>
    </cacheField>
    <cacheField name="Production" numFmtId="0">
      <sharedItems containsSemiMixedTypes="0" containsString="0" containsNumber="1" minValue="0.94" maxValue="2.88"/>
    </cacheField>
    <cacheField name="Crude_Oil_Export" numFmtId="0">
      <sharedItems containsSemiMixedTypes="0" containsString="0" containsNumber="1" minValue="0.49" maxValue="2.4300000000000002"/>
    </cacheField>
    <cacheField name="CPI_Food" numFmtId="0">
      <sharedItems containsSemiMixedTypes="0" containsString="0" containsNumber="1" minValue="75.15418502" maxValue="943.45876899999996"/>
    </cacheField>
    <cacheField name="CPI_Energy" numFmtId="0">
      <sharedItems containsSemiMixedTypes="0" containsString="0" containsNumber="1" minValue="83.251516030000005" maxValue="596.4960221"/>
    </cacheField>
    <cacheField name="CPI_Health" numFmtId="0">
      <sharedItems containsSemiMixedTypes="0" containsString="0" containsNumber="1" minValue="83.365891199999993" maxValue="524.74771139999996"/>
    </cacheField>
    <cacheField name="CPI_Transport" numFmtId="0">
      <sharedItems containsSemiMixedTypes="0" containsString="0" containsNumber="1" minValue="84.376303710000002" maxValue="620.9662515"/>
    </cacheField>
    <cacheField name="CPI_Communication" numFmtId="0">
      <sharedItems containsSemiMixedTypes="0" containsString="0" containsNumber="1" minValue="81.893471219999995" maxValue="236.0619864"/>
    </cacheField>
    <cacheField name="CPI_Education" numFmtId="0">
      <sharedItems containsSemiMixedTypes="0" containsString="0" containsNumber="1" minValue="73.664248020000002" maxValue="498.24223890000002"/>
    </cacheField>
  </cacheFields>
  <extLst>
    <ext xmlns:x14="http://schemas.microsoft.com/office/spreadsheetml/2009/9/main" uri="{725AE2AE-9491-48be-B2B4-4EB974FC3084}">
      <x14:pivotCacheDefinition pivotCacheId="6054844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x v="0"/>
    <n v="1"/>
    <n v="1"/>
    <n v="8.6"/>
    <n v="94.26"/>
    <n v="2.17"/>
    <n v="1.72"/>
    <n v="75.534430790000002"/>
    <n v="84.612846000000005"/>
    <n v="83.863138579999998"/>
    <n v="86.530037550000003"/>
    <n v="83.129440450000004"/>
    <n v="75.284465699999998"/>
  </r>
  <r>
    <x v="0"/>
    <n v="2"/>
    <n v="2"/>
    <n v="8"/>
    <n v="98.15"/>
    <n v="2.08"/>
    <n v="1.63"/>
    <n v="75.15418502"/>
    <n v="85.231632360000006"/>
    <n v="83.365891199999993"/>
    <n v="88.355235710000002"/>
    <n v="82.889813759999996"/>
    <n v="75.457618729999993"/>
  </r>
  <r>
    <x v="0"/>
    <n v="3"/>
    <n v="3"/>
    <n v="7.8"/>
    <n v="103.73"/>
    <n v="2.06"/>
    <n v="1.61"/>
    <n v="78.242522609999995"/>
    <n v="83.251516030000005"/>
    <n v="86.082992959999999"/>
    <n v="84.376303710000002"/>
    <n v="81.893471219999995"/>
    <n v="74.826846970000005"/>
  </r>
  <r>
    <x v="0"/>
    <n v="4"/>
    <n v="4"/>
    <n v="8.1999999999999993"/>
    <n v="116.73"/>
    <n v="1.96"/>
    <n v="1.51"/>
    <n v="79.434268489999994"/>
    <n v="84.348830489999997"/>
    <n v="89.445332390000004"/>
    <n v="88.600333750000004"/>
    <n v="93.937865220000006"/>
    <n v="73.664248020000002"/>
  </r>
  <r>
    <x v="0"/>
    <n v="5"/>
    <n v="5"/>
    <n v="9.6999999999999993"/>
    <n v="126.57"/>
    <n v="2.0499999999999998"/>
    <n v="1.6"/>
    <n v="80.783677249999997"/>
    <n v="85.574027470000004"/>
    <n v="90.540460550000006"/>
    <n v="87.93283271"/>
    <n v="97.553285410000001"/>
    <n v="74.880441950000005"/>
  </r>
  <r>
    <x v="0"/>
    <n v="6"/>
    <n v="6"/>
    <n v="12"/>
    <n v="138.74"/>
    <n v="2.02"/>
    <n v="1.57"/>
    <n v="84.498029209999999"/>
    <n v="88.387442759999999"/>
    <n v="91.623749480000001"/>
    <n v="88.266583229999995"/>
    <n v="96.468659349999996"/>
    <n v="78.401220319999993"/>
  </r>
  <r>
    <x v="0"/>
    <n v="7"/>
    <n v="7"/>
    <n v="14"/>
    <n v="137.74"/>
    <n v="2.13"/>
    <n v="1.68"/>
    <n v="86.709946669999994"/>
    <n v="90.796584300000006"/>
    <n v="93.476587940000002"/>
    <n v="89.658948690000003"/>
    <n v="97.284230879999996"/>
    <n v="80.874835090000005"/>
  </r>
  <r>
    <x v="0"/>
    <n v="8"/>
    <n v="8"/>
    <n v="12.4"/>
    <n v="115.84"/>
    <n v="2.11"/>
    <n v="1.66"/>
    <n v="87.716206819999996"/>
    <n v="92.516810359999994"/>
    <n v="92.422897059999997"/>
    <n v="88.615978310000003"/>
    <n v="97.292638839999995"/>
    <n v="83.703001319999998"/>
  </r>
  <r>
    <x v="0"/>
    <n v="9"/>
    <n v="9"/>
    <n v="13"/>
    <n v="103.82"/>
    <n v="2.17"/>
    <n v="1.72"/>
    <n v="88.45351264"/>
    <n v="94.100903430000002"/>
    <n v="92.316344049999998"/>
    <n v="88.292657489999996"/>
    <n v="97.734056420000002"/>
    <n v="83.088720319999993"/>
  </r>
  <r>
    <x v="0"/>
    <n v="10"/>
    <n v="10"/>
    <n v="14.7"/>
    <n v="75.31"/>
    <n v="2.2599999999999998"/>
    <n v="1.81"/>
    <n v="88.017621149999997"/>
    <n v="93.292355929999999"/>
    <n v="93.251642689999997"/>
    <n v="88.777638719999999"/>
    <n v="97.288434859999995"/>
    <n v="84.655343009999996"/>
  </r>
  <r>
    <x v="0"/>
    <n v="11"/>
    <n v="11"/>
    <n v="14.8"/>
    <n v="55.51"/>
    <n v="2.14"/>
    <n v="1.69"/>
    <n v="88.119638300000005"/>
    <n v="92.005280310000003"/>
    <n v="94.175102109999997"/>
    <n v="89.168752609999999"/>
    <n v="97.12027578"/>
    <n v="84.931563319999995"/>
  </r>
  <r>
    <x v="0"/>
    <n v="12"/>
    <n v="12"/>
    <n v="15.1"/>
    <n v="45.87"/>
    <n v="2.04"/>
    <n v="1.59"/>
    <n v="88.643635520000004"/>
    <n v="93.461490859999998"/>
    <n v="96.051619009999996"/>
    <n v="90.863579470000005"/>
    <n v="97.103459869999995"/>
    <n v="87.590699209999997"/>
  </r>
  <r>
    <x v="1"/>
    <n v="1"/>
    <n v="13"/>
    <n v="14"/>
    <n v="44.95"/>
    <n v="2.0299999999999998"/>
    <n v="1.58"/>
    <n v="89.459772779999994"/>
    <n v="92.277546310000005"/>
    <n v="97.146747169999998"/>
    <n v="91.2181894"/>
    <n v="97.078236009999998"/>
    <n v="88.279188649999995"/>
  </r>
  <r>
    <x v="1"/>
    <n v="2"/>
    <n v="14"/>
    <n v="14.6"/>
    <n v="46.52"/>
    <n v="2.06"/>
    <n v="1.61"/>
    <n v="90.215627170000005"/>
    <n v="92.611690940000003"/>
    <n v="98.614810869999999"/>
    <n v="90.227367540000003"/>
    <n v="97.095051920000003"/>
    <n v="88.093667550000006"/>
  </r>
  <r>
    <x v="1"/>
    <n v="3"/>
    <n v="15"/>
    <n v="14.4"/>
    <n v="49.7"/>
    <n v="2.0699999999999998"/>
    <n v="1.62"/>
    <n v="90.943658709999994"/>
    <n v="92.553937540000007"/>
    <n v="99.011424849999997"/>
    <n v="90.962661659999995"/>
    <n v="97.086643969999997"/>
    <n v="89.911774410000007"/>
  </r>
  <r>
    <x v="1"/>
    <n v="4"/>
    <n v="16"/>
    <n v="13.3"/>
    <n v="51.16"/>
    <n v="1.86"/>
    <n v="1.41"/>
    <n v="91.620681660000002"/>
    <n v="92.896332659999999"/>
    <n v="101.0951282"/>
    <n v="94.357530249999996"/>
    <n v="97.090847940000003"/>
    <n v="89.31810686"/>
  </r>
  <r>
    <x v="1"/>
    <n v="5"/>
    <n v="17"/>
    <n v="13.2"/>
    <n v="60.02"/>
    <n v="2.2200000000000002"/>
    <n v="1.77"/>
    <n v="93.498724789999997"/>
    <n v="94.340167480000005"/>
    <n v="99.153495530000001"/>
    <n v="95.963704629999995"/>
    <n v="97.090847940000003"/>
    <n v="92.261708440000007"/>
  </r>
  <r>
    <x v="1"/>
    <n v="6"/>
    <n v="18"/>
    <n v="11.2"/>
    <n v="72.239999999999995"/>
    <n v="2.17"/>
    <n v="1.72"/>
    <n v="95.599350799999996"/>
    <n v="96.274906150000007"/>
    <n v="100.10655300000001"/>
    <n v="94.044639129999993"/>
    <n v="97.090847940000003"/>
    <n v="92.566787599999998"/>
  </r>
  <r>
    <x v="1"/>
    <n v="7"/>
    <n v="19"/>
    <n v="11.1"/>
    <n v="66.52"/>
    <n v="2.14"/>
    <n v="1.69"/>
    <n v="97.866913980000007"/>
    <n v="98.283899180000006"/>
    <n v="101.7107678"/>
    <n v="92.50104297"/>
    <n v="99.440871060000006"/>
    <n v="93.923153029999995"/>
  </r>
  <r>
    <x v="1"/>
    <n v="8"/>
    <n v="20"/>
    <n v="11"/>
    <n v="74"/>
    <n v="2.12"/>
    <n v="1.67"/>
    <n v="98.896359840000002"/>
    <n v="98.382904999999994"/>
    <n v="101.7581247"/>
    <n v="93.147684609999999"/>
    <n v="101.4755959"/>
    <n v="99.431068600000003"/>
  </r>
  <r>
    <x v="1"/>
    <n v="9"/>
    <n v="21"/>
    <n v="10.4"/>
    <n v="70.22"/>
    <n v="2.1800000000000002"/>
    <n v="1.73"/>
    <n v="99.485277069999995"/>
    <n v="98.733550600000001"/>
    <n v="101.5509383"/>
    <n v="94.931163949999998"/>
    <n v="101.18972549999999"/>
    <n v="99.628957779999993"/>
  </r>
  <r>
    <x v="1"/>
    <n v="10"/>
    <n v="22"/>
    <n v="11.6"/>
    <n v="78.25"/>
    <n v="2.2799999999999998"/>
    <n v="1.83"/>
    <n v="99.921168559999998"/>
    <n v="99.513221400000006"/>
    <n v="102.3204878"/>
    <n v="95.994993739999998"/>
    <n v="100.4246017"/>
    <n v="97.720151720000004"/>
  </r>
  <r>
    <x v="1"/>
    <n v="11"/>
    <n v="23"/>
    <n v="12.4"/>
    <n v="78.11"/>
    <n v="2.15"/>
    <n v="1.7"/>
    <n v="100"/>
    <n v="100"/>
    <n v="100"/>
    <n v="100"/>
    <n v="100"/>
    <n v="100"/>
  </r>
  <r>
    <x v="1"/>
    <n v="12"/>
    <n v="24"/>
    <n v="13.9"/>
    <n v="75.11"/>
    <n v="2.0499999999999998"/>
    <n v="1.6"/>
    <n v="102.399338"/>
    <n v="100.2338987"/>
    <n v="101.81223679999999"/>
    <n v="101.7688899"/>
    <n v="99.986878160000003"/>
    <n v="101.4862346"/>
  </r>
  <r>
    <x v="2"/>
    <n v="1"/>
    <n v="25"/>
    <n v="14.4"/>
    <n v="77.62"/>
    <n v="2.33"/>
    <n v="1.88"/>
    <n v="103.7002959"/>
    <n v="100.5719041"/>
    <n v="102.9855864"/>
    <n v="103.0467392"/>
    <n v="99.576366730000004"/>
    <n v="103.10737880000001"/>
  </r>
  <r>
    <x v="2"/>
    <n v="2"/>
    <n v="26"/>
    <n v="15.6"/>
    <n v="75.06"/>
    <n v="2.39"/>
    <n v="1.94"/>
    <n v="104.8382264"/>
    <n v="102.32160140000001"/>
    <n v="104.89794910000001"/>
    <n v="104.68963909999999"/>
    <n v="100.3150892"/>
    <n v="105.9985853"/>
  </r>
  <r>
    <x v="2"/>
    <n v="3"/>
    <n v="27"/>
    <n v="14.8"/>
    <n v="80.27"/>
    <n v="2.44"/>
    <n v="1.99"/>
    <n v="105.3033166"/>
    <n v="102.2022872"/>
    <n v="105.2625458"/>
    <n v="104.84611719999999"/>
    <n v="100.6306845"/>
    <n v="105.5015094"/>
  </r>
  <r>
    <x v="2"/>
    <n v="4"/>
    <n v="28"/>
    <n v="15"/>
    <n v="85.29"/>
    <n v="2.41"/>
    <n v="1.96"/>
    <n v="106.5599239"/>
    <n v="102.2471479"/>
    <n v="104.9135155"/>
    <n v="106.7632124"/>
    <n v="100.3505906"/>
    <n v="105.5788199"/>
  </r>
  <r>
    <x v="2"/>
    <n v="5"/>
    <n v="29"/>
    <n v="12.9"/>
    <n v="77.540000000000006"/>
    <n v="2.41"/>
    <n v="1.96"/>
    <n v="105.6751579"/>
    <n v="102.11514390000001"/>
    <n v="104.80295700000001"/>
    <n v="106.27356330000001"/>
    <n v="100.2194736"/>
    <n v="108.61695109999999"/>
  </r>
  <r>
    <x v="2"/>
    <n v="6"/>
    <n v="30"/>
    <n v="14.1"/>
    <n v="75.790000000000006"/>
    <n v="2.21"/>
    <n v="1.76"/>
    <n v="109.99"/>
    <n v="104.79"/>
    <n v="108.45"/>
    <n v="107.42"/>
    <n v="102.08"/>
    <n v="106.55"/>
  </r>
  <r>
    <x v="2"/>
    <n v="7"/>
    <n v="31"/>
    <n v="13"/>
    <n v="77.180000000000007"/>
    <n v="2.48"/>
    <n v="2.0299999999999998"/>
    <n v="111.61"/>
    <n v="105.13"/>
    <n v="110.27"/>
    <n v="107.45"/>
    <n v="102.57"/>
    <n v="105.71"/>
  </r>
  <r>
    <x v="2"/>
    <n v="8"/>
    <n v="32"/>
    <n v="13.7"/>
    <n v="78.67"/>
    <n v="2.5"/>
    <n v="2.0499999999999998"/>
    <n v="113.82"/>
    <n v="106.2"/>
    <n v="112.32"/>
    <n v="108.58"/>
    <n v="100.6"/>
    <n v="106.02"/>
  </r>
  <r>
    <x v="2"/>
    <n v="9"/>
    <n v="33"/>
    <n v="13.6"/>
    <n v="79.45"/>
    <n v="2.48"/>
    <n v="2.0299999999999998"/>
    <n v="113.98"/>
    <n v="109.88"/>
    <n v="111.97"/>
    <n v="112.18"/>
    <n v="101.82"/>
    <n v="108.36"/>
  </r>
  <r>
    <x v="2"/>
    <n v="10"/>
    <n v="34"/>
    <n v="13.4"/>
    <n v="84.42"/>
    <n v="2.88"/>
    <n v="2.4300000000000002"/>
    <n v="113.97514459999999"/>
    <n v="110.9734172"/>
    <n v="114.78366010000001"/>
    <n v="107.05019230000001"/>
    <n v="102.89932349999999"/>
    <n v="110.1132066"/>
  </r>
  <r>
    <x v="2"/>
    <n v="11"/>
    <n v="35"/>
    <n v="12.8"/>
    <n v="86.71"/>
    <n v="2.5"/>
    <n v="2.0499999999999998"/>
    <n v="114.3507051"/>
    <n v="112.6143399"/>
    <n v="111.1107693"/>
    <n v="111.7157189"/>
    <n v="101.99731130000001"/>
    <n v="107.69292470000001"/>
  </r>
  <r>
    <x v="2"/>
    <n v="12"/>
    <n v="36"/>
    <n v="11.8"/>
    <n v="92.79"/>
    <n v="2.58"/>
    <n v="2.13"/>
    <n v="115.4046991"/>
    <n v="113.18587359999999"/>
    <n v="112.74706430000001"/>
    <n v="112.9372839"/>
    <n v="102.3536639"/>
    <n v="109.14382449999999"/>
  </r>
  <r>
    <x v="3"/>
    <n v="1"/>
    <n v="37"/>
    <n v="12.1"/>
    <n v="97.96"/>
    <n v="2.4900000000000002"/>
    <n v="2.04"/>
    <n v="114.3348045"/>
    <n v="113.8554997"/>
    <n v="111.34649520000001"/>
    <n v="109.2337319"/>
    <n v="103.6207558"/>
    <n v="110.222024"/>
  </r>
  <r>
    <x v="3"/>
    <n v="2"/>
    <n v="38"/>
    <n v="11.1"/>
    <n v="106.57"/>
    <n v="2.5099999999999998"/>
    <n v="2.06"/>
    <n v="117.6509023"/>
    <n v="114.7268669"/>
    <n v="114.65765949999999"/>
    <n v="117.21318960000001"/>
    <n v="104.8851463"/>
    <n v="110.594205"/>
  </r>
  <r>
    <x v="3"/>
    <n v="3"/>
    <n v="39"/>
    <n v="12.8"/>
    <n v="116.56"/>
    <n v="2.29"/>
    <n v="1.84"/>
    <n v="118.11742219999999"/>
    <n v="116.0152243"/>
    <n v="117.52719569999999"/>
    <n v="115.4670287"/>
    <n v="105.0868315"/>
    <n v="111.0377572"/>
  </r>
  <r>
    <x v="3"/>
    <n v="4"/>
    <n v="40"/>
    <n v="11.3"/>
    <n v="124.49"/>
    <n v="2.42"/>
    <n v="1.97"/>
    <n v="118.951481"/>
    <n v="121.01951680000001"/>
    <n v="117.199433"/>
    <n v="114.76691750000001"/>
    <n v="105.0686207"/>
    <n v="111.3733477"/>
  </r>
  <r>
    <x v="3"/>
    <n v="5"/>
    <n v="41"/>
    <n v="12.4"/>
    <n v="118.43"/>
    <n v="2.5"/>
    <n v="2.0499999999999998"/>
    <n v="118.5453534"/>
    <n v="121.17799599999999"/>
    <n v="116.6307456"/>
    <n v="115.73935609999999"/>
    <n v="105.6887948"/>
    <n v="111.8991805"/>
  </r>
  <r>
    <x v="3"/>
    <n v="6"/>
    <n v="42"/>
    <n v="10.199999999999999"/>
    <n v="117.03"/>
    <n v="2.34"/>
    <n v="1.89"/>
    <n v="120.131028"/>
    <n v="121.5836261"/>
    <n v="119.8529697"/>
    <n v="118.4778144"/>
    <n v="105.6381482"/>
    <n v="112.1968983"/>
  </r>
  <r>
    <x v="3"/>
    <n v="7"/>
    <n v="43"/>
    <n v="9.4"/>
    <n v="117.86"/>
    <n v="2.34"/>
    <n v="1.89"/>
    <n v="120.4014841"/>
    <n v="122.4703026"/>
    <n v="118.3055437"/>
    <n v="120.7314902"/>
    <n v="106.17153089999999"/>
    <n v="112.6388973"/>
  </r>
  <r>
    <x v="3"/>
    <n v="8"/>
    <n v="44"/>
    <n v="9.3000000000000007"/>
    <n v="111.99"/>
    <n v="2.41"/>
    <n v="1.96"/>
    <n v="123.682168"/>
    <n v="124.5119462"/>
    <n v="120.4310394"/>
    <n v="121.9380872"/>
    <n v="106.3639692"/>
    <n v="112.9013683"/>
  </r>
  <r>
    <x v="3"/>
    <n v="9"/>
    <n v="45"/>
    <n v="10.3"/>
    <n v="115.73"/>
    <n v="2.3199999999999998"/>
    <n v="1.87"/>
    <n v="124.7845073"/>
    <n v="126.1025819"/>
    <n v="122.33892350000001"/>
    <n v="122.27692639999999"/>
    <n v="106.2003842"/>
    <n v="113.76963309999999"/>
  </r>
  <r>
    <x v="3"/>
    <n v="10"/>
    <n v="46"/>
    <n v="10.5"/>
    <n v="113.12"/>
    <n v="2.36"/>
    <n v="1.91"/>
    <n v="124.9806774"/>
    <n v="128.50334770000001"/>
    <n v="121.7602085"/>
    <n v="122.1968402"/>
    <n v="106.64675990000001"/>
    <n v="113.9572227"/>
  </r>
  <r>
    <x v="3"/>
    <n v="11"/>
    <n v="47"/>
    <n v="10.5"/>
    <n v="113.92"/>
    <n v="2.3199999999999998"/>
    <n v="1.87"/>
    <n v="125.35433159999999"/>
    <n v="128.07662629999999"/>
    <n v="122.6799963"/>
    <n v="123.29021760000001"/>
    <n v="107.0839718"/>
    <n v="114.1726561"/>
  </r>
  <r>
    <x v="3"/>
    <n v="12"/>
    <n v="48"/>
    <n v="10.3"/>
    <n v="111.46"/>
    <n v="2.27"/>
    <n v="1.82"/>
    <n v="128.1227447"/>
    <n v="131.90765049999999"/>
    <n v="122.8276597"/>
    <n v="128.74218450000001"/>
    <n v="106.5279127"/>
    <n v="114.5987154"/>
  </r>
  <r>
    <x v="4"/>
    <n v="1"/>
    <n v="49"/>
    <n v="12.6"/>
    <n v="113.81"/>
    <n v="2.23"/>
    <n v="1.78"/>
    <n v="129.25840239999999"/>
    <n v="131.77332569999999"/>
    <n v="122.6977016"/>
    <n v="127.829166"/>
    <n v="108.6581027"/>
    <n v="115.04427939999999"/>
  </r>
  <r>
    <x v="4"/>
    <n v="2"/>
    <n v="50"/>
    <n v="11.9"/>
    <n v="121.87"/>
    <n v="2.4"/>
    <n v="1.95"/>
    <n v="129.0968278"/>
    <n v="131.83498800000001"/>
    <n v="122.7079712"/>
    <n v="127.8523448"/>
    <n v="108.66013940000001"/>
    <n v="115.0569236"/>
  </r>
  <r>
    <x v="4"/>
    <n v="3"/>
    <n v="51"/>
    <n v="12.1"/>
    <n v="128"/>
    <n v="2.34"/>
    <n v="1.89"/>
    <n v="132.1121723"/>
    <n v="139.6978933"/>
    <n v="129.67166219999999"/>
    <n v="134.41291380000001"/>
    <n v="113.39425369999999"/>
    <n v="125.599941"/>
  </r>
  <r>
    <x v="4"/>
    <n v="4"/>
    <n v="52"/>
    <n v="12.9"/>
    <n v="122.62"/>
    <n v="2.2999999999999998"/>
    <n v="1.85"/>
    <n v="132.3283662"/>
    <n v="139.50838429999999"/>
    <n v="130.1469625"/>
    <n v="134.6272443"/>
    <n v="113.9846625"/>
    <n v="125.00665499999999"/>
  </r>
  <r>
    <x v="4"/>
    <n v="5"/>
    <n v="53"/>
    <n v="12.7"/>
    <n v="113.08"/>
    <n v="2.4"/>
    <n v="1.95"/>
    <n v="133.88756369999999"/>
    <n v="139.74587030000001"/>
    <n v="130.77711009999999"/>
    <n v="135.1051865"/>
    <n v="114.35386579999999"/>
    <n v="125.5"/>
  </r>
  <r>
    <x v="4"/>
    <n v="6"/>
    <n v="54"/>
    <n v="12.9"/>
    <n v="98.06"/>
    <n v="2.37"/>
    <n v="1.92"/>
    <n v="134.53649780000001"/>
    <n v="146.4813394"/>
    <n v="131.0787856"/>
    <n v="135.49817340000001"/>
    <n v="114.811891"/>
    <n v="125.6911238"/>
  </r>
  <r>
    <x v="4"/>
    <n v="7"/>
    <n v="55"/>
    <n v="12.8"/>
    <n v="104.62"/>
    <n v="2.42"/>
    <n v="1.97"/>
    <n v="134.96129740000001"/>
    <n v="146.72228989999999"/>
    <n v="131.27419639999999"/>
    <n v="135.82447010000001"/>
    <n v="114.85213419999999"/>
    <n v="125.86130369999999"/>
  </r>
  <r>
    <x v="4"/>
    <n v="8"/>
    <n v="56"/>
    <n v="11.7"/>
    <n v="113.76"/>
    <n v="2.48"/>
    <n v="2.0299999999999998"/>
    <n v="135.9393944"/>
    <n v="147.8470695"/>
    <n v="131.95766889999999"/>
    <n v="136.5504019"/>
    <n v="115.209259"/>
    <n v="126.3758883"/>
  </r>
  <r>
    <x v="4"/>
    <n v="9"/>
    <n v="57"/>
    <n v="11.3"/>
    <n v="114.36"/>
    <n v="2.4500000000000002"/>
    <n v="2"/>
    <n v="137.46714750000001"/>
    <n v="150.0985206"/>
    <n v="132.39597040000001"/>
    <n v="137.3018208"/>
    <n v="115.6487321"/>
    <n v="126.69"/>
  </r>
  <r>
    <x v="4"/>
    <n v="10"/>
    <n v="58"/>
    <n v="11.7"/>
    <n v="108.92"/>
    <n v="2.19"/>
    <n v="1.74"/>
    <n v="138.80854389999999"/>
    <n v="151.51179629999999"/>
    <n v="133.0560624"/>
    <n v="138.48898460000001"/>
    <n v="116.033314"/>
    <n v="128.0754981"/>
  </r>
  <r>
    <x v="4"/>
    <n v="11"/>
    <n v="59"/>
    <n v="12.3"/>
    <n v="111.05"/>
    <n v="2.0299999999999998"/>
    <n v="1.58"/>
    <n v="139.8362367"/>
    <n v="152.33826379999999"/>
    <n v="133.52128020000001"/>
    <n v="138.88860099999999"/>
    <n v="116.1645544"/>
    <n v="128.81801530000001"/>
  </r>
  <r>
    <x v="4"/>
    <n v="12"/>
    <n v="60"/>
    <n v="12"/>
    <n v="114.49"/>
    <n v="2.21"/>
    <n v="1.76"/>
    <n v="141.19043909999999"/>
    <n v="153.2141657"/>
    <n v="133.88451029999999"/>
    <n v="140.19123859999999"/>
    <n v="116.337474"/>
    <n v="129.0700956"/>
  </r>
  <r>
    <x v="5"/>
    <n v="1"/>
    <n v="61"/>
    <n v="9"/>
    <n v="115.24"/>
    <n v="2.23"/>
    <n v="1.78"/>
    <n v="142.32078960000001"/>
    <n v="153.84336020000001"/>
    <n v="134.29160999999999"/>
    <n v="140.6187577"/>
    <n v="116.42936760000001"/>
    <n v="129.26685309999999"/>
  </r>
  <r>
    <x v="5"/>
    <n v="2"/>
    <n v="62"/>
    <n v="9.5"/>
    <n v="118.81"/>
    <n v="2.23"/>
    <n v="1.78"/>
    <n v="143.2621944"/>
    <n v="155.1731911"/>
    <n v="135.46054599999999"/>
    <n v="141.8821657"/>
    <n v="116.8972701"/>
    <n v="130.18928310000001"/>
  </r>
  <r>
    <x v="5"/>
    <n v="3"/>
    <n v="63"/>
    <n v="8.6"/>
    <n v="112.79"/>
    <n v="2.2000000000000002"/>
    <n v="1.75"/>
    <n v="144.63922650000001"/>
    <n v="155.85746"/>
    <n v="136.4372272"/>
    <n v="142.40256020000001"/>
    <n v="117.295333"/>
    <n v="131.2106211"/>
  </r>
  <r>
    <x v="5"/>
    <n v="4"/>
    <n v="64"/>
    <n v="9.1"/>
    <n v="105.55"/>
    <n v="2.2400000000000002"/>
    <n v="1.79"/>
    <n v="145.5695566"/>
    <n v="156.27316400000001"/>
    <n v="137.25016539999999"/>
    <n v="143.2431546"/>
    <n v="117.40823899999999"/>
    <n v="131.7480396"/>
  </r>
  <r>
    <x v="5"/>
    <n v="5"/>
    <n v="65"/>
    <n v="9"/>
    <n v="106"/>
    <n v="2.06"/>
    <n v="1.61"/>
    <n v="146.3678664"/>
    <n v="157.182659"/>
    <n v="138.61367509999999"/>
    <n v="144.48045669999999"/>
    <n v="117.8521209"/>
    <n v="133.20645619999999"/>
  </r>
  <r>
    <x v="5"/>
    <n v="6"/>
    <n v="66"/>
    <n v="8.4"/>
    <n v="106.06"/>
    <n v="2.0299999999999998"/>
    <n v="1.58"/>
    <n v="147.4595119"/>
    <n v="157.99212979999999"/>
    <n v="139.3994174"/>
    <n v="144.9769944"/>
    <n v="118.1344378"/>
    <n v="133.32614380000001"/>
  </r>
  <r>
    <x v="5"/>
    <n v="7"/>
    <n v="67"/>
    <n v="8.6999999999999993"/>
    <n v="109.78"/>
    <n v="2.2000000000000002"/>
    <n v="1.75"/>
    <n v="148.4497417"/>
    <n v="158.75081520000001"/>
    <n v="139.9770231"/>
    <n v="145.54144099999999"/>
    <n v="118.4659956"/>
    <n v="133.53429700000001"/>
  </r>
  <r>
    <x v="5"/>
    <n v="8"/>
    <n v="68"/>
    <n v="8.1999999999999993"/>
    <n v="107.84"/>
    <n v="2.29"/>
    <n v="1.84"/>
    <n v="149.1572152"/>
    <n v="158.54066689999999"/>
    <n v="140.02419620000001"/>
    <n v="145.64157320000001"/>
    <n v="118.554151"/>
    <n v="133.75483220000001"/>
  </r>
  <r>
    <x v="5"/>
    <n v="9"/>
    <n v="69"/>
    <n v="8"/>
    <n v="113.59"/>
    <n v="2.29"/>
    <n v="1.84"/>
    <n v="150.4398453"/>
    <n v="159.44307879999999"/>
    <n v="140.88086039999999"/>
    <n v="146.65558139999999"/>
    <n v="119.1178846"/>
    <n v="134.8712295"/>
  </r>
  <r>
    <x v="5"/>
    <n v="10"/>
    <n v="70"/>
    <n v="7.8"/>
    <n v="112.29"/>
    <n v="2.23"/>
    <n v="1.78"/>
    <n v="151.64634419999999"/>
    <n v="160.27132259999999"/>
    <n v="141.973524"/>
    <n v="147.76419989999999"/>
    <n v="120.0307983"/>
    <n v="136.04645619999999"/>
  </r>
  <r>
    <x v="5"/>
    <n v="11"/>
    <n v="71"/>
    <n v="7.9"/>
    <n v="111.14"/>
    <n v="2.09"/>
    <n v="1.64"/>
    <n v="152.85965669999999"/>
    <n v="161.26025430000001"/>
    <n v="142.68918210000001"/>
    <n v="148.61218160000001"/>
    <n v="120.4495642"/>
    <n v="136.9635682"/>
  </r>
  <r>
    <x v="5"/>
    <n v="12"/>
    <n v="72"/>
    <n v="8"/>
    <n v="112.75"/>
    <n v="2.11"/>
    <n v="1.66"/>
    <n v="154.2542383"/>
    <n v="162.18386949999999"/>
    <n v="143.51860529999999"/>
    <n v="149.59446969999999"/>
    <n v="120.9270416"/>
    <n v="137.8815362"/>
  </r>
  <r>
    <x v="6"/>
    <n v="1"/>
    <n v="73"/>
    <n v="8"/>
    <n v="110.19"/>
    <n v="2.29"/>
    <n v="1.84"/>
    <n v="155.5155456"/>
    <n v="162.72091950000001"/>
    <n v="144.27534600000001"/>
    <n v="150.39543710000001"/>
    <n v="121.2693297"/>
    <n v="138.27672179999999"/>
  </r>
  <r>
    <x v="6"/>
    <n v="2"/>
    <n v="74"/>
    <n v="7.7"/>
    <n v="110.83"/>
    <n v="2.2799999999999998"/>
    <n v="1.83"/>
    <n v="156.45276010000001"/>
    <n v="163.3137844"/>
    <n v="145.00058859999999"/>
    <n v="151.0128675"/>
    <n v="121.5693204"/>
    <n v="138.6732992"/>
  </r>
  <r>
    <x v="6"/>
    <n v="3"/>
    <n v="75"/>
    <n v="7.8"/>
    <n v="109.47"/>
    <n v="2.21"/>
    <n v="1.76"/>
    <n v="158.02430799999999"/>
    <n v="164.16810100000001"/>
    <n v="145.89663279999999"/>
    <n v="152.01149469999999"/>
    <n v="122.10306970000001"/>
    <n v="139.4034892"/>
  </r>
  <r>
    <x v="6"/>
    <n v="4"/>
    <n v="76"/>
    <n v="7.9"/>
    <n v="110.41"/>
    <n v="2.2200000000000002"/>
    <n v="1.77"/>
    <n v="159.27353220000001"/>
    <n v="164.90946289999999"/>
    <n v="146.3172922"/>
    <n v="152.5820401"/>
    <n v="122.58888399999999"/>
    <n v="139.85651229999999"/>
  </r>
  <r>
    <x v="6"/>
    <n v="5"/>
    <n v="77"/>
    <n v="8"/>
    <n v="111.9"/>
    <n v="2.33"/>
    <n v="1.88"/>
    <n v="160.56318959999999"/>
    <n v="165.9996194"/>
    <n v="147.39604790000001"/>
    <n v="153.7609171"/>
    <n v="123.0944303"/>
    <n v="140.85336240000001"/>
  </r>
  <r>
    <x v="6"/>
    <n v="6"/>
    <n v="78"/>
    <n v="8.1999999999999993"/>
    <n v="114.6"/>
    <n v="2.16"/>
    <n v="1.71"/>
    <n v="161.87508080000001"/>
    <n v="167.33207390000001"/>
    <n v="148.4217142"/>
    <n v="154.8299926"/>
    <n v="123.71256150000001"/>
    <n v="141.33265230000001"/>
  </r>
  <r>
    <x v="6"/>
    <n v="7"/>
    <n v="79"/>
    <n v="8.3000000000000007"/>
    <n v="109.63"/>
    <n v="2.06"/>
    <n v="1.61"/>
    <n v="163.1136515"/>
    <n v="168.26973140000001"/>
    <n v="149.11985050000001"/>
    <n v="155.435239"/>
    <n v="124.06160559999999"/>
    <n v="141.774036"/>
  </r>
  <r>
    <x v="6"/>
    <n v="8"/>
    <n v="80"/>
    <n v="8.5"/>
    <n v="102.33"/>
    <n v="2.2000000000000002"/>
    <n v="1.75"/>
    <n v="164.01229599999999"/>
    <n v="168.71056390000001"/>
    <n v="149.9214235"/>
    <n v="156.25334179999999"/>
    <n v="124.2325742"/>
    <n v="142.6415385"/>
  </r>
  <r>
    <x v="6"/>
    <n v="9"/>
    <n v="81"/>
    <n v="8.3000000000000007"/>
    <n v="98.27"/>
    <n v="2.1"/>
    <n v="1.65"/>
    <n v="164.9970586"/>
    <n v="169.39172880000001"/>
    <n v="150.55454839999999"/>
    <n v="156.92980209999999"/>
    <n v="124.5629911"/>
    <n v="143.87930309999999"/>
  </r>
  <r>
    <x v="6"/>
    <n v="10"/>
    <n v="82"/>
    <n v="8.1"/>
    <n v="83.5"/>
    <n v="2.21"/>
    <n v="1.76"/>
    <n v="165.8150321"/>
    <n v="170.06117639999999"/>
    <n v="151.4244534"/>
    <n v="157.6547339"/>
    <n v="124.91330379999999"/>
    <n v="145.00844330000001"/>
  </r>
  <r>
    <x v="6"/>
    <n v="11"/>
    <n v="83"/>
    <n v="7.9"/>
    <n v="80.42"/>
    <n v="2.1800000000000002"/>
    <n v="1.73"/>
    <n v="166.83757750000001"/>
    <n v="170.81465059999999"/>
    <n v="152.4103815"/>
    <n v="158.40645960000001"/>
    <n v="125.2712859"/>
    <n v="146.0027991"/>
  </r>
  <r>
    <x v="6"/>
    <n v="12"/>
    <n v="84"/>
    <n v="8"/>
    <n v="63.28"/>
    <n v="2.23"/>
    <n v="1.78"/>
    <n v="168.37201659999999"/>
    <n v="171.7815976"/>
    <n v="153.5353164"/>
    <n v="159.68689259999999"/>
    <n v="125.48403709999999"/>
    <n v="146.9806604"/>
  </r>
  <r>
    <x v="7"/>
    <n v="1"/>
    <n v="85"/>
    <n v="8.1999999999999993"/>
    <n v="48.81"/>
    <n v="2.2000000000000002"/>
    <n v="1.75"/>
    <n v="169.84577999999999"/>
    <n v="172.94133919999999"/>
    <n v="154.74451110000001"/>
    <n v="160.7680048"/>
    <n v="125.6382681"/>
    <n v="148.10948089999999"/>
  </r>
  <r>
    <x v="7"/>
    <n v="2"/>
    <n v="86"/>
    <n v="8.4"/>
    <n v="58.09"/>
    <n v="2.21"/>
    <n v="1.76"/>
    <n v="171.0952925"/>
    <n v="173.9287205"/>
    <n v="155.86080749999999"/>
    <n v="161.74979300000001"/>
    <n v="126.0560358"/>
    <n v="149.0413111"/>
  </r>
  <r>
    <x v="7"/>
    <n v="3"/>
    <n v="87"/>
    <n v="8.5"/>
    <n v="56.69"/>
    <n v="2.0699999999999998"/>
    <n v="1.62"/>
    <n v="172.8412644"/>
    <n v="175.10937340000001"/>
    <n v="157.36751229999999"/>
    <n v="163.06329020000001"/>
    <n v="126.2663293"/>
    <n v="150.2797381"/>
  </r>
  <r>
    <x v="7"/>
    <n v="4"/>
    <n v="88"/>
    <n v="8.6999999999999993"/>
    <n v="57.45"/>
    <n v="2.0299999999999998"/>
    <n v="1.58"/>
    <n v="174.38843689999999"/>
    <n v="176.22995829999999"/>
    <n v="158.31176300000001"/>
    <n v="164.4791707"/>
    <n v="126.537454"/>
    <n v="150.98579810000001"/>
  </r>
  <r>
    <x v="7"/>
    <n v="5"/>
    <n v="89"/>
    <n v="9"/>
    <n v="65.08"/>
    <n v="2.0499999999999998"/>
    <n v="1.6"/>
    <n v="176.269406"/>
    <n v="178.2408892"/>
    <n v="160.1759883"/>
    <n v="166.52273099999999"/>
    <n v="126.8824209"/>
    <n v="152.69057979999999"/>
  </r>
  <r>
    <x v="7"/>
    <n v="6"/>
    <n v="90"/>
    <n v="9.1999999999999993"/>
    <n v="62.06"/>
    <n v="1.97"/>
    <n v="1.52"/>
    <n v="178.12916139999999"/>
    <n v="179.54344879999999"/>
    <n v="161.00341320000001"/>
    <n v="168.3480528"/>
    <n v="127.3193223"/>
    <n v="154.01910290000001"/>
  </r>
  <r>
    <x v="7"/>
    <n v="7"/>
    <n v="91"/>
    <n v="9.1999999999999993"/>
    <n v="57.01"/>
    <n v="2.1800000000000002"/>
    <n v="1.73"/>
    <n v="179.5049726"/>
    <n v="180.60020220000001"/>
    <n v="162.0154847"/>
    <n v="169.55703"/>
    <n v="127.6361799"/>
    <n v="154.88599170000001"/>
  </r>
  <r>
    <x v="7"/>
    <n v="8"/>
    <n v="92"/>
    <n v="9.3000000000000007"/>
    <n v="47.09"/>
    <n v="2.12"/>
    <n v="1.67"/>
    <n v="180.6289046"/>
    <n v="181.6470343"/>
    <n v="162.78746899999999"/>
    <n v="170.24055010000001"/>
    <n v="127.9116404"/>
    <n v="156.38323360000001"/>
  </r>
  <r>
    <x v="7"/>
    <n v="9"/>
    <n v="93"/>
    <n v="9.4"/>
    <n v="48.08"/>
    <n v="2.2200000000000002"/>
    <n v="1.77"/>
    <n v="181.78372289999999"/>
    <n v="182.55536810000001"/>
    <n v="163.67411129999999"/>
    <n v="171.166214"/>
    <n v="128.0955553"/>
    <n v="157.8236522"/>
  </r>
  <r>
    <x v="7"/>
    <n v="10"/>
    <n v="94"/>
    <n v="9.3000000000000007"/>
    <n v="48.86"/>
    <n v="2.21"/>
    <n v="1.76"/>
    <n v="182.60998269999999"/>
    <n v="183.0373592"/>
    <n v="164.12759349999999"/>
    <n v="172.12644460000001"/>
    <n v="128.39267140000001"/>
    <n v="158.97420829999999"/>
  </r>
  <r>
    <x v="7"/>
    <n v="11"/>
    <n v="95"/>
    <n v="9.3699999999999992"/>
    <n v="44.82"/>
    <n v="2.1800000000000002"/>
    <n v="1.73"/>
    <n v="184.05674669999999"/>
    <n v="183.66285780000001"/>
    <n v="164.6272075"/>
    <n v="173.98519020000001"/>
    <n v="128.74853529999999"/>
    <n v="159.89922730000001"/>
  </r>
  <r>
    <x v="7"/>
    <n v="12"/>
    <n v="96"/>
    <n v="9.5500000000000007"/>
    <n v="37.799999999999997"/>
    <n v="2.08"/>
    <n v="1.63"/>
    <n v="186.19942800000001"/>
    <n v="184.59182530000001"/>
    <n v="165.78665950000001"/>
    <n v="176.05376039999999"/>
    <n v="129.31530549999999"/>
    <n v="160.75681990000001"/>
  </r>
  <r>
    <x v="8"/>
    <n v="1"/>
    <n v="97"/>
    <n v="9.6199999999999992"/>
    <n v="30.66"/>
    <n v="2.15"/>
    <n v="1.7"/>
    <n v="187.92069179999999"/>
    <n v="185.7334323"/>
    <n v="167.23713699999999"/>
    <n v="177.87264630000001"/>
    <n v="129.82937279999999"/>
    <n v="162.92983989999999"/>
  </r>
  <r>
    <x v="8"/>
    <n v="2"/>
    <n v="98"/>
    <n v="11.38"/>
    <n v="31.7"/>
    <n v="2.11"/>
    <n v="1.66"/>
    <n v="190.51062540000001"/>
    <n v="198.14844790000001"/>
    <n v="169.29492429999999"/>
    <n v="180.35068419999999"/>
    <n v="130.70375110000001"/>
    <n v="167.14403390000001"/>
  </r>
  <r>
    <x v="8"/>
    <n v="3"/>
    <n v="99"/>
    <n v="12.77"/>
    <n v="37.76"/>
    <n v="1.92"/>
    <n v="1.47"/>
    <n v="194.86921179999999"/>
    <n v="202.9620913"/>
    <n v="171.3538925"/>
    <n v="184.5367694"/>
    <n v="131.56869230000001"/>
    <n v="169.6699759"/>
  </r>
  <r>
    <x v="8"/>
    <n v="4"/>
    <n v="100"/>
    <n v="13.72"/>
    <n v="41.59"/>
    <n v="1.99"/>
    <n v="1.54"/>
    <n v="197.39753759999999"/>
    <n v="209.67694259999999"/>
    <n v="172.59827720000001"/>
    <n v="187.46701039999999"/>
    <n v="132.26855879999999"/>
    <n v="172.03775150000001"/>
  </r>
  <r>
    <x v="8"/>
    <n v="5"/>
    <n v="101"/>
    <n v="15.58"/>
    <n v="47.01"/>
    <n v="1.68"/>
    <n v="1.23"/>
    <n v="202.4648004"/>
    <n v="217.41970789999999"/>
    <n v="176.4241878"/>
    <n v="192.5432304"/>
    <n v="133.17944779999999"/>
    <n v="176.79925249999999"/>
  </r>
  <r>
    <x v="8"/>
    <n v="6"/>
    <n v="102"/>
    <n v="16.48"/>
    <n v="48.46"/>
    <n v="1.77"/>
    <n v="1.32"/>
    <n v="205.3865606"/>
    <n v="222.9537924"/>
    <n v="178.72621889999999"/>
    <n v="196.68162649999999"/>
    <n v="133.99347900000001"/>
    <n v="179.2323074"/>
  </r>
  <r>
    <x v="8"/>
    <n v="7"/>
    <n v="103"/>
    <n v="17.13"/>
    <n v="45.25"/>
    <n v="1.65"/>
    <n v="1.2"/>
    <n v="207.86530020000001"/>
    <n v="226.86202080000001"/>
    <n v="179.8233602"/>
    <n v="199.28943459999999"/>
    <n v="134.52647160000001"/>
    <n v="182.25348450000001"/>
  </r>
  <r>
    <x v="8"/>
    <n v="8"/>
    <n v="104"/>
    <n v="17.61"/>
    <n v="46.15"/>
    <n v="1.5"/>
    <n v="1.05"/>
    <n v="210.30152100000001"/>
    <n v="228.7734323"/>
    <n v="180.59761459999999"/>
    <n v="200.82922110000001"/>
    <n v="134.896805"/>
    <n v="185.25476430000001"/>
  </r>
  <r>
    <x v="8"/>
    <n v="9"/>
    <n v="105"/>
    <n v="17.850000000000001"/>
    <n v="47.43"/>
    <n v="1.75"/>
    <n v="1.3"/>
    <n v="212.00003580000001"/>
    <n v="230.62489540000001"/>
    <n v="181.45235120000001"/>
    <n v="202.10797550000001"/>
    <n v="135.31695590000001"/>
    <n v="188.37950549999999"/>
  </r>
  <r>
    <x v="8"/>
    <n v="10"/>
    <n v="106"/>
    <n v="18.329999999999998"/>
    <n v="50.94"/>
    <n v="1.78"/>
    <n v="1.33"/>
    <n v="213.8175952"/>
    <n v="232.3407014"/>
    <n v="182.46283"/>
    <n v="203.3859808"/>
    <n v="135.7404775"/>
    <n v="191.34714120000001"/>
  </r>
  <r>
    <x v="8"/>
    <n v="11"/>
    <n v="107"/>
    <n v="18.48"/>
    <n v="45.25"/>
    <n v="1.92"/>
    <n v="1.47"/>
    <n v="215.69709660000001"/>
    <n v="233.65196739999999"/>
    <n v="183.44598980000001"/>
    <n v="204.66848529999999"/>
    <n v="135.97517049999999"/>
    <n v="193.39273299999999"/>
  </r>
  <r>
    <x v="8"/>
    <n v="12"/>
    <n v="108"/>
    <n v="18.55"/>
    <n v="53.48"/>
    <n v="1.58"/>
    <n v="1.1299999999999999"/>
    <n v="218.5761268"/>
    <n v="234.93078310000001"/>
    <n v="184.49740869999999"/>
    <n v="206.54717629999999"/>
    <n v="136.21172139999999"/>
    <n v="195.5062595"/>
  </r>
  <r>
    <x v="9"/>
    <n v="1"/>
    <n v="109"/>
    <n v="18.72"/>
    <n v="55.01"/>
    <n v="1.84"/>
    <n v="1.39"/>
    <n v="221.40485219999999"/>
    <n v="236.24093719999999"/>
    <n v="185.64587979999999"/>
    <n v="208.49586769999999"/>
    <n v="136.42879239999999"/>
    <n v="197.1877757"/>
  </r>
  <r>
    <x v="9"/>
    <n v="2"/>
    <n v="110"/>
    <n v="17.78"/>
    <n v="46.39"/>
    <n v="1.82"/>
    <n v="1.37"/>
    <n v="225.80871669999999"/>
    <n v="238.64642019999999"/>
    <n v="187.06302600000001"/>
    <n v="210.564942"/>
    <n v="136.7590099"/>
    <n v="199.10351420000001"/>
  </r>
  <r>
    <x v="9"/>
    <n v="3"/>
    <n v="111"/>
    <n v="17.260000000000002"/>
    <n v="52.13"/>
    <n v="1.6"/>
    <n v="1.1499999999999999"/>
    <n v="230.79548829999999"/>
    <n v="241.22402829999999"/>
    <n v="188.9986376"/>
    <n v="213.01582959999999"/>
    <n v="137.16835449999999"/>
    <n v="201.16822550000001"/>
  </r>
  <r>
    <x v="9"/>
    <n v="4"/>
    <n v="112"/>
    <n v="17.239999999999998"/>
    <n v="52.94"/>
    <n v="1.79"/>
    <n v="1.34"/>
    <n v="235.50132429999999"/>
    <n v="243.32544350000001"/>
    <n v="190.99649840000001"/>
    <n v="215.42678849999999"/>
    <n v="137.5027868"/>
    <n v="203.33938689999999"/>
  </r>
  <r>
    <x v="9"/>
    <n v="5"/>
    <n v="113"/>
    <n v="16.25"/>
    <n v="50.57"/>
    <n v="1.87"/>
    <n v="1.42"/>
    <n v="241.47200720000001"/>
    <n v="245.4898523"/>
    <n v="193.13115859999999"/>
    <n v="218.06563740000001"/>
    <n v="138.0409885"/>
    <n v="205.52161849999999"/>
  </r>
  <r>
    <x v="9"/>
    <n v="6"/>
    <n v="114"/>
    <n v="16.100000000000001"/>
    <n v="47.42"/>
    <n v="1.95"/>
    <n v="1.5"/>
    <n v="246.28873949999999"/>
    <n v="247.31782440000001"/>
    <n v="195.5501587"/>
    <n v="220.7627401"/>
    <n v="138.38570010000001"/>
    <n v="207.9881973"/>
  </r>
  <r>
    <x v="9"/>
    <n v="7"/>
    <n v="115"/>
    <n v="16.05"/>
    <n v="49.01"/>
    <n v="2.0099999999999998"/>
    <n v="1.56"/>
    <n v="250.0279855"/>
    <n v="248.54766559999999"/>
    <n v="198.33596600000001"/>
    <n v="222.67647400000001"/>
    <n v="138.6199421"/>
    <n v="209.5678374"/>
  </r>
  <r>
    <x v="9"/>
    <n v="8"/>
    <n v="116"/>
    <n v="16.010000000000002"/>
    <n v="51.64"/>
    <n v="1.99"/>
    <n v="1.54"/>
    <n v="252.88944499999999"/>
    <n v="249.7153065"/>
    <n v="200.21133810000001"/>
    <n v="224.57438619999999"/>
    <n v="138.8620268"/>
    <n v="210.98255370000001"/>
  </r>
  <r>
    <x v="9"/>
    <n v="9"/>
    <n v="117"/>
    <n v="15.98"/>
    <n v="56.79"/>
    <n v="1.93"/>
    <n v="1.48"/>
    <n v="255.0799652"/>
    <n v="250.91333399999999"/>
    <n v="201.5759104"/>
    <n v="226.35414610000001"/>
    <n v="139.1105632"/>
    <n v="212.27465939999999"/>
  </r>
  <r>
    <x v="9"/>
    <n v="10"/>
    <n v="118"/>
    <n v="15.91"/>
    <n v="58.46"/>
    <n v="1.95"/>
    <n v="1.5"/>
    <n v="257.2357566"/>
    <n v="252.0845874"/>
    <n v="202.9134407"/>
    <n v="228.1720157"/>
    <n v="139.3708278"/>
    <n v="213.8619683"/>
  </r>
  <r>
    <x v="9"/>
    <n v="11"/>
    <n v="119"/>
    <n v="15.9"/>
    <n v="63.56"/>
    <n v="1.96"/>
    <n v="1.51"/>
    <n v="259.50114559999997"/>
    <n v="253.325975"/>
    <n v="204.29674309999999"/>
    <n v="229.9549208"/>
    <n v="140.1482025"/>
    <n v="215.4599781"/>
  </r>
  <r>
    <x v="9"/>
    <n v="12"/>
    <n v="120"/>
    <n v="15.37"/>
    <n v="65.11"/>
    <n v="1.96"/>
    <n v="1.51"/>
    <n v="261.01310130000002"/>
    <n v="254.40878420000001"/>
    <n v="205.61417739999999"/>
    <n v="232.04787440000001"/>
    <n v="140.94781449999999"/>
    <n v="216.94080589999999"/>
  </r>
  <r>
    <x v="10"/>
    <n v="1"/>
    <n v="121"/>
    <n v="15.13"/>
    <n v="69.680000000000007"/>
    <n v="2"/>
    <n v="1.55"/>
    <n v="263.2926228"/>
    <n v="255.88715060000001"/>
    <n v="207.03250800000001"/>
    <n v="234.29740620000001"/>
    <n v="141.73022839999999"/>
    <n v="218.68721289999999"/>
  </r>
  <r>
    <x v="10"/>
    <n v="2"/>
    <n v="122"/>
    <n v="14.33"/>
    <n v="66.67"/>
    <n v="2.0099999999999998"/>
    <n v="1.56"/>
    <n v="265.52301999999997"/>
    <n v="257.46327980000001"/>
    <n v="208.59879269999999"/>
    <n v="236.37165619999999"/>
    <n v="142.64287210000001"/>
    <n v="220.30327869999999"/>
  </r>
  <r>
    <x v="10"/>
    <n v="3"/>
    <n v="123"/>
    <n v="13.34"/>
    <n v="74.72"/>
    <n v="1.94"/>
    <n v="1.49"/>
    <n v="267.90648299999998"/>
    <n v="259.2496835"/>
    <n v="210.28585509999999"/>
    <n v="238.39571520000001"/>
    <n v="143.40268520000001"/>
    <n v="222.11"/>
  </r>
  <r>
    <x v="10"/>
    <n v="4"/>
    <n v="124"/>
    <n v="12.48"/>
    <n v="72.37"/>
    <n v="1.97"/>
    <n v="1.52"/>
    <n v="270.35346220000002"/>
    <n v="260.8696516"/>
    <n v="212.09874740000001"/>
    <n v="240.42944879999999"/>
    <n v="144.1931448"/>
    <n v="223.9"/>
  </r>
  <r>
    <x v="10"/>
    <n v="5"/>
    <n v="125"/>
    <n v="11.61"/>
    <n v="77.64"/>
    <n v="1.78"/>
    <n v="1.33"/>
    <n v="273.94470719999998"/>
    <n v="262.76686949999998"/>
    <n v="214.0149624"/>
    <n v="242.5932359"/>
    <n v="145.0404087"/>
    <n v="225.95436100000001"/>
  </r>
  <r>
    <x v="10"/>
    <n v="6"/>
    <n v="126"/>
    <n v="11.23"/>
    <n v="75.38"/>
    <n v="1.78"/>
    <n v="1.33"/>
    <n v="278.24840740000002"/>
    <n v="264.74684359999998"/>
    <n v="215.98330559999999"/>
    <n v="244.7904145"/>
    <n v="145.903594"/>
    <n v="228.22"/>
  </r>
  <r>
    <x v="10"/>
    <n v="7"/>
    <n v="127"/>
    <n v="11.14"/>
    <n v="74.72"/>
    <n v="1.83"/>
    <n v="1.38"/>
    <n v="282.15654380000001"/>
    <n v="266.61797519999999"/>
    <n v="218.0546798"/>
    <n v="246.99457799999999"/>
    <n v="146.75571880000001"/>
    <n v="230.29"/>
  </r>
  <r>
    <x v="10"/>
    <n v="8"/>
    <n v="128"/>
    <n v="11.23"/>
    <n v="73.349999999999994"/>
    <n v="2"/>
    <n v="1.55"/>
    <n v="286.1654815"/>
    <n v="267.82779599999998"/>
    <n v="219.5083027"/>
    <n v="248.5004897"/>
    <n v="147.63546590000001"/>
    <n v="231.73168860000001"/>
  </r>
  <r>
    <x v="10"/>
    <n v="9"/>
    <n v="129"/>
    <n v="11.28"/>
    <n v="79.59"/>
    <n v="1.96"/>
    <n v="1.51"/>
    <n v="289.02836359999998"/>
    <n v="269.16355579999998"/>
    <n v="221.0240872"/>
    <n v="250.1172081"/>
    <n v="148.56223990000001"/>
    <n v="233.34"/>
  </r>
  <r>
    <x v="10"/>
    <n v="10"/>
    <n v="130"/>
    <n v="11.26"/>
    <n v="79.180000000000007"/>
    <n v="2.0099999999999998"/>
    <n v="1.56"/>
    <n v="291.39010760000002"/>
    <n v="270.44850839999998"/>
    <n v="222.5994445"/>
    <n v="251.82347350000001"/>
    <n v="149.52845579999999"/>
    <n v="234.9322607"/>
  </r>
  <r>
    <x v="10"/>
    <n v="11"/>
    <n v="131"/>
    <n v="11.28"/>
    <n v="66.59"/>
    <n v="1.8"/>
    <n v="1.35"/>
    <n v="294.01823719999999"/>
    <n v="271.93226240000001"/>
    <n v="224.2050935"/>
    <n v="253.61301689999999"/>
    <n v="150.46467369999999"/>
    <n v="236.54"/>
  </r>
  <r>
    <x v="10"/>
    <n v="12"/>
    <n v="132"/>
    <n v="11.44"/>
    <n v="62"/>
    <n v="1.9"/>
    <n v="1.45"/>
    <n v="296.40309130000003"/>
    <n v="273.33133249999997"/>
    <n v="225.78704139999999"/>
    <n v="255.43544470000001"/>
    <n v="151.41643429999999"/>
    <n v="238.21"/>
  </r>
  <r>
    <x v="11"/>
    <n v="1"/>
    <n v="133"/>
    <n v="11.37"/>
    <n v="60.39"/>
    <n v="1.95"/>
    <n v="1.5"/>
    <n v="298.85091449999999"/>
    <n v="274.6907468"/>
    <n v="227.3320622"/>
    <n v="257.25000460000001"/>
    <n v="152.3318854"/>
    <n v="239.89"/>
  </r>
  <r>
    <x v="11"/>
    <n v="2"/>
    <n v="134"/>
    <n v="11.31"/>
    <n v="64.89"/>
    <n v="1.99"/>
    <n v="1.54"/>
    <n v="301.29745709999997"/>
    <n v="276.10220049999998"/>
    <n v="228.81312729999999"/>
    <n v="259.00273399999998"/>
    <n v="153.24320589999999"/>
    <n v="241.55"/>
  </r>
  <r>
    <x v="11"/>
    <n v="3"/>
    <n v="135"/>
    <n v="11.25"/>
    <n v="67.67"/>
    <n v="2.02"/>
    <n v="1.57"/>
    <n v="303.94271099999997"/>
    <n v="277.87912679999999"/>
    <n v="230.54311939999999"/>
    <n v="260.78656130000002"/>
    <n v="154.17698100000001"/>
    <n v="243.12"/>
  </r>
  <r>
    <x v="11"/>
    <n v="4"/>
    <n v="136"/>
    <n v="11.37"/>
    <n v="73.08"/>
    <n v="1.94"/>
    <n v="1.49"/>
    <n v="307.39590040000002"/>
    <n v="279.78950029999999"/>
    <n v="232.36570029999999"/>
    <n v="262.64045340000001"/>
    <n v="155.1439163"/>
    <n v="244.76"/>
  </r>
  <r>
    <x v="11"/>
    <n v="5"/>
    <n v="137"/>
    <n v="11.4"/>
    <n v="73.650000000000006"/>
    <n v="1.94"/>
    <n v="1.49"/>
    <n v="311.73303820000001"/>
    <n v="281.78600349999999"/>
    <n v="234.2251967"/>
    <n v="264.58500090000001"/>
    <n v="156.17093370000001"/>
    <n v="246.5"/>
  </r>
  <r>
    <x v="11"/>
    <n v="6"/>
    <n v="138"/>
    <n v="11.22"/>
    <n v="66.739999999999995"/>
    <n v="2.09"/>
    <n v="1.64"/>
    <n v="315.97469139999998"/>
    <n v="283.63996420000001"/>
    <n v="236.08008530000001"/>
    <n v="266.53769399999999"/>
    <n v="157.17486199999999"/>
    <n v="248.35"/>
  </r>
  <r>
    <x v="11"/>
    <n v="7"/>
    <n v="139"/>
    <n v="11.08"/>
    <n v="66.239999999999995"/>
    <n v="2.11"/>
    <n v="1.66"/>
    <n v="319.94159980000001"/>
    <n v="285.49835130000002"/>
    <n v="237.7929412"/>
    <n v="268.49615080000001"/>
    <n v="158.14837199999999"/>
    <n v="250.03"/>
  </r>
  <r>
    <x v="11"/>
    <n v="8"/>
    <n v="140"/>
    <n v="11.02"/>
    <n v="61.05"/>
    <n v="2.09"/>
    <n v="1.64"/>
    <n v="323.85485490000002"/>
    <n v="287.2756541"/>
    <n v="239.5494473"/>
    <n v="270.490137"/>
    <n v="159.16350840000001"/>
    <n v="251.71"/>
  </r>
  <r>
    <x v="11"/>
    <n v="9"/>
    <n v="141"/>
    <n v="11.24"/>
    <n v="65.27"/>
    <n v="2.0699999999999998"/>
    <n v="1.62"/>
    <n v="328.0670993"/>
    <n v="289.1507191"/>
    <n v="241.41211269999999"/>
    <n v="272.55018089999999"/>
    <n v="160.21926819999999"/>
    <n v="253.49"/>
  </r>
  <r>
    <x v="11"/>
    <n v="10"/>
    <n v="142"/>
    <n v="11.61"/>
    <n v="59.1"/>
    <n v="2.0499999999999998"/>
    <n v="1.6"/>
    <n v="332.44077349999998"/>
    <n v="291.05951299999998"/>
    <n v="243.3402294"/>
    <n v="274.66590150000002"/>
    <n v="161.30573340000001"/>
    <n v="255.34"/>
  </r>
  <r>
    <x v="11"/>
    <n v="11"/>
    <n v="143"/>
    <n v="11.85"/>
    <n v="63.56"/>
    <n v="1.94"/>
    <n v="1.49"/>
    <n v="336.59793359999998"/>
    <n v="292.87259890000001"/>
    <n v="245.3706948"/>
    <n v="276.87350140000001"/>
    <n v="162.45348859999999"/>
    <n v="257.22000000000003"/>
  </r>
  <r>
    <x v="11"/>
    <n v="12"/>
    <n v="144"/>
    <n v="11.98"/>
    <n v="68.56"/>
    <n v="1.96"/>
    <n v="1.51"/>
    <n v="339.87582300000003"/>
    <n v="294.3882059"/>
    <n v="247.43444819999999"/>
    <n v="279.05991519999998"/>
    <n v="163.51264119999999"/>
    <n v="259.19"/>
  </r>
  <r>
    <x v="12"/>
    <n v="1"/>
    <n v="145"/>
    <n v="12.13"/>
    <n v="66.680000000000007"/>
    <n v="2.0699999999999998"/>
    <n v="1.62"/>
    <n v="343.22832990000001"/>
    <n v="296.05927689999999"/>
    <n v="249.56141109999999"/>
    <n v="281.30338949999998"/>
    <n v="164.61152860000001"/>
    <n v="261.17"/>
  </r>
  <r>
    <x v="12"/>
    <n v="2"/>
    <n v="146"/>
    <n v="12.2"/>
    <n v="58.45"/>
    <n v="2.0699999999999998"/>
    <n v="1.62"/>
    <n v="346.2040958"/>
    <n v="297.66314879999999"/>
    <n v="251.5568911"/>
    <n v="283.42364679999997"/>
    <n v="165.73156370000001"/>
    <n v="263.12"/>
  </r>
  <r>
    <x v="12"/>
    <n v="3"/>
    <n v="147"/>
    <n v="12.26"/>
    <n v="32.29"/>
    <n v="2.04"/>
    <n v="1.59"/>
    <n v="349.46314710000001"/>
    <n v="299.43431099999998"/>
    <n v="253.58510519999999"/>
    <n v="285.54473710000002"/>
    <n v="166.88215099999999"/>
    <n v="265.06"/>
  </r>
  <r>
    <x v="12"/>
    <n v="4"/>
    <n v="148"/>
    <n v="12.34"/>
    <n v="14.28"/>
    <n v="2.04"/>
    <n v="1.59"/>
    <n v="353.58655390000001"/>
    <n v="301.48732810000001"/>
    <n v="256.22102030000002"/>
    <n v="288.3171562"/>
    <n v="168.08109870000001"/>
    <n v="267.17"/>
  </r>
  <r>
    <x v="12"/>
    <n v="5"/>
    <n v="149"/>
    <n v="12.4"/>
    <n v="27.9"/>
    <n v="1.75"/>
    <n v="1.3"/>
    <n v="358.60388899999998"/>
    <n v="303.67394180000002"/>
    <n v="259.19320240000002"/>
    <n v="291.27415139999999"/>
    <n v="169.35579279999999"/>
    <n v="269.32"/>
  </r>
  <r>
    <x v="12"/>
    <n v="6"/>
    <n v="150"/>
    <n v="12.56"/>
    <n v="40.299999999999997"/>
    <n v="1.69"/>
    <n v="1.24"/>
    <n v="363.92500080000002"/>
    <n v="305.93097139999998"/>
    <n v="262.26212279999999"/>
    <n v="294.27947289999997"/>
    <n v="170.71714359999999"/>
    <n v="271.48"/>
  </r>
  <r>
    <x v="12"/>
    <n v="7"/>
    <n v="151"/>
    <n v="12.82"/>
    <n v="44.1"/>
    <n v="1.65"/>
    <n v="1.2"/>
    <n v="369.47421530000003"/>
    <n v="308.24858790000002"/>
    <n v="265.38954619999998"/>
    <n v="297.48731570000001"/>
    <n v="172.08632650000001"/>
    <n v="273.67"/>
  </r>
  <r>
    <x v="12"/>
    <n v="8"/>
    <n v="152"/>
    <n v="13.22"/>
    <n v="45.06"/>
    <n v="1.65"/>
    <n v="1.2"/>
    <n v="375.65969039999999"/>
    <n v="310.6391916"/>
    <n v="268.50331419999998"/>
    <n v="300.80078589999999"/>
    <n v="173.4992001"/>
    <n v="275.94"/>
  </r>
  <r>
    <x v="12"/>
    <n v="9"/>
    <n v="153"/>
    <n v="13.71"/>
    <n v="40.85"/>
    <n v="1.54"/>
    <n v="1.0900000000000001"/>
    <n v="382.72406949999998"/>
    <n v="313.13931339999999"/>
    <n v="271.77287560000002"/>
    <n v="304.30977819999998"/>
    <n v="174.9452833"/>
    <n v="278.3"/>
  </r>
  <r>
    <x v="12"/>
    <n v="10"/>
    <n v="154"/>
    <n v="14.23"/>
    <n v="39.74"/>
    <n v="1.61"/>
    <n v="1.1599999999999999"/>
    <n v="390.21349989999999"/>
    <n v="315.7418308"/>
    <n v="275.16381080000002"/>
    <n v="307.9206868"/>
    <n v="176.45110120000001"/>
    <n v="280.77"/>
  </r>
  <r>
    <x v="12"/>
    <n v="11"/>
    <n v="155"/>
    <n v="14.89"/>
    <n v="42.7"/>
    <n v="1.54"/>
    <n v="1.0900000000000001"/>
    <n v="398.18931229999998"/>
    <n v="318.42278379999999"/>
    <n v="278.66260770000002"/>
    <n v="311.67817700000001"/>
    <n v="178.00384109999999"/>
    <n v="283.37"/>
  </r>
  <r>
    <x v="12"/>
    <n v="12"/>
    <n v="156"/>
    <n v="15.75"/>
    <n v="50.33"/>
    <n v="1.42"/>
    <n v="0.97"/>
    <n v="406.36391550000002"/>
    <n v="321.12109850000002"/>
    <n v="282.22362320000002"/>
    <n v="315.51981310000002"/>
    <n v="179.56532340000001"/>
    <n v="286.04000000000002"/>
  </r>
  <r>
    <x v="13"/>
    <n v="1"/>
    <n v="157"/>
    <n v="16.47"/>
    <n v="54.87"/>
    <n v="1.36"/>
    <n v="0.91"/>
    <n v="413.81876970000002"/>
    <n v="323.87998690000001"/>
    <n v="285.87495899999999"/>
    <n v="319.42489540000003"/>
    <n v="181.05797029999999"/>
    <n v="288.70999999999998"/>
  </r>
  <r>
    <x v="13"/>
    <n v="2"/>
    <n v="158"/>
    <n v="17.329999999999998"/>
    <n v="62.48"/>
    <n v="1.42"/>
    <n v="0.97"/>
    <n v="421.6273309"/>
    <n v="326.78101500000002"/>
    <n v="289.70447109999998"/>
    <n v="323.47972709999999"/>
    <n v="182.58593440000001"/>
    <n v="291.56"/>
  </r>
  <r>
    <x v="13"/>
    <n v="3"/>
    <n v="159"/>
    <n v="18.170000000000002"/>
    <n v="65.62"/>
    <n v="1.43"/>
    <n v="0.98"/>
    <n v="429.65778160000002"/>
    <n v="329.75972769999998"/>
    <n v="293.57707340000002"/>
    <n v="327.60877979999998"/>
    <n v="184.10229369999999"/>
    <n v="294.51"/>
  </r>
  <r>
    <x v="13"/>
    <n v="4"/>
    <n v="160"/>
    <n v="18.12"/>
    <n v="64.3"/>
    <n v="1.37"/>
    <n v="0.92"/>
    <n v="433.91651489999998"/>
    <n v="332.06360009999997"/>
    <n v="296.89701450000001"/>
    <n v="331.18226609999999"/>
    <n v="185.66117879999999"/>
    <n v="297.16000000000003"/>
  </r>
  <r>
    <x v="13"/>
    <n v="5"/>
    <n v="161"/>
    <n v="17.93"/>
    <n v="67.83"/>
    <n v="1.34"/>
    <n v="0.89"/>
    <n v="438.49124280000001"/>
    <n v="334.41230350000001"/>
    <n v="300.2268919"/>
    <n v="334.7920092"/>
    <n v="187.23630220000001"/>
    <n v="299.91000000000003"/>
  </r>
  <r>
    <x v="13"/>
    <n v="6"/>
    <n v="162"/>
    <n v="17.75"/>
    <n v="73.459999999999994"/>
    <n v="1.31"/>
    <n v="0.86"/>
    <n v="443.36529619999999"/>
    <n v="336.86943430000002"/>
    <n v="303.60622710000001"/>
    <n v="338.51228930000002"/>
    <n v="188.84366470000001"/>
    <n v="302.91000000000003"/>
  </r>
  <r>
    <x v="13"/>
    <n v="7"/>
    <n v="163"/>
    <n v="17.38"/>
    <n v="75.930000000000007"/>
    <n v="1.32"/>
    <n v="0.87"/>
    <n v="447.18112830000001"/>
    <n v="339.67711350000002"/>
    <n v="307.04327699999999"/>
    <n v="342.27638880000001"/>
    <n v="190.4282637"/>
    <n v="305.98"/>
  </r>
  <r>
    <x v="13"/>
    <n v="8"/>
    <n v="164"/>
    <n v="17.010000000000002"/>
    <n v="70.72"/>
    <n v="1.24"/>
    <n v="0.79"/>
    <n v="451.92922440000001"/>
    <n v="342.52285849999998"/>
    <n v="310.14915300000001"/>
    <n v="345.95331979999997"/>
    <n v="192.01794240000001"/>
    <n v="309.12"/>
  </r>
  <r>
    <x v="13"/>
    <n v="9"/>
    <n v="165"/>
    <n v="16.63"/>
    <n v="74.55"/>
    <n v="1.25"/>
    <n v="0.8"/>
    <n v="457.60827899999998"/>
    <n v="345.43456400000002"/>
    <n v="313.33260799999999"/>
    <n v="349.83436319999998"/>
    <n v="193.5718856"/>
    <n v="312.3"/>
  </r>
  <r>
    <x v="13"/>
    <n v="10"/>
    <n v="166"/>
    <n v="15.99"/>
    <n v="84.11"/>
    <n v="1.23"/>
    <n v="0.78"/>
    <n v="461.76976500000001"/>
    <n v="348.68665379999999"/>
    <n v="316.86980440000002"/>
    <n v="354.2063599"/>
    <n v="195.15709709999999"/>
    <n v="315.69"/>
  </r>
  <r>
    <x v="13"/>
    <n v="11"/>
    <n v="167"/>
    <n v="15.4"/>
    <n v="82.16"/>
    <n v="1.23"/>
    <n v="0.78"/>
    <n v="466.71172050000001"/>
    <n v="352.08669229999998"/>
    <n v="320.43896339999998"/>
    <n v="358.52692059999998"/>
    <n v="196.78924140000001"/>
    <n v="319.12"/>
  </r>
  <r>
    <x v="13"/>
    <n v="12"/>
    <n v="168"/>
    <n v="15.63"/>
    <n v="65.41"/>
    <n v="1.2"/>
    <n v="0.75"/>
    <n v="476.95065149999999"/>
    <n v="356.67849699999999"/>
    <n v="324.31672889999999"/>
    <n v="362.99991160000002"/>
    <n v="198.4636247"/>
    <n v="322.92"/>
  </r>
  <r>
    <x v="14"/>
    <n v="1"/>
    <n v="169"/>
    <n v="15.6"/>
    <n v="88.71"/>
    <n v="1.4"/>
    <n v="0.95"/>
    <n v="484.68931270000002"/>
    <n v="360.96868660000001"/>
    <n v="328.31202910000002"/>
    <n v="367.58889149999999"/>
    <n v="200.20773360000001"/>
    <n v="326.8359633"/>
  </r>
  <r>
    <x v="14"/>
    <n v="2"/>
    <n v="170"/>
    <n v="15.7"/>
    <n v="99.64"/>
    <n v="1.26"/>
    <n v="0.81"/>
    <n v="493.76829279999998"/>
    <n v="365.39899409999998"/>
    <n v="332.41818239999998"/>
    <n v="372.38745019999999"/>
    <n v="201.96763240000001"/>
    <n v="330.8615403"/>
  </r>
  <r>
    <x v="14"/>
    <n v="3"/>
    <n v="171"/>
    <n v="15.92"/>
    <n v="121.23"/>
    <n v="1.24"/>
    <n v="0.79"/>
    <n v="503.57244279999998"/>
    <n v="370.3909309"/>
    <n v="336.7848194"/>
    <n v="377.94964970000001"/>
    <n v="203.84118989999999"/>
    <n v="335.36088660000001"/>
  </r>
  <r>
    <x v="14"/>
    <n v="4"/>
    <n v="172"/>
    <n v="16.82"/>
    <n v="106.51"/>
    <n v="1.22"/>
    <n v="0.77"/>
    <n v="513.63098100000002"/>
    <n v="375.49671210000002"/>
    <n v="341.30977849999999"/>
    <n v="383.6703966"/>
    <n v="205.77987329999999"/>
    <n v="339.94583490000002"/>
  </r>
  <r>
    <x v="14"/>
    <n v="5"/>
    <n v="173"/>
    <n v="17.71"/>
    <n v="116.72"/>
    <n v="1.02"/>
    <n v="0.56999999999999995"/>
    <n v="523.97981370000002"/>
    <n v="380.71651270000001"/>
    <n v="346.05178360000002"/>
    <n v="389.66982760000002"/>
    <n v="207.83768900000001"/>
    <n v="344.78193490000001"/>
  </r>
  <r>
    <x v="14"/>
    <n v="6"/>
    <n v="174"/>
    <n v="18.600000000000001"/>
    <n v="130.1"/>
    <n v="1.1599999999999999"/>
    <n v="0.71"/>
    <n v="534.71170989999996"/>
    <n v="386.08230429999998"/>
    <n v="350.97585120000002"/>
    <n v="395.970505"/>
    <n v="210.00263380000001"/>
    <n v="349.84396229999999"/>
  </r>
  <r>
    <x v="14"/>
    <n v="7"/>
    <n v="175"/>
    <n v="19.64"/>
    <n v="120.54"/>
    <n v="1.08"/>
    <n v="0.63"/>
    <n v="545.63617239999996"/>
    <n v="391.56554190000003"/>
    <n v="356.00593880000002"/>
    <n v="402.43582750000002"/>
    <n v="212.20003270000001"/>
    <n v="354.9524073"/>
  </r>
  <r>
    <x v="14"/>
    <n v="8"/>
    <n v="176"/>
    <n v="20.52"/>
    <n v="106.34"/>
    <n v="0.97"/>
    <n v="0.52"/>
    <n v="556.41898930000002"/>
    <n v="397.03744269999999"/>
    <n v="360.99387350000001"/>
    <n v="409.05069300000002"/>
    <n v="214.35651540000001"/>
    <n v="360.08565160000001"/>
  </r>
  <r>
    <x v="14"/>
    <n v="9"/>
    <n v="177"/>
    <n v="20.77"/>
    <n v="93.25"/>
    <n v="0.94"/>
    <n v="0.49"/>
    <n v="564.39585590000002"/>
    <n v="402.17165640000002"/>
    <n v="366.40481820000002"/>
    <n v="415.39482600000002"/>
    <n v="216.34311159999999"/>
    <n v="365.02724819999997"/>
  </r>
  <r>
    <x v="14"/>
    <n v="10"/>
    <n v="178"/>
    <n v="21.09"/>
    <n v="96.57"/>
    <n v="1.01"/>
    <n v="0.56000000000000005"/>
    <n v="571.31768790000001"/>
    <n v="407.40637770000001"/>
    <n v="372.13992789999998"/>
    <n v="421.49924559999999"/>
    <n v="218.3425494"/>
    <n v="370.16728979999999"/>
  </r>
  <r>
    <x v="14"/>
    <n v="11"/>
    <n v="179"/>
    <n v="21.47"/>
    <n v="93.36"/>
    <n v="1.19"/>
    <n v="0.74"/>
    <n v="579.30802730000005"/>
    <n v="413.0986461"/>
    <n v="377.64373010000003"/>
    <n v="428.55651449999999"/>
    <n v="219.49704120000001"/>
    <n v="376.19020339999997"/>
  </r>
  <r>
    <x v="14"/>
    <n v="12"/>
    <n v="180"/>
    <n v="21.34"/>
    <n v="82.5"/>
    <n v="1.24"/>
    <n v="0.79"/>
    <n v="590.24415260000001"/>
    <n v="419.1572635"/>
    <n v="383.39827530000002"/>
    <n v="436.18574180000002"/>
    <n v="220.73192610000001"/>
    <n v="382.41798690000002"/>
  </r>
  <r>
    <x v="15"/>
    <n v="1"/>
    <n v="181"/>
    <n v="21.82"/>
    <n v="84.78"/>
    <n v="1.27"/>
    <n v="0.82"/>
    <n v="602.54488170000002"/>
    <n v="425.66424439999997"/>
    <n v="389.44870209999999"/>
    <n v="444.87205949999998"/>
    <n v="222.00273630000001"/>
    <n v="389.0031955"/>
  </r>
  <r>
    <x v="15"/>
    <n v="2"/>
    <n v="182"/>
    <n v="21.91"/>
    <n v="86.04"/>
    <n v="1.29"/>
    <n v="0.84"/>
    <n v="614.01309530000003"/>
    <n v="431.56081940000001"/>
    <n v="395.80263459999998"/>
    <n v="452.18837980000001"/>
    <n v="223.25329540000001"/>
    <n v="395.48251299999998"/>
  </r>
  <r>
    <x v="15"/>
    <n v="3"/>
    <n v="183"/>
    <n v="22.04"/>
    <n v="81.099999999999994"/>
    <n v="1.27"/>
    <n v="0.82"/>
    <n v="626.70112410000002"/>
    <n v="437.77669730000002"/>
    <n v="402.46322529999998"/>
    <n v="462.04228369999998"/>
    <n v="224.83653200000001"/>
    <n v="402.70241429999999"/>
  </r>
  <r>
    <x v="15"/>
    <n v="4"/>
    <n v="184"/>
    <n v="22.22"/>
    <n v="82.07"/>
    <n v="1.26"/>
    <n v="0.81"/>
    <n v="640.04313100000002"/>
    <n v="444.15719259999997"/>
    <n v="409.3604224"/>
    <n v="472.36487469999997"/>
    <n v="226.48251859999999"/>
    <n v="410.27182770000002"/>
  </r>
  <r>
    <x v="15"/>
    <n v="5"/>
    <n v="185"/>
    <n v="22.41"/>
    <n v="76.91"/>
    <n v="1.19"/>
    <n v="0.74"/>
    <n v="654.05632430000003"/>
    <n v="450.44198390000003"/>
    <n v="417.02630620000002"/>
    <n v="482.67797639999998"/>
    <n v="228.13884250000001"/>
    <n v="417.41487100000001"/>
  </r>
  <r>
    <x v="15"/>
    <n v="6"/>
    <n v="186"/>
    <n v="22.79"/>
    <n v="76.97"/>
    <n v="1.26"/>
    <n v="0.81"/>
    <n v="669.73220779999997"/>
    <n v="457.69958370000001"/>
    <n v="425.148008"/>
    <n v="494.29912059999998"/>
    <n v="230.02808210000001"/>
    <n v="425.03621750000002"/>
  </r>
  <r>
    <x v="15"/>
    <n v="7"/>
    <n v="187"/>
    <n v="24.08"/>
    <n v="82.27"/>
    <n v="1.0900000000000001"/>
    <n v="0.64"/>
    <n v="692.86309679999999"/>
    <n v="469.61383799999999"/>
    <n v="433.76351929999998"/>
    <n v="508.15267949999998"/>
    <n v="230.5535271"/>
    <n v="431.12468150000001"/>
  </r>
  <r>
    <x v="15"/>
    <n v="8"/>
    <n v="188"/>
    <n v="25.8"/>
    <n v="89.3"/>
    <n v="1.18"/>
    <n v="0.73"/>
    <n v="719.65858130000004"/>
    <n v="483.53701210000003"/>
    <n v="443.71602369999999"/>
    <n v="519.90095380000002"/>
    <n v="230.93834799999999"/>
    <n v="435.83191090000003"/>
  </r>
  <r>
    <x v="15"/>
    <n v="9"/>
    <n v="189"/>
    <n v="26.72"/>
    <n v="98.16"/>
    <n v="1.35"/>
    <n v="0.9"/>
    <n v="737.31226809999998"/>
    <n v="492.55525879999999"/>
    <n v="451.07124210000001"/>
    <n v="528.30496530000005"/>
    <n v="231.32345799999999"/>
    <n v="443.00001559999998"/>
  </r>
  <r>
    <x v="15"/>
    <n v="10"/>
    <n v="190"/>
    <n v="27.33"/>
    <n v="94.9"/>
    <n v="1.35"/>
    <n v="0.9"/>
    <n v="751.40968959999998"/>
    <n v="500.81100679999997"/>
    <n v="458.92263910000003"/>
    <n v="535.46274700000004"/>
    <n v="232.0568815"/>
    <n v="448.1512783"/>
  </r>
  <r>
    <x v="15"/>
    <n v="11"/>
    <n v="191"/>
    <n v="28.2"/>
    <n v="85.76"/>
    <n v="1.25"/>
    <n v="0.8"/>
    <n v="769.58093289999999"/>
    <n v="509.62239039999997"/>
    <n v="467.699457"/>
    <n v="544.35117149999996"/>
    <n v="232.9013051"/>
    <n v="453.01746900000001"/>
  </r>
  <r>
    <x v="15"/>
    <n v="12"/>
    <n v="192"/>
    <n v="28.92"/>
    <n v="79.12"/>
    <n v="1.34"/>
    <n v="0.89"/>
    <n v="790.5344331"/>
    <n v="519.64919680000003"/>
    <n v="474.83474760000001"/>
    <n v="552.8054889"/>
    <n v="233.6045451"/>
    <n v="456.5463307"/>
  </r>
  <r>
    <x v="16"/>
    <n v="1"/>
    <n v="193"/>
    <n v="29.9"/>
    <n v="82.18"/>
    <n v="1.43"/>
    <n v="0.98"/>
    <n v="815.92577110000002"/>
    <n v="530.75799370000004"/>
    <n v="485.10429219999997"/>
    <n v="560.16708770000002"/>
    <n v="233.9735403"/>
    <n v="462.49220839999998"/>
  </r>
  <r>
    <x v="16"/>
    <n v="2"/>
    <n v="194"/>
    <n v="31.7"/>
    <n v="86.08"/>
    <n v="1.32"/>
    <n v="0.87"/>
    <n v="846.84653330000003"/>
    <n v="543.89396859999999"/>
    <n v="494.84456840000001"/>
    <n v="570.03408779999995"/>
    <n v="234.22894769999999"/>
    <n v="469.8997124"/>
  </r>
  <r>
    <x v="16"/>
    <n v="3"/>
    <n v="195"/>
    <n v="33.200000000000003"/>
    <n v="88.8"/>
    <n v="1.23"/>
    <n v="0.78"/>
    <n v="877.47286329999997"/>
    <n v="558.81301610000003"/>
    <n v="502.91268659999997"/>
    <n v="579.82145260000004"/>
    <n v="234.69465360000001"/>
    <n v="476.89029210000001"/>
  </r>
  <r>
    <x v="16"/>
    <n v="4"/>
    <n v="196"/>
    <n v="33.69"/>
    <n v="93.12"/>
    <n v="1.28"/>
    <n v="0.83"/>
    <n v="899.45338589999994"/>
    <n v="571.96043099999997"/>
    <n v="510.09587870000001"/>
    <n v="592.28275259999998"/>
    <n v="235.3359754"/>
    <n v="483.71984049999998"/>
  </r>
  <r>
    <x v="16"/>
    <n v="5"/>
    <n v="197"/>
    <n v="33.950000000000003"/>
    <n v="84.01"/>
    <n v="1.25"/>
    <n v="0.8"/>
    <n v="920.00528120000001"/>
    <n v="583.89415829999996"/>
    <n v="517.3917841"/>
    <n v="606.40807589999997"/>
    <n v="235.85040549999999"/>
    <n v="490.77979190000002"/>
  </r>
  <r>
    <x v="16"/>
    <n v="6"/>
    <n v="198"/>
    <n v="34.19"/>
    <n v="83.64"/>
    <n v="1.28"/>
    <n v="0.83"/>
    <n v="943.45876899999996"/>
    <n v="596.4960221"/>
    <n v="524.74771139999996"/>
    <n v="620.9662515"/>
    <n v="236.0619864"/>
    <n v="498.2422389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4005E8-D896-4FF1-B30B-B2ABD63E8B1E}" name="PivotTable3"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 rowHeaderCaption="Year">
  <location ref="A87:D104" firstHeaderRow="0" firstDataRow="1" firstDataCol="1"/>
  <pivotFields count="13">
    <pivotField axis="axisRow" showAll="0">
      <items count="18">
        <item x="0"/>
        <item x="1"/>
        <item x="2"/>
        <item x="3"/>
        <item x="4"/>
        <item x="5"/>
        <item x="6"/>
        <item x="7"/>
        <item x="8"/>
        <item x="9"/>
        <item x="10"/>
        <item x="11"/>
        <item x="12"/>
        <item x="13"/>
        <item x="14"/>
        <item x="15"/>
        <item x="16"/>
        <item t="default"/>
      </items>
    </pivotField>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x v="16"/>
    </i>
  </rowItems>
  <colFields count="1">
    <field x="-2"/>
  </colFields>
  <colItems count="3">
    <i>
      <x/>
    </i>
    <i i="1">
      <x v="1"/>
    </i>
    <i i="2">
      <x v="2"/>
    </i>
  </colItems>
  <dataFields count="3">
    <dataField name="Crude Oil Price" fld="4" subtotal="average" baseField="0" baseItem="0"/>
    <dataField name="Crude oil Production Rate" fld="5" subtotal="average" baseField="0" baseItem="0"/>
    <dataField name="Crude Oil Export Rate" fld="6" subtotal="average" baseField="0" baseItem="0"/>
  </dataFields>
  <formats count="1">
    <format dxfId="18">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E03600-8CE9-4787-982E-756AE25F4BDF}" name="PivotTable2"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Year">
  <location ref="A50:G67" firstHeaderRow="0" firstDataRow="1" firstDataCol="1"/>
  <pivotFields count="13">
    <pivotField axis="axisRow" showAll="0">
      <items count="18">
        <item x="0"/>
        <item x="1"/>
        <item x="2"/>
        <item x="3"/>
        <item x="4"/>
        <item x="5"/>
        <item x="6"/>
        <item x="7"/>
        <item x="8"/>
        <item x="9"/>
        <item x="10"/>
        <item x="11"/>
        <item x="12"/>
        <item x="13"/>
        <item x="14"/>
        <item x="15"/>
        <item x="16"/>
        <item t="default"/>
      </items>
    </pivotField>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s>
  <rowFields count="1">
    <field x="0"/>
  </rowFields>
  <rowItems count="17">
    <i>
      <x/>
    </i>
    <i>
      <x v="1"/>
    </i>
    <i>
      <x v="2"/>
    </i>
    <i>
      <x v="3"/>
    </i>
    <i>
      <x v="4"/>
    </i>
    <i>
      <x v="5"/>
    </i>
    <i>
      <x v="6"/>
    </i>
    <i>
      <x v="7"/>
    </i>
    <i>
      <x v="8"/>
    </i>
    <i>
      <x v="9"/>
    </i>
    <i>
      <x v="10"/>
    </i>
    <i>
      <x v="11"/>
    </i>
    <i>
      <x v="12"/>
    </i>
    <i>
      <x v="13"/>
    </i>
    <i>
      <x v="14"/>
    </i>
    <i>
      <x v="15"/>
    </i>
    <i>
      <x v="16"/>
    </i>
  </rowItems>
  <colFields count="1">
    <field x="-2"/>
  </colFields>
  <colItems count="6">
    <i>
      <x/>
    </i>
    <i i="1">
      <x v="1"/>
    </i>
    <i i="2">
      <x v="2"/>
    </i>
    <i i="3">
      <x v="3"/>
    </i>
    <i i="4">
      <x v="4"/>
    </i>
    <i i="5">
      <x v="5"/>
    </i>
  </colItems>
  <dataFields count="6">
    <dataField name="CPI of Food" fld="7" subtotal="average" baseField="0" baseItem="0"/>
    <dataField name="CPI of Energy" fld="8" subtotal="average" baseField="0" baseItem="0"/>
    <dataField name="CPI of Health" fld="9" subtotal="average" baseField="0" baseItem="0"/>
    <dataField name="CPI of Transport" fld="10" subtotal="average" baseField="0" baseItem="0"/>
    <dataField name="CPI of Communication" fld="11" subtotal="average" baseField="0" baseItem="0"/>
    <dataField name="CPI of Education" fld="12" subtotal="average" baseField="0" baseItem="0"/>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3" format="12"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2"/>
          </reference>
        </references>
      </pivotArea>
    </chartFormat>
    <chartFormat chart="3" format="15" series="1">
      <pivotArea type="data" outline="0" fieldPosition="0">
        <references count="1">
          <reference field="4294967294" count="1" selected="0">
            <x v="3"/>
          </reference>
        </references>
      </pivotArea>
    </chartFormat>
    <chartFormat chart="3" format="16" series="1">
      <pivotArea type="data" outline="0" fieldPosition="0">
        <references count="1">
          <reference field="4294967294" count="1" selected="0">
            <x v="4"/>
          </reference>
        </references>
      </pivotArea>
    </chartFormat>
    <chartFormat chart="3"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73AF10-1DCB-4729-8A30-BA9D65D7FC12}" name="PivotTable1"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rowHeaderCaption="Year">
  <location ref="A2:B19" firstHeaderRow="1" firstDataRow="1" firstDataCol="1"/>
  <pivotFields count="13">
    <pivotField axis="axisRow" showAll="0">
      <items count="18">
        <item x="0"/>
        <item x="1"/>
        <item x="2"/>
        <item x="3"/>
        <item x="4"/>
        <item x="5"/>
        <item x="6"/>
        <item x="7"/>
        <item x="8"/>
        <item x="9"/>
        <item x="10"/>
        <item x="11"/>
        <item x="12"/>
        <item x="13"/>
        <item x="14"/>
        <item x="15"/>
        <item x="16"/>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x v="16"/>
    </i>
  </rowItems>
  <colItems count="1">
    <i/>
  </colItems>
  <dataFields count="1">
    <dataField name="Inflation Rate" fld="3" subtotal="average" baseField="0" baseItem="0" numFmtId="2"/>
  </dataFields>
  <formats count="1">
    <format dxfId="1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E0FDC97-AA0F-476F-9900-5F35D8D8F2E5}" sourceName="Year">
  <pivotTables>
    <pivotTable tabId="2" name="PivotTable2"/>
  </pivotTables>
  <data>
    <tabular pivotCacheId="605484402">
      <items count="17">
        <i x="0" s="1"/>
        <i x="1" s="1"/>
        <i x="2" s="1"/>
        <i x="3" s="1"/>
        <i x="4" s="1"/>
        <i x="5" s="1"/>
        <i x="6" s="1"/>
        <i x="7" s="1"/>
        <i x="8" s="1"/>
        <i x="9" s="1"/>
        <i x="10" s="1"/>
        <i x="11" s="1"/>
        <i x="12" s="1"/>
        <i x="13" s="1"/>
        <i x="14" s="1"/>
        <i x="15"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07BC3DA-79DC-4109-9745-A2B1B6EC9A71}"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6D7C95F0-04B8-4C01-B51E-C54974064EE2}" cache="Slicer_Year" caption="Year" style="SlicerStyleDark6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FEEDB1-2471-4E54-A046-C51BEA553CBC}" name="Table10" displayName="Table10" ref="A1:M199" totalsRowShown="0">
  <autoFilter ref="A1:M199" xr:uid="{BC972D90-B743-4567-9A75-3E5BC9654C37}"/>
  <tableColumns count="13">
    <tableColumn id="1" xr3:uid="{AE32CF33-07DC-43EE-B706-7E422E10DD63}" name="Year"/>
    <tableColumn id="2" xr3:uid="{44318182-2160-4F59-8E90-E9F021BD214F}" name="Month"/>
    <tableColumn id="3" xr3:uid="{1AD333A5-4321-4D55-90CA-E5FC889D6882}" name="Series"/>
    <tableColumn id="4" xr3:uid="{E403D9EB-D105-4720-AB30-EADD25D91EC5}" name="Inflation_Rate"/>
    <tableColumn id="5" xr3:uid="{4426DC27-21ED-4931-B968-615D89F4A6AB}" name="Crude _Oil_Price"/>
    <tableColumn id="6" xr3:uid="{E732A9F3-9EA5-4832-AAD8-D2C855937929}" name="Production"/>
    <tableColumn id="7" xr3:uid="{3877DF11-70BF-4A2F-8F57-F223A8262B60}" name="Crude_Oil_Export"/>
    <tableColumn id="8" xr3:uid="{A941C5AA-30E1-4E28-9686-5C07A3D6900A}" name="CPI_Food"/>
    <tableColumn id="9" xr3:uid="{AF42434A-E2F5-4548-8CB9-B505A57FE09D}" name="CPI_Energy"/>
    <tableColumn id="10" xr3:uid="{E5F99848-2C9D-44FE-81E0-5B804A234E47}" name="CPI_Health"/>
    <tableColumn id="11" xr3:uid="{16EC268C-5C35-407E-8C57-09D0B78921B3}" name="CPI_Transport"/>
    <tableColumn id="12" xr3:uid="{872DF477-C7EC-40E0-8ED9-CC94726D2679}" name="CPI_Communication"/>
    <tableColumn id="13" xr3:uid="{C738D358-E99F-4497-8ED2-BF100FD58BCA}" name="CPI_Educatio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91D32E8-9CD0-4B4F-AD7F-77CB8C3BFC69}" name="Table4" displayName="Table4" ref="O2:Q19" totalsRowShown="0" headerRowDxfId="21">
  <autoFilter ref="O2:Q19" xr:uid="{33484A27-8A1E-46B1-8093-D7D93FBE9AF3}"/>
  <tableColumns count="3">
    <tableColumn id="1" xr3:uid="{1AEDC9AE-A7AD-440E-87F6-C0AC3560214A}" name="Year"/>
    <tableColumn id="2" xr3:uid="{B2359B97-1FD2-4358-85E7-2E055E5F1BD3}" name="Population" dataDxfId="20"/>
    <tableColumn id="3" xr3:uid="{06A54E88-AA4E-4523-BA33-AEA3864CA8EB}" name="Petrol"/>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DFCB29D-555A-45EB-BDE0-212799672602}" name="Table6" displayName="Table6" ref="A107:D124" totalsRowShown="0" headerRowDxfId="17">
  <autoFilter ref="A107:D124" xr:uid="{2EFBD9DB-CE3D-4319-822A-D636696782BC}"/>
  <tableColumns count="4">
    <tableColumn id="1" xr3:uid="{A8FBD7FB-CF57-4546-BB01-A1FDAC58E54D}" name="Year" dataDxfId="16"/>
    <tableColumn id="2" xr3:uid="{4D55C0C6-7041-41B5-BFA8-BA196C576E62}" name="Crude Oil Price" dataDxfId="15"/>
    <tableColumn id="3" xr3:uid="{42E6084D-88C6-4DB0-BA9E-88B8BF35A5FB}" name="Crude oil Production Rate" dataDxfId="14"/>
    <tableColumn id="4" xr3:uid="{1F0863F5-28D6-4AE9-80A3-8D890EB7424E}" name="Crude Oil Export Rate (/10)" dataDxfId="13"/>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9B2C6D3-A718-4198-889E-2BB9DBF4A04B}" name="Table7" displayName="Table7" ref="A128:E145" totalsRowShown="0">
  <autoFilter ref="A128:E145" xr:uid="{A30CF91E-F143-4DFA-8B34-24F5D014125D}"/>
  <tableColumns count="5">
    <tableColumn id="1" xr3:uid="{CC8E057E-A63F-4688-AC13-C4E7F0B76338}" name="Year"/>
    <tableColumn id="2" xr3:uid="{39E7EE87-8CC0-4AB4-997E-B402C9FAC759}" name="Crude  Oil Price" dataDxfId="12"/>
    <tableColumn id="3" xr3:uid="{1293DF36-266C-474D-A937-45C30A8043E7}" name="Crude Oil Production Rate" dataDxfId="11"/>
    <tableColumn id="4" xr3:uid="{A98B7702-85F3-4FF8-915F-406ABDE54716}" name="Crude Oil Export Rate (/10)" dataDxfId="10"/>
    <tableColumn id="5" xr3:uid="{E0EFEA1B-AE84-45CC-85F5-989AE7FAB263}" name="Inflation Rate" dataDxfId="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7E199E-FE43-4BEF-9E66-A06F485D5C9D}" name="Table2" displayName="Table2" ref="E170:I193" totalsRowShown="0">
  <autoFilter ref="E170:I193" xr:uid="{B46D2BAE-1D16-4412-8E9F-87597AA46F53}"/>
  <tableColumns count="5">
    <tableColumn id="1" xr3:uid="{83AF3F18-97A4-490E-AA3B-BC66E1E8568C}" name="Year" dataDxfId="8"/>
    <tableColumn id="2" xr3:uid="{3E7F6038-3D9A-4FDE-A0D6-54CFAB87510F}" name="Population" dataDxfId="7"/>
    <tableColumn id="3" xr3:uid="{C928B26F-6699-468D-9B32-0E2EE25FF9CE}" name="Forecast(Population)" dataDxfId="6">
      <calculatedColumnFormula>_xlfn.FORECAST.ETS(E171,$F$171:$F$187,$E$171:$E$187,1,1)</calculatedColumnFormula>
    </tableColumn>
    <tableColumn id="4" xr3:uid="{E68A15D1-FFB8-4BFC-A86E-7299C8571DE6}" name="Lower Confidence Bound(Population)" dataDxfId="5">
      <calculatedColumnFormula>G171-_xlfn.FORECAST.ETS.CONFINT(E171,$F$171:$F$187,$E$171:$E$187,0.95,1,1)</calculatedColumnFormula>
    </tableColumn>
    <tableColumn id="5" xr3:uid="{93A1F9E5-C683-42FE-9750-8B2E391DFC22}" name="Upper Confidence Bound(Population)" dataDxfId="4">
      <calculatedColumnFormula>G171+_xlfn.FORECAST.ETS.CONFINT(E171,$F$171:$F$187,$E$171:$E$187,0.95,1,1)</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3D3C011-8075-4EF0-95D1-240E2A54EDE0}" name="Table3" displayName="Table3" ref="A23:E46" totalsRowShown="0">
  <autoFilter ref="A23:E46" xr:uid="{B2C578D2-014B-46B4-8043-D2354710C874}"/>
  <tableColumns count="5">
    <tableColumn id="1" xr3:uid="{15866439-BC48-48D0-B653-F97DB86830C6}" name="Year" dataDxfId="3"/>
    <tableColumn id="2" xr3:uid="{83350171-FEEF-4C88-B33E-984F3B3F4CF1}" name="Inflation Rate"/>
    <tableColumn id="3" xr3:uid="{4F4B2C35-5888-4599-B9C8-85CE29D35986}" name="Forecast(Inflation Rate)" dataDxfId="2">
      <calculatedColumnFormula>_xlfn.FORECAST.ETS(A24,$B$24:$B$40,$A$24:$A$40,1,1)</calculatedColumnFormula>
    </tableColumn>
    <tableColumn id="4" xr3:uid="{F402D849-8772-4E9F-9727-98AA67CC2152}" name="Lower Confidence Bound(Inflation Rate)" dataDxfId="1">
      <calculatedColumnFormula>C24-_xlfn.FORECAST.ETS.CONFINT(A24,$B$24:$B$40,$A$24:$A$40,0.95,1,1)</calculatedColumnFormula>
    </tableColumn>
    <tableColumn id="5" xr3:uid="{7FF8B602-2DB2-48B3-AFAD-0A05F18D6DC5}" name="Upper Confidence Bound(Inflation Rate)" dataDxfId="0">
      <calculatedColumnFormula>C24+_xlfn.FORECAST.ETS.CONFINT(A24,$B$24:$B$40,$A$24:$A$40,0.95,1,1)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pivotTable" Target="../pivotTables/pivotTable3.xml"/><Relationship Id="rId7" Type="http://schemas.openxmlformats.org/officeDocument/2006/relationships/table" Target="../tables/table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3.xml"/><Relationship Id="rId5" Type="http://schemas.openxmlformats.org/officeDocument/2006/relationships/drawing" Target="../drawings/drawing1.xml"/><Relationship Id="rId10" Type="http://schemas.microsoft.com/office/2007/relationships/slicer" Target="../slicers/slicer1.xml"/><Relationship Id="rId4" Type="http://schemas.openxmlformats.org/officeDocument/2006/relationships/printerSettings" Target="../printerSettings/printerSettings2.bin"/><Relationship Id="rId9" Type="http://schemas.openxmlformats.org/officeDocument/2006/relationships/table" Target="../tables/table6.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6482-A0BE-4855-AD74-A175093EEC89}">
  <dimension ref="A1:Q199"/>
  <sheetViews>
    <sheetView workbookViewId="0">
      <selection activeCell="D206" sqref="D206"/>
    </sheetView>
  </sheetViews>
  <sheetFormatPr defaultRowHeight="15" x14ac:dyDescent="0.25"/>
  <cols>
    <col min="7" max="7" width="19" bestFit="1" customWidth="1"/>
    <col min="8" max="8" width="12" bestFit="1" customWidth="1"/>
    <col min="9" max="9" width="13.140625" bestFit="1" customWidth="1"/>
    <col min="16" max="16" width="12.85546875" customWidth="1"/>
  </cols>
  <sheetData>
    <row r="1" spans="1:17" ht="18.75" x14ac:dyDescent="0.3">
      <c r="A1" t="s">
        <v>0</v>
      </c>
      <c r="B1" t="s">
        <v>1</v>
      </c>
      <c r="C1" t="s">
        <v>2</v>
      </c>
      <c r="D1" t="s">
        <v>3</v>
      </c>
      <c r="E1" t="s">
        <v>4</v>
      </c>
      <c r="F1" t="s">
        <v>5</v>
      </c>
      <c r="G1" t="s">
        <v>6</v>
      </c>
      <c r="H1" t="s">
        <v>7</v>
      </c>
      <c r="I1" t="s">
        <v>8</v>
      </c>
      <c r="J1" t="s">
        <v>9</v>
      </c>
      <c r="K1" t="s">
        <v>10</v>
      </c>
      <c r="L1" t="s">
        <v>11</v>
      </c>
      <c r="M1" t="s">
        <v>12</v>
      </c>
      <c r="O1" s="1" t="s">
        <v>13</v>
      </c>
    </row>
    <row r="2" spans="1:17" x14ac:dyDescent="0.25">
      <c r="A2">
        <v>2008</v>
      </c>
      <c r="B2">
        <v>1</v>
      </c>
      <c r="C2">
        <v>1</v>
      </c>
      <c r="D2">
        <v>8.6</v>
      </c>
      <c r="E2">
        <v>94.26</v>
      </c>
      <c r="F2">
        <v>2.17</v>
      </c>
      <c r="G2">
        <v>1.72</v>
      </c>
      <c r="H2">
        <v>75.534430790000002</v>
      </c>
      <c r="I2">
        <v>84.612846000000005</v>
      </c>
      <c r="J2">
        <v>83.863138579999998</v>
      </c>
      <c r="K2">
        <v>86.530037550000003</v>
      </c>
      <c r="L2">
        <v>83.129440450000004</v>
      </c>
      <c r="M2">
        <v>75.284465699999998</v>
      </c>
      <c r="O2" s="2" t="s">
        <v>0</v>
      </c>
      <c r="P2" s="2" t="s">
        <v>13</v>
      </c>
      <c r="Q2" s="2" t="s">
        <v>14</v>
      </c>
    </row>
    <row r="3" spans="1:17" x14ac:dyDescent="0.25">
      <c r="A3">
        <v>2008</v>
      </c>
      <c r="B3">
        <v>2</v>
      </c>
      <c r="C3">
        <v>2</v>
      </c>
      <c r="D3">
        <v>8</v>
      </c>
      <c r="E3">
        <v>98.15</v>
      </c>
      <c r="F3">
        <v>2.08</v>
      </c>
      <c r="G3">
        <v>1.63</v>
      </c>
      <c r="H3">
        <v>75.15418502</v>
      </c>
      <c r="I3">
        <v>85.231632360000006</v>
      </c>
      <c r="J3">
        <v>83.365891199999993</v>
      </c>
      <c r="K3">
        <v>88.355235710000002</v>
      </c>
      <c r="L3">
        <v>82.889813759999996</v>
      </c>
      <c r="M3">
        <v>75.457618729999993</v>
      </c>
      <c r="O3">
        <v>2008</v>
      </c>
      <c r="P3" s="3">
        <v>157595014</v>
      </c>
      <c r="Q3">
        <v>65</v>
      </c>
    </row>
    <row r="4" spans="1:17" x14ac:dyDescent="0.25">
      <c r="A4">
        <v>2008</v>
      </c>
      <c r="B4">
        <v>3</v>
      </c>
      <c r="C4">
        <v>3</v>
      </c>
      <c r="D4">
        <v>7.8</v>
      </c>
      <c r="E4">
        <v>103.73</v>
      </c>
      <c r="F4">
        <v>2.06</v>
      </c>
      <c r="G4">
        <v>1.61</v>
      </c>
      <c r="H4">
        <v>78.242522609999995</v>
      </c>
      <c r="I4">
        <v>83.251516030000005</v>
      </c>
      <c r="J4">
        <v>86.082992959999999</v>
      </c>
      <c r="K4">
        <v>84.376303710000002</v>
      </c>
      <c r="L4">
        <v>81.893471219999995</v>
      </c>
      <c r="M4">
        <v>74.826846970000005</v>
      </c>
      <c r="O4">
        <v>2009</v>
      </c>
      <c r="P4" s="3">
        <v>162049464</v>
      </c>
      <c r="Q4">
        <v>65</v>
      </c>
    </row>
    <row r="5" spans="1:17" x14ac:dyDescent="0.25">
      <c r="A5">
        <v>2008</v>
      </c>
      <c r="B5">
        <v>4</v>
      </c>
      <c r="C5">
        <v>4</v>
      </c>
      <c r="D5">
        <v>8.1999999999999993</v>
      </c>
      <c r="E5">
        <v>116.73</v>
      </c>
      <c r="F5">
        <v>1.96</v>
      </c>
      <c r="G5">
        <v>1.51</v>
      </c>
      <c r="H5">
        <v>79.434268489999994</v>
      </c>
      <c r="I5">
        <v>84.348830489999997</v>
      </c>
      <c r="J5">
        <v>89.445332390000004</v>
      </c>
      <c r="K5">
        <v>88.600333750000004</v>
      </c>
      <c r="L5">
        <v>93.937865220000006</v>
      </c>
      <c r="M5">
        <v>73.664248020000002</v>
      </c>
      <c r="O5">
        <v>2010</v>
      </c>
      <c r="P5" s="3">
        <v>166642886</v>
      </c>
      <c r="Q5">
        <v>65</v>
      </c>
    </row>
    <row r="6" spans="1:17" x14ac:dyDescent="0.25">
      <c r="A6">
        <v>2008</v>
      </c>
      <c r="B6">
        <v>5</v>
      </c>
      <c r="C6">
        <v>5</v>
      </c>
      <c r="D6">
        <v>9.6999999999999993</v>
      </c>
      <c r="E6">
        <v>126.57</v>
      </c>
      <c r="F6">
        <v>2.0499999999999998</v>
      </c>
      <c r="G6">
        <v>1.6</v>
      </c>
      <c r="H6">
        <v>80.783677249999997</v>
      </c>
      <c r="I6">
        <v>85.574027470000004</v>
      </c>
      <c r="J6">
        <v>90.540460550000006</v>
      </c>
      <c r="K6">
        <v>87.93283271</v>
      </c>
      <c r="L6">
        <v>97.553285410000001</v>
      </c>
      <c r="M6">
        <v>74.880441950000005</v>
      </c>
      <c r="O6">
        <v>2011</v>
      </c>
      <c r="P6" s="3">
        <v>171379598</v>
      </c>
      <c r="Q6">
        <v>65</v>
      </c>
    </row>
    <row r="7" spans="1:17" x14ac:dyDescent="0.25">
      <c r="A7">
        <v>2008</v>
      </c>
      <c r="B7">
        <v>6</v>
      </c>
      <c r="C7">
        <v>6</v>
      </c>
      <c r="D7">
        <v>12</v>
      </c>
      <c r="E7">
        <v>138.74</v>
      </c>
      <c r="F7">
        <v>2.02</v>
      </c>
      <c r="G7">
        <v>1.57</v>
      </c>
      <c r="H7">
        <v>84.498029209999999</v>
      </c>
      <c r="I7">
        <v>88.387442759999999</v>
      </c>
      <c r="J7">
        <v>91.623749480000001</v>
      </c>
      <c r="K7">
        <v>88.266583229999995</v>
      </c>
      <c r="L7">
        <v>96.468659349999996</v>
      </c>
      <c r="M7">
        <v>78.401220319999993</v>
      </c>
      <c r="O7">
        <v>2012</v>
      </c>
      <c r="P7" s="3">
        <v>176200625</v>
      </c>
      <c r="Q7">
        <f>AVERAGE(65,141,97)</f>
        <v>101</v>
      </c>
    </row>
    <row r="8" spans="1:17" x14ac:dyDescent="0.25">
      <c r="A8">
        <v>2008</v>
      </c>
      <c r="B8">
        <v>7</v>
      </c>
      <c r="C8">
        <v>7</v>
      </c>
      <c r="D8">
        <v>14</v>
      </c>
      <c r="E8">
        <v>137.74</v>
      </c>
      <c r="F8">
        <v>2.13</v>
      </c>
      <c r="G8">
        <v>1.68</v>
      </c>
      <c r="H8">
        <v>86.709946669999994</v>
      </c>
      <c r="I8">
        <v>90.796584300000006</v>
      </c>
      <c r="J8">
        <v>93.476587940000002</v>
      </c>
      <c r="K8">
        <v>89.658948690000003</v>
      </c>
      <c r="L8">
        <v>97.284230879999996</v>
      </c>
      <c r="M8">
        <v>80.874835090000005</v>
      </c>
      <c r="O8">
        <v>2013</v>
      </c>
      <c r="P8" s="3">
        <v>181049443</v>
      </c>
      <c r="Q8">
        <v>97</v>
      </c>
    </row>
    <row r="9" spans="1:17" x14ac:dyDescent="0.25">
      <c r="A9">
        <v>2008</v>
      </c>
      <c r="B9">
        <v>8</v>
      </c>
      <c r="C9">
        <v>8</v>
      </c>
      <c r="D9">
        <v>12.4</v>
      </c>
      <c r="E9">
        <v>115.84</v>
      </c>
      <c r="F9">
        <v>2.11</v>
      </c>
      <c r="G9">
        <v>1.66</v>
      </c>
      <c r="H9">
        <v>87.716206819999996</v>
      </c>
      <c r="I9">
        <v>92.516810359999994</v>
      </c>
      <c r="J9">
        <v>92.422897059999997</v>
      </c>
      <c r="K9">
        <v>88.615978310000003</v>
      </c>
      <c r="L9">
        <v>97.292638839999995</v>
      </c>
      <c r="M9">
        <v>83.703001319999998</v>
      </c>
      <c r="O9">
        <v>2014</v>
      </c>
      <c r="P9" s="3">
        <v>185896915</v>
      </c>
      <c r="Q9">
        <v>97</v>
      </c>
    </row>
    <row r="10" spans="1:17" x14ac:dyDescent="0.25">
      <c r="A10">
        <v>2008</v>
      </c>
      <c r="B10">
        <v>9</v>
      </c>
      <c r="C10">
        <v>9</v>
      </c>
      <c r="D10">
        <v>13</v>
      </c>
      <c r="E10">
        <v>103.82</v>
      </c>
      <c r="F10">
        <v>2.17</v>
      </c>
      <c r="G10">
        <v>1.72</v>
      </c>
      <c r="H10">
        <v>88.45351264</v>
      </c>
      <c r="I10">
        <v>94.100903430000002</v>
      </c>
      <c r="J10">
        <v>92.316344049999998</v>
      </c>
      <c r="K10">
        <v>88.292657489999996</v>
      </c>
      <c r="L10">
        <v>97.734056420000002</v>
      </c>
      <c r="M10">
        <v>83.088720319999993</v>
      </c>
      <c r="O10">
        <v>2015</v>
      </c>
      <c r="P10" s="3">
        <v>190671878</v>
      </c>
      <c r="Q10">
        <f>AVERAGE(97,141)</f>
        <v>119</v>
      </c>
    </row>
    <row r="11" spans="1:17" x14ac:dyDescent="0.25">
      <c r="A11">
        <v>2008</v>
      </c>
      <c r="B11">
        <v>10</v>
      </c>
      <c r="C11">
        <v>10</v>
      </c>
      <c r="D11">
        <v>14.7</v>
      </c>
      <c r="E11">
        <v>75.31</v>
      </c>
      <c r="F11">
        <v>2.2599999999999998</v>
      </c>
      <c r="G11">
        <v>1.81</v>
      </c>
      <c r="H11">
        <v>88.017621149999997</v>
      </c>
      <c r="I11">
        <v>93.292355929999999</v>
      </c>
      <c r="J11">
        <v>93.251642689999997</v>
      </c>
      <c r="K11">
        <v>88.777638719999999</v>
      </c>
      <c r="L11">
        <v>97.288434859999995</v>
      </c>
      <c r="M11">
        <v>84.655343009999996</v>
      </c>
      <c r="O11">
        <v>2016</v>
      </c>
      <c r="P11" s="3">
        <v>195443700</v>
      </c>
      <c r="Q11">
        <v>145</v>
      </c>
    </row>
    <row r="12" spans="1:17" x14ac:dyDescent="0.25">
      <c r="A12">
        <v>2008</v>
      </c>
      <c r="B12">
        <v>11</v>
      </c>
      <c r="C12">
        <v>11</v>
      </c>
      <c r="D12">
        <v>14.8</v>
      </c>
      <c r="E12">
        <v>55.51</v>
      </c>
      <c r="F12">
        <v>2.14</v>
      </c>
      <c r="G12">
        <v>1.69</v>
      </c>
      <c r="H12">
        <v>88.119638300000005</v>
      </c>
      <c r="I12">
        <v>92.005280310000003</v>
      </c>
      <c r="J12">
        <v>94.175102109999997</v>
      </c>
      <c r="K12">
        <v>89.168752609999999</v>
      </c>
      <c r="L12">
        <v>97.12027578</v>
      </c>
      <c r="M12">
        <v>84.931563319999995</v>
      </c>
      <c r="O12">
        <v>2017</v>
      </c>
      <c r="P12" s="3">
        <v>200254579</v>
      </c>
      <c r="Q12">
        <v>145</v>
      </c>
    </row>
    <row r="13" spans="1:17" x14ac:dyDescent="0.25">
      <c r="A13">
        <v>2008</v>
      </c>
      <c r="B13">
        <v>12</v>
      </c>
      <c r="C13">
        <v>12</v>
      </c>
      <c r="D13">
        <v>15.1</v>
      </c>
      <c r="E13">
        <v>45.87</v>
      </c>
      <c r="F13">
        <v>2.04</v>
      </c>
      <c r="G13">
        <v>1.59</v>
      </c>
      <c r="H13">
        <v>88.643635520000004</v>
      </c>
      <c r="I13">
        <v>93.461490859999998</v>
      </c>
      <c r="J13">
        <v>96.051619009999996</v>
      </c>
      <c r="K13">
        <v>90.863579470000005</v>
      </c>
      <c r="L13">
        <v>97.103459869999995</v>
      </c>
      <c r="M13">
        <v>87.590699209999997</v>
      </c>
      <c r="O13">
        <v>2018</v>
      </c>
      <c r="P13" s="3">
        <v>204938755</v>
      </c>
      <c r="Q13">
        <v>145</v>
      </c>
    </row>
    <row r="14" spans="1:17" x14ac:dyDescent="0.25">
      <c r="A14">
        <v>2009</v>
      </c>
      <c r="B14">
        <v>1</v>
      </c>
      <c r="C14">
        <v>13</v>
      </c>
      <c r="D14">
        <v>14</v>
      </c>
      <c r="E14">
        <v>44.95</v>
      </c>
      <c r="F14">
        <v>2.0299999999999998</v>
      </c>
      <c r="G14">
        <v>1.58</v>
      </c>
      <c r="H14">
        <v>89.459772779999994</v>
      </c>
      <c r="I14">
        <v>92.277546310000005</v>
      </c>
      <c r="J14">
        <v>97.146747169999998</v>
      </c>
      <c r="K14">
        <v>91.2181894</v>
      </c>
      <c r="L14">
        <v>97.078236009999998</v>
      </c>
      <c r="M14">
        <v>88.279188649999995</v>
      </c>
      <c r="O14">
        <v>2019</v>
      </c>
      <c r="P14" s="3">
        <v>209485641</v>
      </c>
      <c r="Q14">
        <v>145</v>
      </c>
    </row>
    <row r="15" spans="1:17" x14ac:dyDescent="0.25">
      <c r="A15">
        <v>2009</v>
      </c>
      <c r="B15">
        <v>2</v>
      </c>
      <c r="C15">
        <v>14</v>
      </c>
      <c r="D15">
        <v>14.6</v>
      </c>
      <c r="E15">
        <v>46.52</v>
      </c>
      <c r="F15">
        <v>2.06</v>
      </c>
      <c r="G15">
        <v>1.61</v>
      </c>
      <c r="H15">
        <v>90.215627170000005</v>
      </c>
      <c r="I15">
        <v>92.611690940000003</v>
      </c>
      <c r="J15">
        <v>98.614810869999999</v>
      </c>
      <c r="K15">
        <v>90.227367540000003</v>
      </c>
      <c r="L15">
        <v>97.095051920000003</v>
      </c>
      <c r="M15">
        <v>88.093667550000006</v>
      </c>
      <c r="O15">
        <v>2020</v>
      </c>
      <c r="P15" s="3">
        <v>213996181</v>
      </c>
      <c r="Q15">
        <v>145</v>
      </c>
    </row>
    <row r="16" spans="1:17" x14ac:dyDescent="0.25">
      <c r="A16">
        <v>2009</v>
      </c>
      <c r="B16">
        <v>3</v>
      </c>
      <c r="C16">
        <v>15</v>
      </c>
      <c r="D16">
        <v>14.4</v>
      </c>
      <c r="E16">
        <v>49.7</v>
      </c>
      <c r="F16">
        <v>2.0699999999999998</v>
      </c>
      <c r="G16">
        <v>1.62</v>
      </c>
      <c r="H16">
        <v>90.943658709999994</v>
      </c>
      <c r="I16">
        <v>92.553937540000007</v>
      </c>
      <c r="J16">
        <v>99.011424849999997</v>
      </c>
      <c r="K16">
        <v>90.962661659999995</v>
      </c>
      <c r="L16">
        <v>97.086643969999997</v>
      </c>
      <c r="M16">
        <v>89.911774410000007</v>
      </c>
      <c r="O16">
        <v>2021</v>
      </c>
      <c r="P16" s="3">
        <v>218529286</v>
      </c>
      <c r="Q16">
        <v>212</v>
      </c>
    </row>
    <row r="17" spans="1:17" x14ac:dyDescent="0.25">
      <c r="A17">
        <v>2009</v>
      </c>
      <c r="B17">
        <v>4</v>
      </c>
      <c r="C17">
        <v>16</v>
      </c>
      <c r="D17">
        <v>13.3</v>
      </c>
      <c r="E17">
        <v>51.16</v>
      </c>
      <c r="F17">
        <v>1.86</v>
      </c>
      <c r="G17">
        <v>1.41</v>
      </c>
      <c r="H17">
        <v>91.620681660000002</v>
      </c>
      <c r="I17">
        <v>92.896332659999999</v>
      </c>
      <c r="J17">
        <v>101.0951282</v>
      </c>
      <c r="K17">
        <v>94.357530249999996</v>
      </c>
      <c r="L17">
        <v>97.090847940000003</v>
      </c>
      <c r="M17">
        <v>89.31810686</v>
      </c>
      <c r="O17">
        <v>2022</v>
      </c>
      <c r="P17" s="3">
        <v>223150896</v>
      </c>
      <c r="Q17">
        <v>212</v>
      </c>
    </row>
    <row r="18" spans="1:17" x14ac:dyDescent="0.25">
      <c r="A18">
        <v>2009</v>
      </c>
      <c r="B18">
        <v>5</v>
      </c>
      <c r="C18">
        <v>17</v>
      </c>
      <c r="D18">
        <v>13.2</v>
      </c>
      <c r="E18">
        <v>60.02</v>
      </c>
      <c r="F18">
        <v>2.2200000000000002</v>
      </c>
      <c r="G18">
        <v>1.77</v>
      </c>
      <c r="H18">
        <v>93.498724789999997</v>
      </c>
      <c r="I18">
        <v>94.340167480000005</v>
      </c>
      <c r="J18">
        <v>99.153495530000001</v>
      </c>
      <c r="K18">
        <v>95.963704629999995</v>
      </c>
      <c r="L18">
        <v>97.090847940000003</v>
      </c>
      <c r="M18">
        <v>92.261708440000007</v>
      </c>
      <c r="O18">
        <v>2023</v>
      </c>
      <c r="P18" s="4">
        <v>227882945</v>
      </c>
      <c r="Q18">
        <v>617</v>
      </c>
    </row>
    <row r="19" spans="1:17" x14ac:dyDescent="0.25">
      <c r="A19">
        <v>2009</v>
      </c>
      <c r="B19">
        <v>6</v>
      </c>
      <c r="C19">
        <v>18</v>
      </c>
      <c r="D19">
        <v>11.2</v>
      </c>
      <c r="E19">
        <v>72.239999999999995</v>
      </c>
      <c r="F19">
        <v>2.17</v>
      </c>
      <c r="G19">
        <v>1.72</v>
      </c>
      <c r="H19">
        <v>95.599350799999996</v>
      </c>
      <c r="I19">
        <v>96.274906150000007</v>
      </c>
      <c r="J19">
        <v>100.10655300000001</v>
      </c>
      <c r="K19">
        <v>94.044639129999993</v>
      </c>
      <c r="L19">
        <v>97.090847940000003</v>
      </c>
      <c r="M19">
        <v>92.566787599999998</v>
      </c>
      <c r="O19">
        <v>2024</v>
      </c>
      <c r="P19" s="5">
        <v>232865730</v>
      </c>
      <c r="Q19">
        <v>1030</v>
      </c>
    </row>
    <row r="20" spans="1:17" x14ac:dyDescent="0.25">
      <c r="A20">
        <v>2009</v>
      </c>
      <c r="B20">
        <v>7</v>
      </c>
      <c r="C20">
        <v>19</v>
      </c>
      <c r="D20">
        <v>11.1</v>
      </c>
      <c r="E20">
        <v>66.52</v>
      </c>
      <c r="F20">
        <v>2.14</v>
      </c>
      <c r="G20">
        <v>1.69</v>
      </c>
      <c r="H20">
        <v>97.866913980000007</v>
      </c>
      <c r="I20">
        <v>98.283899180000006</v>
      </c>
      <c r="J20">
        <v>101.7107678</v>
      </c>
      <c r="K20">
        <v>92.50104297</v>
      </c>
      <c r="L20">
        <v>99.440871060000006</v>
      </c>
      <c r="M20">
        <v>93.923153029999995</v>
      </c>
    </row>
    <row r="21" spans="1:17" x14ac:dyDescent="0.25">
      <c r="A21">
        <v>2009</v>
      </c>
      <c r="B21">
        <v>8</v>
      </c>
      <c r="C21">
        <v>20</v>
      </c>
      <c r="D21">
        <v>11</v>
      </c>
      <c r="E21">
        <v>74</v>
      </c>
      <c r="F21">
        <v>2.12</v>
      </c>
      <c r="G21">
        <v>1.67</v>
      </c>
      <c r="H21">
        <v>98.896359840000002</v>
      </c>
      <c r="I21">
        <v>98.382904999999994</v>
      </c>
      <c r="J21">
        <v>101.7581247</v>
      </c>
      <c r="K21">
        <v>93.147684609999999</v>
      </c>
      <c r="L21">
        <v>101.4755959</v>
      </c>
      <c r="M21">
        <v>99.431068600000003</v>
      </c>
    </row>
    <row r="22" spans="1:17" x14ac:dyDescent="0.25">
      <c r="A22">
        <v>2009</v>
      </c>
      <c r="B22">
        <v>9</v>
      </c>
      <c r="C22">
        <v>21</v>
      </c>
      <c r="D22">
        <v>10.4</v>
      </c>
      <c r="E22">
        <v>70.22</v>
      </c>
      <c r="F22">
        <v>2.1800000000000002</v>
      </c>
      <c r="G22">
        <v>1.73</v>
      </c>
      <c r="H22">
        <v>99.485277069999995</v>
      </c>
      <c r="I22">
        <v>98.733550600000001</v>
      </c>
      <c r="J22">
        <v>101.5509383</v>
      </c>
      <c r="K22">
        <v>94.931163949999998</v>
      </c>
      <c r="L22">
        <v>101.18972549999999</v>
      </c>
      <c r="M22">
        <v>99.628957779999993</v>
      </c>
    </row>
    <row r="23" spans="1:17" x14ac:dyDescent="0.25">
      <c r="A23">
        <v>2009</v>
      </c>
      <c r="B23">
        <v>10</v>
      </c>
      <c r="C23">
        <v>22</v>
      </c>
      <c r="D23">
        <v>11.6</v>
      </c>
      <c r="E23">
        <v>78.25</v>
      </c>
      <c r="F23">
        <v>2.2799999999999998</v>
      </c>
      <c r="G23">
        <v>1.83</v>
      </c>
      <c r="H23">
        <v>99.921168559999998</v>
      </c>
      <c r="I23">
        <v>99.513221400000006</v>
      </c>
      <c r="J23">
        <v>102.3204878</v>
      </c>
      <c r="K23">
        <v>95.994993739999998</v>
      </c>
      <c r="L23">
        <v>100.4246017</v>
      </c>
      <c r="M23">
        <v>97.720151720000004</v>
      </c>
    </row>
    <row r="24" spans="1:17" x14ac:dyDescent="0.25">
      <c r="A24">
        <v>2009</v>
      </c>
      <c r="B24">
        <v>11</v>
      </c>
      <c r="C24">
        <v>23</v>
      </c>
      <c r="D24">
        <v>12.4</v>
      </c>
      <c r="E24">
        <v>78.11</v>
      </c>
      <c r="F24">
        <v>2.15</v>
      </c>
      <c r="G24">
        <v>1.7</v>
      </c>
      <c r="H24">
        <v>100</v>
      </c>
      <c r="I24">
        <v>100</v>
      </c>
      <c r="J24">
        <v>100</v>
      </c>
      <c r="K24">
        <v>100</v>
      </c>
      <c r="L24">
        <v>100</v>
      </c>
      <c r="M24">
        <v>100</v>
      </c>
    </row>
    <row r="25" spans="1:17" x14ac:dyDescent="0.25">
      <c r="A25">
        <v>2009</v>
      </c>
      <c r="B25">
        <v>12</v>
      </c>
      <c r="C25">
        <v>24</v>
      </c>
      <c r="D25">
        <v>13.9</v>
      </c>
      <c r="E25">
        <v>75.11</v>
      </c>
      <c r="F25">
        <v>2.0499999999999998</v>
      </c>
      <c r="G25">
        <v>1.6</v>
      </c>
      <c r="H25">
        <v>102.399338</v>
      </c>
      <c r="I25">
        <v>100.2338987</v>
      </c>
      <c r="J25">
        <v>101.81223679999999</v>
      </c>
      <c r="K25">
        <v>101.7688899</v>
      </c>
      <c r="L25">
        <v>99.986878160000003</v>
      </c>
      <c r="M25">
        <v>101.4862346</v>
      </c>
    </row>
    <row r="26" spans="1:17" x14ac:dyDescent="0.25">
      <c r="A26">
        <v>2010</v>
      </c>
      <c r="B26">
        <v>1</v>
      </c>
      <c r="C26">
        <v>25</v>
      </c>
      <c r="D26">
        <v>14.4</v>
      </c>
      <c r="E26">
        <v>77.62</v>
      </c>
      <c r="F26">
        <v>2.33</v>
      </c>
      <c r="G26">
        <v>1.88</v>
      </c>
      <c r="H26">
        <v>103.7002959</v>
      </c>
      <c r="I26">
        <v>100.5719041</v>
      </c>
      <c r="J26">
        <v>102.9855864</v>
      </c>
      <c r="K26">
        <v>103.0467392</v>
      </c>
      <c r="L26">
        <v>99.576366730000004</v>
      </c>
      <c r="M26">
        <v>103.10737880000001</v>
      </c>
    </row>
    <row r="27" spans="1:17" x14ac:dyDescent="0.25">
      <c r="A27">
        <v>2010</v>
      </c>
      <c r="B27">
        <v>2</v>
      </c>
      <c r="C27">
        <v>26</v>
      </c>
      <c r="D27">
        <v>15.6</v>
      </c>
      <c r="E27">
        <v>75.06</v>
      </c>
      <c r="F27">
        <v>2.39</v>
      </c>
      <c r="G27">
        <v>1.94</v>
      </c>
      <c r="H27">
        <v>104.8382264</v>
      </c>
      <c r="I27">
        <v>102.32160140000001</v>
      </c>
      <c r="J27">
        <v>104.89794910000001</v>
      </c>
      <c r="K27">
        <v>104.68963909999999</v>
      </c>
      <c r="L27">
        <v>100.3150892</v>
      </c>
      <c r="M27">
        <v>105.9985853</v>
      </c>
    </row>
    <row r="28" spans="1:17" x14ac:dyDescent="0.25">
      <c r="A28">
        <v>2010</v>
      </c>
      <c r="B28">
        <v>3</v>
      </c>
      <c r="C28">
        <v>27</v>
      </c>
      <c r="D28">
        <v>14.8</v>
      </c>
      <c r="E28">
        <v>80.27</v>
      </c>
      <c r="F28">
        <v>2.44</v>
      </c>
      <c r="G28">
        <v>1.99</v>
      </c>
      <c r="H28">
        <v>105.3033166</v>
      </c>
      <c r="I28">
        <v>102.2022872</v>
      </c>
      <c r="J28">
        <v>105.2625458</v>
      </c>
      <c r="K28">
        <v>104.84611719999999</v>
      </c>
      <c r="L28">
        <v>100.6306845</v>
      </c>
      <c r="M28">
        <v>105.5015094</v>
      </c>
    </row>
    <row r="29" spans="1:17" x14ac:dyDescent="0.25">
      <c r="A29">
        <v>2010</v>
      </c>
      <c r="B29">
        <v>4</v>
      </c>
      <c r="C29">
        <v>28</v>
      </c>
      <c r="D29">
        <v>15</v>
      </c>
      <c r="E29">
        <v>85.29</v>
      </c>
      <c r="F29">
        <v>2.41</v>
      </c>
      <c r="G29">
        <v>1.96</v>
      </c>
      <c r="H29">
        <v>106.5599239</v>
      </c>
      <c r="I29">
        <v>102.2471479</v>
      </c>
      <c r="J29">
        <v>104.9135155</v>
      </c>
      <c r="K29">
        <v>106.7632124</v>
      </c>
      <c r="L29">
        <v>100.3505906</v>
      </c>
      <c r="M29">
        <v>105.5788199</v>
      </c>
    </row>
    <row r="30" spans="1:17" x14ac:dyDescent="0.25">
      <c r="A30">
        <v>2010</v>
      </c>
      <c r="B30">
        <v>5</v>
      </c>
      <c r="C30">
        <v>29</v>
      </c>
      <c r="D30">
        <v>12.9</v>
      </c>
      <c r="E30">
        <v>77.540000000000006</v>
      </c>
      <c r="F30">
        <v>2.41</v>
      </c>
      <c r="G30">
        <v>1.96</v>
      </c>
      <c r="H30">
        <v>105.6751579</v>
      </c>
      <c r="I30">
        <v>102.11514390000001</v>
      </c>
      <c r="J30">
        <v>104.80295700000001</v>
      </c>
      <c r="K30">
        <v>106.27356330000001</v>
      </c>
      <c r="L30">
        <v>100.2194736</v>
      </c>
      <c r="M30">
        <v>108.61695109999999</v>
      </c>
    </row>
    <row r="31" spans="1:17" x14ac:dyDescent="0.25">
      <c r="A31">
        <v>2010</v>
      </c>
      <c r="B31">
        <v>6</v>
      </c>
      <c r="C31">
        <v>30</v>
      </c>
      <c r="D31">
        <v>14.1</v>
      </c>
      <c r="E31">
        <v>75.790000000000006</v>
      </c>
      <c r="F31">
        <v>2.21</v>
      </c>
      <c r="G31">
        <v>1.76</v>
      </c>
      <c r="H31">
        <v>109.99</v>
      </c>
      <c r="I31">
        <v>104.79</v>
      </c>
      <c r="J31">
        <v>108.45</v>
      </c>
      <c r="K31">
        <v>107.42</v>
      </c>
      <c r="L31">
        <v>102.08</v>
      </c>
      <c r="M31">
        <v>106.55</v>
      </c>
    </row>
    <row r="32" spans="1:17" x14ac:dyDescent="0.25">
      <c r="A32">
        <v>2010</v>
      </c>
      <c r="B32">
        <v>7</v>
      </c>
      <c r="C32">
        <v>31</v>
      </c>
      <c r="D32">
        <v>13</v>
      </c>
      <c r="E32">
        <v>77.180000000000007</v>
      </c>
      <c r="F32">
        <v>2.48</v>
      </c>
      <c r="G32">
        <v>2.0299999999999998</v>
      </c>
      <c r="H32">
        <v>111.61</v>
      </c>
      <c r="I32">
        <v>105.13</v>
      </c>
      <c r="J32">
        <v>110.27</v>
      </c>
      <c r="K32">
        <v>107.45</v>
      </c>
      <c r="L32">
        <v>102.57</v>
      </c>
      <c r="M32">
        <v>105.71</v>
      </c>
    </row>
    <row r="33" spans="1:13" x14ac:dyDescent="0.25">
      <c r="A33">
        <v>2010</v>
      </c>
      <c r="B33">
        <v>8</v>
      </c>
      <c r="C33">
        <v>32</v>
      </c>
      <c r="D33">
        <v>13.7</v>
      </c>
      <c r="E33">
        <v>78.67</v>
      </c>
      <c r="F33">
        <v>2.5</v>
      </c>
      <c r="G33">
        <v>2.0499999999999998</v>
      </c>
      <c r="H33">
        <v>113.82</v>
      </c>
      <c r="I33">
        <v>106.2</v>
      </c>
      <c r="J33">
        <v>112.32</v>
      </c>
      <c r="K33">
        <v>108.58</v>
      </c>
      <c r="L33">
        <v>100.6</v>
      </c>
      <c r="M33">
        <v>106.02</v>
      </c>
    </row>
    <row r="34" spans="1:13" x14ac:dyDescent="0.25">
      <c r="A34">
        <v>2010</v>
      </c>
      <c r="B34">
        <v>9</v>
      </c>
      <c r="C34">
        <v>33</v>
      </c>
      <c r="D34">
        <v>13.6</v>
      </c>
      <c r="E34">
        <v>79.45</v>
      </c>
      <c r="F34">
        <v>2.48</v>
      </c>
      <c r="G34">
        <v>2.0299999999999998</v>
      </c>
      <c r="H34">
        <v>113.98</v>
      </c>
      <c r="I34">
        <v>109.88</v>
      </c>
      <c r="J34">
        <v>111.97</v>
      </c>
      <c r="K34">
        <v>112.18</v>
      </c>
      <c r="L34">
        <v>101.82</v>
      </c>
      <c r="M34">
        <v>108.36</v>
      </c>
    </row>
    <row r="35" spans="1:13" x14ac:dyDescent="0.25">
      <c r="A35">
        <v>2010</v>
      </c>
      <c r="B35">
        <v>10</v>
      </c>
      <c r="C35">
        <v>34</v>
      </c>
      <c r="D35">
        <v>13.4</v>
      </c>
      <c r="E35">
        <v>84.42</v>
      </c>
      <c r="F35">
        <v>2.88</v>
      </c>
      <c r="G35">
        <v>2.4300000000000002</v>
      </c>
      <c r="H35">
        <v>113.97514459999999</v>
      </c>
      <c r="I35">
        <v>110.9734172</v>
      </c>
      <c r="J35">
        <v>114.78366010000001</v>
      </c>
      <c r="K35">
        <v>107.05019230000001</v>
      </c>
      <c r="L35">
        <v>102.89932349999999</v>
      </c>
      <c r="M35">
        <v>110.1132066</v>
      </c>
    </row>
    <row r="36" spans="1:13" x14ac:dyDescent="0.25">
      <c r="A36">
        <v>2010</v>
      </c>
      <c r="B36">
        <v>11</v>
      </c>
      <c r="C36">
        <v>35</v>
      </c>
      <c r="D36">
        <v>12.8</v>
      </c>
      <c r="E36">
        <v>86.71</v>
      </c>
      <c r="F36">
        <v>2.5</v>
      </c>
      <c r="G36">
        <v>2.0499999999999998</v>
      </c>
      <c r="H36">
        <v>114.3507051</v>
      </c>
      <c r="I36">
        <v>112.6143399</v>
      </c>
      <c r="J36">
        <v>111.1107693</v>
      </c>
      <c r="K36">
        <v>111.7157189</v>
      </c>
      <c r="L36">
        <v>101.99731130000001</v>
      </c>
      <c r="M36">
        <v>107.69292470000001</v>
      </c>
    </row>
    <row r="37" spans="1:13" x14ac:dyDescent="0.25">
      <c r="A37">
        <v>2010</v>
      </c>
      <c r="B37">
        <v>12</v>
      </c>
      <c r="C37">
        <v>36</v>
      </c>
      <c r="D37">
        <v>11.8</v>
      </c>
      <c r="E37">
        <v>92.79</v>
      </c>
      <c r="F37">
        <v>2.58</v>
      </c>
      <c r="G37">
        <v>2.13</v>
      </c>
      <c r="H37">
        <v>115.4046991</v>
      </c>
      <c r="I37">
        <v>113.18587359999999</v>
      </c>
      <c r="J37">
        <v>112.74706430000001</v>
      </c>
      <c r="K37">
        <v>112.9372839</v>
      </c>
      <c r="L37">
        <v>102.3536639</v>
      </c>
      <c r="M37">
        <v>109.14382449999999</v>
      </c>
    </row>
    <row r="38" spans="1:13" x14ac:dyDescent="0.25">
      <c r="A38">
        <v>2011</v>
      </c>
      <c r="B38">
        <v>1</v>
      </c>
      <c r="C38">
        <v>37</v>
      </c>
      <c r="D38">
        <v>12.1</v>
      </c>
      <c r="E38">
        <v>97.96</v>
      </c>
      <c r="F38">
        <v>2.4900000000000002</v>
      </c>
      <c r="G38">
        <v>2.04</v>
      </c>
      <c r="H38">
        <v>114.3348045</v>
      </c>
      <c r="I38">
        <v>113.8554997</v>
      </c>
      <c r="J38">
        <v>111.34649520000001</v>
      </c>
      <c r="K38">
        <v>109.2337319</v>
      </c>
      <c r="L38">
        <v>103.6207558</v>
      </c>
      <c r="M38">
        <v>110.222024</v>
      </c>
    </row>
    <row r="39" spans="1:13" x14ac:dyDescent="0.25">
      <c r="A39">
        <v>2011</v>
      </c>
      <c r="B39">
        <v>2</v>
      </c>
      <c r="C39">
        <v>38</v>
      </c>
      <c r="D39">
        <v>11.1</v>
      </c>
      <c r="E39">
        <v>106.57</v>
      </c>
      <c r="F39">
        <v>2.5099999999999998</v>
      </c>
      <c r="G39">
        <v>2.06</v>
      </c>
      <c r="H39">
        <v>117.6509023</v>
      </c>
      <c r="I39">
        <v>114.7268669</v>
      </c>
      <c r="J39">
        <v>114.65765949999999</v>
      </c>
      <c r="K39">
        <v>117.21318960000001</v>
      </c>
      <c r="L39">
        <v>104.8851463</v>
      </c>
      <c r="M39">
        <v>110.594205</v>
      </c>
    </row>
    <row r="40" spans="1:13" x14ac:dyDescent="0.25">
      <c r="A40">
        <v>2011</v>
      </c>
      <c r="B40">
        <v>3</v>
      </c>
      <c r="C40">
        <v>39</v>
      </c>
      <c r="D40">
        <v>12.8</v>
      </c>
      <c r="E40">
        <v>116.56</v>
      </c>
      <c r="F40">
        <v>2.29</v>
      </c>
      <c r="G40">
        <v>1.84</v>
      </c>
      <c r="H40">
        <v>118.11742219999999</v>
      </c>
      <c r="I40">
        <v>116.0152243</v>
      </c>
      <c r="J40">
        <v>117.52719569999999</v>
      </c>
      <c r="K40">
        <v>115.4670287</v>
      </c>
      <c r="L40">
        <v>105.0868315</v>
      </c>
      <c r="M40">
        <v>111.0377572</v>
      </c>
    </row>
    <row r="41" spans="1:13" x14ac:dyDescent="0.25">
      <c r="A41">
        <v>2011</v>
      </c>
      <c r="B41">
        <v>4</v>
      </c>
      <c r="C41">
        <v>40</v>
      </c>
      <c r="D41">
        <v>11.3</v>
      </c>
      <c r="E41">
        <v>124.49</v>
      </c>
      <c r="F41">
        <v>2.42</v>
      </c>
      <c r="G41">
        <v>1.97</v>
      </c>
      <c r="H41">
        <v>118.951481</v>
      </c>
      <c r="I41">
        <v>121.01951680000001</v>
      </c>
      <c r="J41">
        <v>117.199433</v>
      </c>
      <c r="K41">
        <v>114.76691750000001</v>
      </c>
      <c r="L41">
        <v>105.0686207</v>
      </c>
      <c r="M41">
        <v>111.3733477</v>
      </c>
    </row>
    <row r="42" spans="1:13" x14ac:dyDescent="0.25">
      <c r="A42">
        <v>2011</v>
      </c>
      <c r="B42">
        <v>5</v>
      </c>
      <c r="C42">
        <v>41</v>
      </c>
      <c r="D42">
        <v>12.4</v>
      </c>
      <c r="E42">
        <v>118.43</v>
      </c>
      <c r="F42">
        <v>2.5</v>
      </c>
      <c r="G42">
        <v>2.0499999999999998</v>
      </c>
      <c r="H42">
        <v>118.5453534</v>
      </c>
      <c r="I42">
        <v>121.17799599999999</v>
      </c>
      <c r="J42">
        <v>116.6307456</v>
      </c>
      <c r="K42">
        <v>115.73935609999999</v>
      </c>
      <c r="L42">
        <v>105.6887948</v>
      </c>
      <c r="M42">
        <v>111.8991805</v>
      </c>
    </row>
    <row r="43" spans="1:13" x14ac:dyDescent="0.25">
      <c r="A43">
        <v>2011</v>
      </c>
      <c r="B43">
        <v>6</v>
      </c>
      <c r="C43">
        <v>42</v>
      </c>
      <c r="D43">
        <v>10.199999999999999</v>
      </c>
      <c r="E43">
        <v>117.03</v>
      </c>
      <c r="F43">
        <v>2.34</v>
      </c>
      <c r="G43">
        <v>1.89</v>
      </c>
      <c r="H43">
        <v>120.131028</v>
      </c>
      <c r="I43">
        <v>121.5836261</v>
      </c>
      <c r="J43">
        <v>119.8529697</v>
      </c>
      <c r="K43">
        <v>118.4778144</v>
      </c>
      <c r="L43">
        <v>105.6381482</v>
      </c>
      <c r="M43">
        <v>112.1968983</v>
      </c>
    </row>
    <row r="44" spans="1:13" x14ac:dyDescent="0.25">
      <c r="A44">
        <v>2011</v>
      </c>
      <c r="B44">
        <v>7</v>
      </c>
      <c r="C44">
        <v>43</v>
      </c>
      <c r="D44">
        <v>9.4</v>
      </c>
      <c r="E44">
        <v>117.86</v>
      </c>
      <c r="F44">
        <v>2.34</v>
      </c>
      <c r="G44">
        <v>1.89</v>
      </c>
      <c r="H44">
        <v>120.4014841</v>
      </c>
      <c r="I44">
        <v>122.4703026</v>
      </c>
      <c r="J44">
        <v>118.3055437</v>
      </c>
      <c r="K44">
        <v>120.7314902</v>
      </c>
      <c r="L44">
        <v>106.17153089999999</v>
      </c>
      <c r="M44">
        <v>112.6388973</v>
      </c>
    </row>
    <row r="45" spans="1:13" x14ac:dyDescent="0.25">
      <c r="A45">
        <v>2011</v>
      </c>
      <c r="B45">
        <v>8</v>
      </c>
      <c r="C45">
        <v>44</v>
      </c>
      <c r="D45">
        <v>9.3000000000000007</v>
      </c>
      <c r="E45">
        <v>111.99</v>
      </c>
      <c r="F45">
        <v>2.41</v>
      </c>
      <c r="G45">
        <v>1.96</v>
      </c>
      <c r="H45">
        <v>123.682168</v>
      </c>
      <c r="I45">
        <v>124.5119462</v>
      </c>
      <c r="J45">
        <v>120.4310394</v>
      </c>
      <c r="K45">
        <v>121.9380872</v>
      </c>
      <c r="L45">
        <v>106.3639692</v>
      </c>
      <c r="M45">
        <v>112.9013683</v>
      </c>
    </row>
    <row r="46" spans="1:13" x14ac:dyDescent="0.25">
      <c r="A46">
        <v>2011</v>
      </c>
      <c r="B46">
        <v>9</v>
      </c>
      <c r="C46">
        <v>45</v>
      </c>
      <c r="D46">
        <v>10.3</v>
      </c>
      <c r="E46">
        <v>115.73</v>
      </c>
      <c r="F46">
        <v>2.3199999999999998</v>
      </c>
      <c r="G46">
        <v>1.87</v>
      </c>
      <c r="H46">
        <v>124.7845073</v>
      </c>
      <c r="I46">
        <v>126.1025819</v>
      </c>
      <c r="J46">
        <v>122.33892350000001</v>
      </c>
      <c r="K46">
        <v>122.27692639999999</v>
      </c>
      <c r="L46">
        <v>106.2003842</v>
      </c>
      <c r="M46">
        <v>113.76963309999999</v>
      </c>
    </row>
    <row r="47" spans="1:13" x14ac:dyDescent="0.25">
      <c r="A47">
        <v>2011</v>
      </c>
      <c r="B47">
        <v>10</v>
      </c>
      <c r="C47">
        <v>46</v>
      </c>
      <c r="D47">
        <v>10.5</v>
      </c>
      <c r="E47">
        <v>113.12</v>
      </c>
      <c r="F47">
        <v>2.36</v>
      </c>
      <c r="G47">
        <v>1.91</v>
      </c>
      <c r="H47">
        <v>124.9806774</v>
      </c>
      <c r="I47">
        <v>128.50334770000001</v>
      </c>
      <c r="J47">
        <v>121.7602085</v>
      </c>
      <c r="K47">
        <v>122.1968402</v>
      </c>
      <c r="L47">
        <v>106.64675990000001</v>
      </c>
      <c r="M47">
        <v>113.9572227</v>
      </c>
    </row>
    <row r="48" spans="1:13" x14ac:dyDescent="0.25">
      <c r="A48">
        <v>2011</v>
      </c>
      <c r="B48">
        <v>11</v>
      </c>
      <c r="C48">
        <v>47</v>
      </c>
      <c r="D48">
        <v>10.5</v>
      </c>
      <c r="E48">
        <v>113.92</v>
      </c>
      <c r="F48">
        <v>2.3199999999999998</v>
      </c>
      <c r="G48">
        <v>1.87</v>
      </c>
      <c r="H48">
        <v>125.35433159999999</v>
      </c>
      <c r="I48">
        <v>128.07662629999999</v>
      </c>
      <c r="J48">
        <v>122.6799963</v>
      </c>
      <c r="K48">
        <v>123.29021760000001</v>
      </c>
      <c r="L48">
        <v>107.0839718</v>
      </c>
      <c r="M48">
        <v>114.1726561</v>
      </c>
    </row>
    <row r="49" spans="1:13" x14ac:dyDescent="0.25">
      <c r="A49">
        <v>2011</v>
      </c>
      <c r="B49">
        <v>12</v>
      </c>
      <c r="C49">
        <v>48</v>
      </c>
      <c r="D49">
        <v>10.3</v>
      </c>
      <c r="E49">
        <v>111.46</v>
      </c>
      <c r="F49">
        <v>2.27</v>
      </c>
      <c r="G49">
        <v>1.82</v>
      </c>
      <c r="H49">
        <v>128.1227447</v>
      </c>
      <c r="I49">
        <v>131.90765049999999</v>
      </c>
      <c r="J49">
        <v>122.8276597</v>
      </c>
      <c r="K49">
        <v>128.74218450000001</v>
      </c>
      <c r="L49">
        <v>106.5279127</v>
      </c>
      <c r="M49">
        <v>114.5987154</v>
      </c>
    </row>
    <row r="50" spans="1:13" x14ac:dyDescent="0.25">
      <c r="A50">
        <v>2012</v>
      </c>
      <c r="B50">
        <v>1</v>
      </c>
      <c r="C50">
        <v>49</v>
      </c>
      <c r="D50">
        <v>12.6</v>
      </c>
      <c r="E50">
        <v>113.81</v>
      </c>
      <c r="F50">
        <v>2.23</v>
      </c>
      <c r="G50">
        <v>1.78</v>
      </c>
      <c r="H50">
        <v>129.25840239999999</v>
      </c>
      <c r="I50">
        <v>131.77332569999999</v>
      </c>
      <c r="J50">
        <v>122.6977016</v>
      </c>
      <c r="K50">
        <v>127.829166</v>
      </c>
      <c r="L50">
        <v>108.6581027</v>
      </c>
      <c r="M50">
        <v>115.04427939999999</v>
      </c>
    </row>
    <row r="51" spans="1:13" x14ac:dyDescent="0.25">
      <c r="A51">
        <v>2012</v>
      </c>
      <c r="B51">
        <v>2</v>
      </c>
      <c r="C51">
        <v>50</v>
      </c>
      <c r="D51">
        <v>11.9</v>
      </c>
      <c r="E51">
        <v>121.87</v>
      </c>
      <c r="F51">
        <v>2.4</v>
      </c>
      <c r="G51">
        <v>1.95</v>
      </c>
      <c r="H51">
        <v>129.0968278</v>
      </c>
      <c r="I51">
        <v>131.83498800000001</v>
      </c>
      <c r="J51">
        <v>122.7079712</v>
      </c>
      <c r="K51">
        <v>127.8523448</v>
      </c>
      <c r="L51">
        <v>108.66013940000001</v>
      </c>
      <c r="M51">
        <v>115.0569236</v>
      </c>
    </row>
    <row r="52" spans="1:13" x14ac:dyDescent="0.25">
      <c r="A52">
        <v>2012</v>
      </c>
      <c r="B52">
        <v>3</v>
      </c>
      <c r="C52">
        <v>51</v>
      </c>
      <c r="D52">
        <v>12.1</v>
      </c>
      <c r="E52">
        <v>128</v>
      </c>
      <c r="F52">
        <v>2.34</v>
      </c>
      <c r="G52">
        <v>1.89</v>
      </c>
      <c r="H52">
        <v>132.1121723</v>
      </c>
      <c r="I52">
        <v>139.6978933</v>
      </c>
      <c r="J52">
        <v>129.67166219999999</v>
      </c>
      <c r="K52">
        <v>134.41291380000001</v>
      </c>
      <c r="L52">
        <v>113.39425369999999</v>
      </c>
      <c r="M52">
        <v>125.599941</v>
      </c>
    </row>
    <row r="53" spans="1:13" x14ac:dyDescent="0.25">
      <c r="A53">
        <v>2012</v>
      </c>
      <c r="B53">
        <v>4</v>
      </c>
      <c r="C53">
        <v>52</v>
      </c>
      <c r="D53">
        <v>12.9</v>
      </c>
      <c r="E53">
        <v>122.62</v>
      </c>
      <c r="F53">
        <v>2.2999999999999998</v>
      </c>
      <c r="G53">
        <v>1.85</v>
      </c>
      <c r="H53">
        <v>132.3283662</v>
      </c>
      <c r="I53">
        <v>139.50838429999999</v>
      </c>
      <c r="J53">
        <v>130.1469625</v>
      </c>
      <c r="K53">
        <v>134.6272443</v>
      </c>
      <c r="L53">
        <v>113.9846625</v>
      </c>
      <c r="M53">
        <v>125.00665499999999</v>
      </c>
    </row>
    <row r="54" spans="1:13" x14ac:dyDescent="0.25">
      <c r="A54">
        <v>2012</v>
      </c>
      <c r="B54">
        <v>5</v>
      </c>
      <c r="C54">
        <v>53</v>
      </c>
      <c r="D54">
        <v>12.7</v>
      </c>
      <c r="E54">
        <v>113.08</v>
      </c>
      <c r="F54">
        <v>2.4</v>
      </c>
      <c r="G54">
        <v>1.95</v>
      </c>
      <c r="H54">
        <v>133.88756369999999</v>
      </c>
      <c r="I54">
        <v>139.74587030000001</v>
      </c>
      <c r="J54">
        <v>130.77711009999999</v>
      </c>
      <c r="K54">
        <v>135.1051865</v>
      </c>
      <c r="L54">
        <v>114.35386579999999</v>
      </c>
      <c r="M54">
        <v>125.5</v>
      </c>
    </row>
    <row r="55" spans="1:13" x14ac:dyDescent="0.25">
      <c r="A55">
        <v>2012</v>
      </c>
      <c r="B55">
        <v>6</v>
      </c>
      <c r="C55">
        <v>54</v>
      </c>
      <c r="D55">
        <v>12.9</v>
      </c>
      <c r="E55">
        <v>98.06</v>
      </c>
      <c r="F55">
        <v>2.37</v>
      </c>
      <c r="G55">
        <v>1.92</v>
      </c>
      <c r="H55">
        <v>134.53649780000001</v>
      </c>
      <c r="I55">
        <v>146.4813394</v>
      </c>
      <c r="J55">
        <v>131.0787856</v>
      </c>
      <c r="K55">
        <v>135.49817340000001</v>
      </c>
      <c r="L55">
        <v>114.811891</v>
      </c>
      <c r="M55">
        <v>125.6911238</v>
      </c>
    </row>
    <row r="56" spans="1:13" x14ac:dyDescent="0.25">
      <c r="A56">
        <v>2012</v>
      </c>
      <c r="B56">
        <v>7</v>
      </c>
      <c r="C56">
        <v>55</v>
      </c>
      <c r="D56">
        <v>12.8</v>
      </c>
      <c r="E56">
        <v>104.62</v>
      </c>
      <c r="F56">
        <v>2.42</v>
      </c>
      <c r="G56">
        <v>1.97</v>
      </c>
      <c r="H56">
        <v>134.96129740000001</v>
      </c>
      <c r="I56">
        <v>146.72228989999999</v>
      </c>
      <c r="J56">
        <v>131.27419639999999</v>
      </c>
      <c r="K56">
        <v>135.82447010000001</v>
      </c>
      <c r="L56">
        <v>114.85213419999999</v>
      </c>
      <c r="M56">
        <v>125.86130369999999</v>
      </c>
    </row>
    <row r="57" spans="1:13" x14ac:dyDescent="0.25">
      <c r="A57">
        <v>2012</v>
      </c>
      <c r="B57">
        <v>8</v>
      </c>
      <c r="C57">
        <v>56</v>
      </c>
      <c r="D57">
        <v>11.7</v>
      </c>
      <c r="E57">
        <v>113.76</v>
      </c>
      <c r="F57">
        <v>2.48</v>
      </c>
      <c r="G57">
        <v>2.0299999999999998</v>
      </c>
      <c r="H57">
        <v>135.9393944</v>
      </c>
      <c r="I57">
        <v>147.8470695</v>
      </c>
      <c r="J57">
        <v>131.95766889999999</v>
      </c>
      <c r="K57">
        <v>136.5504019</v>
      </c>
      <c r="L57">
        <v>115.209259</v>
      </c>
      <c r="M57">
        <v>126.3758883</v>
      </c>
    </row>
    <row r="58" spans="1:13" x14ac:dyDescent="0.25">
      <c r="A58">
        <v>2012</v>
      </c>
      <c r="B58">
        <v>9</v>
      </c>
      <c r="C58">
        <v>57</v>
      </c>
      <c r="D58">
        <v>11.3</v>
      </c>
      <c r="E58">
        <v>114.36</v>
      </c>
      <c r="F58">
        <v>2.4500000000000002</v>
      </c>
      <c r="G58">
        <v>2</v>
      </c>
      <c r="H58">
        <v>137.46714750000001</v>
      </c>
      <c r="I58">
        <v>150.0985206</v>
      </c>
      <c r="J58">
        <v>132.39597040000001</v>
      </c>
      <c r="K58">
        <v>137.3018208</v>
      </c>
      <c r="L58">
        <v>115.6487321</v>
      </c>
      <c r="M58">
        <v>126.69</v>
      </c>
    </row>
    <row r="59" spans="1:13" x14ac:dyDescent="0.25">
      <c r="A59">
        <v>2012</v>
      </c>
      <c r="B59">
        <v>10</v>
      </c>
      <c r="C59">
        <v>58</v>
      </c>
      <c r="D59">
        <v>11.7</v>
      </c>
      <c r="E59">
        <v>108.92</v>
      </c>
      <c r="F59">
        <v>2.19</v>
      </c>
      <c r="G59">
        <v>1.74</v>
      </c>
      <c r="H59">
        <v>138.80854389999999</v>
      </c>
      <c r="I59">
        <v>151.51179629999999</v>
      </c>
      <c r="J59">
        <v>133.0560624</v>
      </c>
      <c r="K59">
        <v>138.48898460000001</v>
      </c>
      <c r="L59">
        <v>116.033314</v>
      </c>
      <c r="M59">
        <v>128.0754981</v>
      </c>
    </row>
    <row r="60" spans="1:13" x14ac:dyDescent="0.25">
      <c r="A60">
        <v>2012</v>
      </c>
      <c r="B60">
        <v>11</v>
      </c>
      <c r="C60">
        <v>59</v>
      </c>
      <c r="D60">
        <v>12.3</v>
      </c>
      <c r="E60">
        <v>111.05</v>
      </c>
      <c r="F60">
        <v>2.0299999999999998</v>
      </c>
      <c r="G60">
        <v>1.58</v>
      </c>
      <c r="H60">
        <v>139.8362367</v>
      </c>
      <c r="I60">
        <v>152.33826379999999</v>
      </c>
      <c r="J60">
        <v>133.52128020000001</v>
      </c>
      <c r="K60">
        <v>138.88860099999999</v>
      </c>
      <c r="L60">
        <v>116.1645544</v>
      </c>
      <c r="M60">
        <v>128.81801530000001</v>
      </c>
    </row>
    <row r="61" spans="1:13" x14ac:dyDescent="0.25">
      <c r="A61">
        <v>2012</v>
      </c>
      <c r="B61">
        <v>12</v>
      </c>
      <c r="C61">
        <v>60</v>
      </c>
      <c r="D61">
        <v>12</v>
      </c>
      <c r="E61">
        <v>114.49</v>
      </c>
      <c r="F61">
        <v>2.21</v>
      </c>
      <c r="G61">
        <v>1.76</v>
      </c>
      <c r="H61">
        <v>141.19043909999999</v>
      </c>
      <c r="I61">
        <v>153.2141657</v>
      </c>
      <c r="J61">
        <v>133.88451029999999</v>
      </c>
      <c r="K61">
        <v>140.19123859999999</v>
      </c>
      <c r="L61">
        <v>116.337474</v>
      </c>
      <c r="M61">
        <v>129.0700956</v>
      </c>
    </row>
    <row r="62" spans="1:13" x14ac:dyDescent="0.25">
      <c r="A62">
        <v>2013</v>
      </c>
      <c r="B62">
        <v>1</v>
      </c>
      <c r="C62">
        <v>61</v>
      </c>
      <c r="D62">
        <v>9</v>
      </c>
      <c r="E62">
        <v>115.24</v>
      </c>
      <c r="F62">
        <v>2.23</v>
      </c>
      <c r="G62">
        <v>1.78</v>
      </c>
      <c r="H62">
        <v>142.32078960000001</v>
      </c>
      <c r="I62">
        <v>153.84336020000001</v>
      </c>
      <c r="J62">
        <v>134.29160999999999</v>
      </c>
      <c r="K62">
        <v>140.6187577</v>
      </c>
      <c r="L62">
        <v>116.42936760000001</v>
      </c>
      <c r="M62">
        <v>129.26685309999999</v>
      </c>
    </row>
    <row r="63" spans="1:13" x14ac:dyDescent="0.25">
      <c r="A63">
        <v>2013</v>
      </c>
      <c r="B63">
        <v>2</v>
      </c>
      <c r="C63">
        <v>62</v>
      </c>
      <c r="D63">
        <v>9.5</v>
      </c>
      <c r="E63">
        <v>118.81</v>
      </c>
      <c r="F63">
        <v>2.23</v>
      </c>
      <c r="G63">
        <v>1.78</v>
      </c>
      <c r="H63">
        <v>143.2621944</v>
      </c>
      <c r="I63">
        <v>155.1731911</v>
      </c>
      <c r="J63">
        <v>135.46054599999999</v>
      </c>
      <c r="K63">
        <v>141.8821657</v>
      </c>
      <c r="L63">
        <v>116.8972701</v>
      </c>
      <c r="M63">
        <v>130.18928310000001</v>
      </c>
    </row>
    <row r="64" spans="1:13" x14ac:dyDescent="0.25">
      <c r="A64">
        <v>2013</v>
      </c>
      <c r="B64">
        <v>3</v>
      </c>
      <c r="C64">
        <v>63</v>
      </c>
      <c r="D64">
        <v>8.6</v>
      </c>
      <c r="E64">
        <v>112.79</v>
      </c>
      <c r="F64">
        <v>2.2000000000000002</v>
      </c>
      <c r="G64">
        <v>1.75</v>
      </c>
      <c r="H64">
        <v>144.63922650000001</v>
      </c>
      <c r="I64">
        <v>155.85746</v>
      </c>
      <c r="J64">
        <v>136.4372272</v>
      </c>
      <c r="K64">
        <v>142.40256020000001</v>
      </c>
      <c r="L64">
        <v>117.295333</v>
      </c>
      <c r="M64">
        <v>131.2106211</v>
      </c>
    </row>
    <row r="65" spans="1:13" x14ac:dyDescent="0.25">
      <c r="A65">
        <v>2013</v>
      </c>
      <c r="B65">
        <v>4</v>
      </c>
      <c r="C65">
        <v>64</v>
      </c>
      <c r="D65">
        <v>9.1</v>
      </c>
      <c r="E65">
        <v>105.55</v>
      </c>
      <c r="F65">
        <v>2.2400000000000002</v>
      </c>
      <c r="G65">
        <v>1.79</v>
      </c>
      <c r="H65">
        <v>145.5695566</v>
      </c>
      <c r="I65">
        <v>156.27316400000001</v>
      </c>
      <c r="J65">
        <v>137.25016539999999</v>
      </c>
      <c r="K65">
        <v>143.2431546</v>
      </c>
      <c r="L65">
        <v>117.40823899999999</v>
      </c>
      <c r="M65">
        <v>131.7480396</v>
      </c>
    </row>
    <row r="66" spans="1:13" x14ac:dyDescent="0.25">
      <c r="A66">
        <v>2013</v>
      </c>
      <c r="B66">
        <v>5</v>
      </c>
      <c r="C66">
        <v>65</v>
      </c>
      <c r="D66">
        <v>9</v>
      </c>
      <c r="E66">
        <v>106</v>
      </c>
      <c r="F66">
        <v>2.06</v>
      </c>
      <c r="G66">
        <v>1.61</v>
      </c>
      <c r="H66">
        <v>146.3678664</v>
      </c>
      <c r="I66">
        <v>157.182659</v>
      </c>
      <c r="J66">
        <v>138.61367509999999</v>
      </c>
      <c r="K66">
        <v>144.48045669999999</v>
      </c>
      <c r="L66">
        <v>117.8521209</v>
      </c>
      <c r="M66">
        <v>133.20645619999999</v>
      </c>
    </row>
    <row r="67" spans="1:13" x14ac:dyDescent="0.25">
      <c r="A67">
        <v>2013</v>
      </c>
      <c r="B67">
        <v>6</v>
      </c>
      <c r="C67">
        <v>66</v>
      </c>
      <c r="D67">
        <v>8.4</v>
      </c>
      <c r="E67">
        <v>106.06</v>
      </c>
      <c r="F67">
        <v>2.0299999999999998</v>
      </c>
      <c r="G67">
        <v>1.58</v>
      </c>
      <c r="H67">
        <v>147.4595119</v>
      </c>
      <c r="I67">
        <v>157.99212979999999</v>
      </c>
      <c r="J67">
        <v>139.3994174</v>
      </c>
      <c r="K67">
        <v>144.9769944</v>
      </c>
      <c r="L67">
        <v>118.1344378</v>
      </c>
      <c r="M67">
        <v>133.32614380000001</v>
      </c>
    </row>
    <row r="68" spans="1:13" x14ac:dyDescent="0.25">
      <c r="A68">
        <v>2013</v>
      </c>
      <c r="B68">
        <v>7</v>
      </c>
      <c r="C68">
        <v>67</v>
      </c>
      <c r="D68">
        <v>8.6999999999999993</v>
      </c>
      <c r="E68">
        <v>109.78</v>
      </c>
      <c r="F68">
        <v>2.2000000000000002</v>
      </c>
      <c r="G68">
        <v>1.75</v>
      </c>
      <c r="H68">
        <v>148.4497417</v>
      </c>
      <c r="I68">
        <v>158.75081520000001</v>
      </c>
      <c r="J68">
        <v>139.9770231</v>
      </c>
      <c r="K68">
        <v>145.54144099999999</v>
      </c>
      <c r="L68">
        <v>118.4659956</v>
      </c>
      <c r="M68">
        <v>133.53429700000001</v>
      </c>
    </row>
    <row r="69" spans="1:13" x14ac:dyDescent="0.25">
      <c r="A69">
        <v>2013</v>
      </c>
      <c r="B69">
        <v>8</v>
      </c>
      <c r="C69">
        <v>68</v>
      </c>
      <c r="D69">
        <v>8.1999999999999993</v>
      </c>
      <c r="E69">
        <v>107.84</v>
      </c>
      <c r="F69">
        <v>2.29</v>
      </c>
      <c r="G69">
        <v>1.84</v>
      </c>
      <c r="H69">
        <v>149.1572152</v>
      </c>
      <c r="I69">
        <v>158.54066689999999</v>
      </c>
      <c r="J69">
        <v>140.02419620000001</v>
      </c>
      <c r="K69">
        <v>145.64157320000001</v>
      </c>
      <c r="L69">
        <v>118.554151</v>
      </c>
      <c r="M69">
        <v>133.75483220000001</v>
      </c>
    </row>
    <row r="70" spans="1:13" x14ac:dyDescent="0.25">
      <c r="A70">
        <v>2013</v>
      </c>
      <c r="B70">
        <v>9</v>
      </c>
      <c r="C70">
        <v>69</v>
      </c>
      <c r="D70">
        <v>8</v>
      </c>
      <c r="E70">
        <v>113.59</v>
      </c>
      <c r="F70">
        <v>2.29</v>
      </c>
      <c r="G70">
        <v>1.84</v>
      </c>
      <c r="H70">
        <v>150.4398453</v>
      </c>
      <c r="I70">
        <v>159.44307879999999</v>
      </c>
      <c r="J70">
        <v>140.88086039999999</v>
      </c>
      <c r="K70">
        <v>146.65558139999999</v>
      </c>
      <c r="L70">
        <v>119.1178846</v>
      </c>
      <c r="M70">
        <v>134.8712295</v>
      </c>
    </row>
    <row r="71" spans="1:13" x14ac:dyDescent="0.25">
      <c r="A71">
        <v>2013</v>
      </c>
      <c r="B71">
        <v>10</v>
      </c>
      <c r="C71">
        <v>70</v>
      </c>
      <c r="D71">
        <v>7.8</v>
      </c>
      <c r="E71">
        <v>112.29</v>
      </c>
      <c r="F71">
        <v>2.23</v>
      </c>
      <c r="G71">
        <v>1.78</v>
      </c>
      <c r="H71">
        <v>151.64634419999999</v>
      </c>
      <c r="I71">
        <v>160.27132259999999</v>
      </c>
      <c r="J71">
        <v>141.973524</v>
      </c>
      <c r="K71">
        <v>147.76419989999999</v>
      </c>
      <c r="L71">
        <v>120.0307983</v>
      </c>
      <c r="M71">
        <v>136.04645619999999</v>
      </c>
    </row>
    <row r="72" spans="1:13" x14ac:dyDescent="0.25">
      <c r="A72">
        <v>2013</v>
      </c>
      <c r="B72">
        <v>11</v>
      </c>
      <c r="C72">
        <v>71</v>
      </c>
      <c r="D72">
        <v>7.9</v>
      </c>
      <c r="E72">
        <v>111.14</v>
      </c>
      <c r="F72">
        <v>2.09</v>
      </c>
      <c r="G72">
        <v>1.64</v>
      </c>
      <c r="H72">
        <v>152.85965669999999</v>
      </c>
      <c r="I72">
        <v>161.26025430000001</v>
      </c>
      <c r="J72">
        <v>142.68918210000001</v>
      </c>
      <c r="K72">
        <v>148.61218160000001</v>
      </c>
      <c r="L72">
        <v>120.4495642</v>
      </c>
      <c r="M72">
        <v>136.9635682</v>
      </c>
    </row>
    <row r="73" spans="1:13" x14ac:dyDescent="0.25">
      <c r="A73">
        <v>2013</v>
      </c>
      <c r="B73">
        <v>12</v>
      </c>
      <c r="C73">
        <v>72</v>
      </c>
      <c r="D73">
        <v>8</v>
      </c>
      <c r="E73">
        <v>112.75</v>
      </c>
      <c r="F73">
        <v>2.11</v>
      </c>
      <c r="G73">
        <v>1.66</v>
      </c>
      <c r="H73">
        <v>154.2542383</v>
      </c>
      <c r="I73">
        <v>162.18386949999999</v>
      </c>
      <c r="J73">
        <v>143.51860529999999</v>
      </c>
      <c r="K73">
        <v>149.59446969999999</v>
      </c>
      <c r="L73">
        <v>120.9270416</v>
      </c>
      <c r="M73">
        <v>137.8815362</v>
      </c>
    </row>
    <row r="74" spans="1:13" x14ac:dyDescent="0.25">
      <c r="A74">
        <v>2014</v>
      </c>
      <c r="B74">
        <v>1</v>
      </c>
      <c r="C74">
        <v>73</v>
      </c>
      <c r="D74">
        <v>8</v>
      </c>
      <c r="E74">
        <v>110.19</v>
      </c>
      <c r="F74">
        <v>2.29</v>
      </c>
      <c r="G74">
        <v>1.84</v>
      </c>
      <c r="H74">
        <v>155.5155456</v>
      </c>
      <c r="I74">
        <v>162.72091950000001</v>
      </c>
      <c r="J74">
        <v>144.27534600000001</v>
      </c>
      <c r="K74">
        <v>150.39543710000001</v>
      </c>
      <c r="L74">
        <v>121.2693297</v>
      </c>
      <c r="M74">
        <v>138.27672179999999</v>
      </c>
    </row>
    <row r="75" spans="1:13" x14ac:dyDescent="0.25">
      <c r="A75">
        <v>2014</v>
      </c>
      <c r="B75">
        <v>2</v>
      </c>
      <c r="C75">
        <v>74</v>
      </c>
      <c r="D75">
        <v>7.7</v>
      </c>
      <c r="E75">
        <v>110.83</v>
      </c>
      <c r="F75">
        <v>2.2799999999999998</v>
      </c>
      <c r="G75">
        <v>1.83</v>
      </c>
      <c r="H75">
        <v>156.45276010000001</v>
      </c>
      <c r="I75">
        <v>163.3137844</v>
      </c>
      <c r="J75">
        <v>145.00058859999999</v>
      </c>
      <c r="K75">
        <v>151.0128675</v>
      </c>
      <c r="L75">
        <v>121.5693204</v>
      </c>
      <c r="M75">
        <v>138.6732992</v>
      </c>
    </row>
    <row r="76" spans="1:13" x14ac:dyDescent="0.25">
      <c r="A76">
        <v>2014</v>
      </c>
      <c r="B76">
        <v>3</v>
      </c>
      <c r="C76">
        <v>75</v>
      </c>
      <c r="D76">
        <v>7.8</v>
      </c>
      <c r="E76">
        <v>109.47</v>
      </c>
      <c r="F76">
        <v>2.21</v>
      </c>
      <c r="G76">
        <v>1.76</v>
      </c>
      <c r="H76">
        <v>158.02430799999999</v>
      </c>
      <c r="I76">
        <v>164.16810100000001</v>
      </c>
      <c r="J76">
        <v>145.89663279999999</v>
      </c>
      <c r="K76">
        <v>152.01149469999999</v>
      </c>
      <c r="L76">
        <v>122.10306970000001</v>
      </c>
      <c r="M76">
        <v>139.4034892</v>
      </c>
    </row>
    <row r="77" spans="1:13" x14ac:dyDescent="0.25">
      <c r="A77">
        <v>2014</v>
      </c>
      <c r="B77">
        <v>4</v>
      </c>
      <c r="C77">
        <v>76</v>
      </c>
      <c r="D77">
        <v>7.9</v>
      </c>
      <c r="E77">
        <v>110.41</v>
      </c>
      <c r="F77">
        <v>2.2200000000000002</v>
      </c>
      <c r="G77">
        <v>1.77</v>
      </c>
      <c r="H77">
        <v>159.27353220000001</v>
      </c>
      <c r="I77">
        <v>164.90946289999999</v>
      </c>
      <c r="J77">
        <v>146.3172922</v>
      </c>
      <c r="K77">
        <v>152.5820401</v>
      </c>
      <c r="L77">
        <v>122.58888399999999</v>
      </c>
      <c r="M77">
        <v>139.85651229999999</v>
      </c>
    </row>
    <row r="78" spans="1:13" x14ac:dyDescent="0.25">
      <c r="A78">
        <v>2014</v>
      </c>
      <c r="B78">
        <v>5</v>
      </c>
      <c r="C78">
        <v>77</v>
      </c>
      <c r="D78">
        <v>8</v>
      </c>
      <c r="E78">
        <v>111.9</v>
      </c>
      <c r="F78">
        <v>2.33</v>
      </c>
      <c r="G78">
        <v>1.88</v>
      </c>
      <c r="H78">
        <v>160.56318959999999</v>
      </c>
      <c r="I78">
        <v>165.9996194</v>
      </c>
      <c r="J78">
        <v>147.39604790000001</v>
      </c>
      <c r="K78">
        <v>153.7609171</v>
      </c>
      <c r="L78">
        <v>123.0944303</v>
      </c>
      <c r="M78">
        <v>140.85336240000001</v>
      </c>
    </row>
    <row r="79" spans="1:13" x14ac:dyDescent="0.25">
      <c r="A79">
        <v>2014</v>
      </c>
      <c r="B79">
        <v>6</v>
      </c>
      <c r="C79">
        <v>78</v>
      </c>
      <c r="D79">
        <v>8.1999999999999993</v>
      </c>
      <c r="E79">
        <v>114.6</v>
      </c>
      <c r="F79">
        <v>2.16</v>
      </c>
      <c r="G79">
        <v>1.71</v>
      </c>
      <c r="H79">
        <v>161.87508080000001</v>
      </c>
      <c r="I79">
        <v>167.33207390000001</v>
      </c>
      <c r="J79">
        <v>148.4217142</v>
      </c>
      <c r="K79">
        <v>154.8299926</v>
      </c>
      <c r="L79">
        <v>123.71256150000001</v>
      </c>
      <c r="M79">
        <v>141.33265230000001</v>
      </c>
    </row>
    <row r="80" spans="1:13" x14ac:dyDescent="0.25">
      <c r="A80">
        <v>2014</v>
      </c>
      <c r="B80">
        <v>7</v>
      </c>
      <c r="C80">
        <v>79</v>
      </c>
      <c r="D80">
        <v>8.3000000000000007</v>
      </c>
      <c r="E80">
        <v>109.63</v>
      </c>
      <c r="F80">
        <v>2.06</v>
      </c>
      <c r="G80">
        <v>1.61</v>
      </c>
      <c r="H80">
        <v>163.1136515</v>
      </c>
      <c r="I80">
        <v>168.26973140000001</v>
      </c>
      <c r="J80">
        <v>149.11985050000001</v>
      </c>
      <c r="K80">
        <v>155.435239</v>
      </c>
      <c r="L80">
        <v>124.06160559999999</v>
      </c>
      <c r="M80">
        <v>141.774036</v>
      </c>
    </row>
    <row r="81" spans="1:13" x14ac:dyDescent="0.25">
      <c r="A81">
        <v>2014</v>
      </c>
      <c r="B81">
        <v>8</v>
      </c>
      <c r="C81">
        <v>80</v>
      </c>
      <c r="D81">
        <v>8.5</v>
      </c>
      <c r="E81">
        <v>102.33</v>
      </c>
      <c r="F81">
        <v>2.2000000000000002</v>
      </c>
      <c r="G81">
        <v>1.75</v>
      </c>
      <c r="H81">
        <v>164.01229599999999</v>
      </c>
      <c r="I81">
        <v>168.71056390000001</v>
      </c>
      <c r="J81">
        <v>149.9214235</v>
      </c>
      <c r="K81">
        <v>156.25334179999999</v>
      </c>
      <c r="L81">
        <v>124.2325742</v>
      </c>
      <c r="M81">
        <v>142.6415385</v>
      </c>
    </row>
    <row r="82" spans="1:13" x14ac:dyDescent="0.25">
      <c r="A82">
        <v>2014</v>
      </c>
      <c r="B82">
        <v>9</v>
      </c>
      <c r="C82">
        <v>81</v>
      </c>
      <c r="D82">
        <v>8.3000000000000007</v>
      </c>
      <c r="E82">
        <v>98.27</v>
      </c>
      <c r="F82">
        <v>2.1</v>
      </c>
      <c r="G82">
        <v>1.65</v>
      </c>
      <c r="H82">
        <v>164.9970586</v>
      </c>
      <c r="I82">
        <v>169.39172880000001</v>
      </c>
      <c r="J82">
        <v>150.55454839999999</v>
      </c>
      <c r="K82">
        <v>156.92980209999999</v>
      </c>
      <c r="L82">
        <v>124.5629911</v>
      </c>
      <c r="M82">
        <v>143.87930309999999</v>
      </c>
    </row>
    <row r="83" spans="1:13" x14ac:dyDescent="0.25">
      <c r="A83">
        <v>2014</v>
      </c>
      <c r="B83">
        <v>10</v>
      </c>
      <c r="C83">
        <v>82</v>
      </c>
      <c r="D83">
        <v>8.1</v>
      </c>
      <c r="E83">
        <v>83.5</v>
      </c>
      <c r="F83">
        <v>2.21</v>
      </c>
      <c r="G83">
        <v>1.76</v>
      </c>
      <c r="H83">
        <v>165.8150321</v>
      </c>
      <c r="I83">
        <v>170.06117639999999</v>
      </c>
      <c r="J83">
        <v>151.4244534</v>
      </c>
      <c r="K83">
        <v>157.6547339</v>
      </c>
      <c r="L83">
        <v>124.91330379999999</v>
      </c>
      <c r="M83">
        <v>145.00844330000001</v>
      </c>
    </row>
    <row r="84" spans="1:13" x14ac:dyDescent="0.25">
      <c r="A84">
        <v>2014</v>
      </c>
      <c r="B84">
        <v>11</v>
      </c>
      <c r="C84">
        <v>83</v>
      </c>
      <c r="D84">
        <v>7.9</v>
      </c>
      <c r="E84">
        <v>80.42</v>
      </c>
      <c r="F84">
        <v>2.1800000000000002</v>
      </c>
      <c r="G84">
        <v>1.73</v>
      </c>
      <c r="H84">
        <v>166.83757750000001</v>
      </c>
      <c r="I84">
        <v>170.81465059999999</v>
      </c>
      <c r="J84">
        <v>152.4103815</v>
      </c>
      <c r="K84">
        <v>158.40645960000001</v>
      </c>
      <c r="L84">
        <v>125.2712859</v>
      </c>
      <c r="M84">
        <v>146.0027991</v>
      </c>
    </row>
    <row r="85" spans="1:13" x14ac:dyDescent="0.25">
      <c r="A85">
        <v>2014</v>
      </c>
      <c r="B85">
        <v>12</v>
      </c>
      <c r="C85">
        <v>84</v>
      </c>
      <c r="D85">
        <v>8</v>
      </c>
      <c r="E85">
        <v>63.28</v>
      </c>
      <c r="F85">
        <v>2.23</v>
      </c>
      <c r="G85">
        <v>1.78</v>
      </c>
      <c r="H85">
        <v>168.37201659999999</v>
      </c>
      <c r="I85">
        <v>171.7815976</v>
      </c>
      <c r="J85">
        <v>153.5353164</v>
      </c>
      <c r="K85">
        <v>159.68689259999999</v>
      </c>
      <c r="L85">
        <v>125.48403709999999</v>
      </c>
      <c r="M85">
        <v>146.9806604</v>
      </c>
    </row>
    <row r="86" spans="1:13" x14ac:dyDescent="0.25">
      <c r="A86">
        <v>2015</v>
      </c>
      <c r="B86">
        <v>1</v>
      </c>
      <c r="C86">
        <v>85</v>
      </c>
      <c r="D86">
        <v>8.1999999999999993</v>
      </c>
      <c r="E86">
        <v>48.81</v>
      </c>
      <c r="F86">
        <v>2.2000000000000002</v>
      </c>
      <c r="G86">
        <v>1.75</v>
      </c>
      <c r="H86">
        <v>169.84577999999999</v>
      </c>
      <c r="I86">
        <v>172.94133919999999</v>
      </c>
      <c r="J86">
        <v>154.74451110000001</v>
      </c>
      <c r="K86">
        <v>160.7680048</v>
      </c>
      <c r="L86">
        <v>125.6382681</v>
      </c>
      <c r="M86">
        <v>148.10948089999999</v>
      </c>
    </row>
    <row r="87" spans="1:13" x14ac:dyDescent="0.25">
      <c r="A87">
        <v>2015</v>
      </c>
      <c r="B87">
        <v>2</v>
      </c>
      <c r="C87">
        <v>86</v>
      </c>
      <c r="D87">
        <v>8.4</v>
      </c>
      <c r="E87">
        <v>58.09</v>
      </c>
      <c r="F87">
        <v>2.21</v>
      </c>
      <c r="G87">
        <v>1.76</v>
      </c>
      <c r="H87">
        <v>171.0952925</v>
      </c>
      <c r="I87">
        <v>173.9287205</v>
      </c>
      <c r="J87">
        <v>155.86080749999999</v>
      </c>
      <c r="K87">
        <v>161.74979300000001</v>
      </c>
      <c r="L87">
        <v>126.0560358</v>
      </c>
      <c r="M87">
        <v>149.0413111</v>
      </c>
    </row>
    <row r="88" spans="1:13" x14ac:dyDescent="0.25">
      <c r="A88">
        <v>2015</v>
      </c>
      <c r="B88">
        <v>3</v>
      </c>
      <c r="C88">
        <v>87</v>
      </c>
      <c r="D88">
        <v>8.5</v>
      </c>
      <c r="E88">
        <v>56.69</v>
      </c>
      <c r="F88">
        <v>2.0699999999999998</v>
      </c>
      <c r="G88">
        <v>1.62</v>
      </c>
      <c r="H88">
        <v>172.8412644</v>
      </c>
      <c r="I88">
        <v>175.10937340000001</v>
      </c>
      <c r="J88">
        <v>157.36751229999999</v>
      </c>
      <c r="K88">
        <v>163.06329020000001</v>
      </c>
      <c r="L88">
        <v>126.2663293</v>
      </c>
      <c r="M88">
        <v>150.2797381</v>
      </c>
    </row>
    <row r="89" spans="1:13" x14ac:dyDescent="0.25">
      <c r="A89">
        <v>2015</v>
      </c>
      <c r="B89">
        <v>4</v>
      </c>
      <c r="C89">
        <v>88</v>
      </c>
      <c r="D89">
        <v>8.6999999999999993</v>
      </c>
      <c r="E89">
        <v>57.45</v>
      </c>
      <c r="F89">
        <v>2.0299999999999998</v>
      </c>
      <c r="G89">
        <v>1.58</v>
      </c>
      <c r="H89">
        <v>174.38843689999999</v>
      </c>
      <c r="I89">
        <v>176.22995829999999</v>
      </c>
      <c r="J89">
        <v>158.31176300000001</v>
      </c>
      <c r="K89">
        <v>164.4791707</v>
      </c>
      <c r="L89">
        <v>126.537454</v>
      </c>
      <c r="M89">
        <v>150.98579810000001</v>
      </c>
    </row>
    <row r="90" spans="1:13" x14ac:dyDescent="0.25">
      <c r="A90">
        <v>2015</v>
      </c>
      <c r="B90">
        <v>5</v>
      </c>
      <c r="C90">
        <v>89</v>
      </c>
      <c r="D90">
        <v>9</v>
      </c>
      <c r="E90">
        <v>65.08</v>
      </c>
      <c r="F90">
        <v>2.0499999999999998</v>
      </c>
      <c r="G90">
        <v>1.6</v>
      </c>
      <c r="H90">
        <v>176.269406</v>
      </c>
      <c r="I90">
        <v>178.2408892</v>
      </c>
      <c r="J90">
        <v>160.1759883</v>
      </c>
      <c r="K90">
        <v>166.52273099999999</v>
      </c>
      <c r="L90">
        <v>126.8824209</v>
      </c>
      <c r="M90">
        <v>152.69057979999999</v>
      </c>
    </row>
    <row r="91" spans="1:13" x14ac:dyDescent="0.25">
      <c r="A91">
        <v>2015</v>
      </c>
      <c r="B91">
        <v>6</v>
      </c>
      <c r="C91">
        <v>90</v>
      </c>
      <c r="D91">
        <v>9.1999999999999993</v>
      </c>
      <c r="E91">
        <v>62.06</v>
      </c>
      <c r="F91">
        <v>1.97</v>
      </c>
      <c r="G91">
        <v>1.52</v>
      </c>
      <c r="H91">
        <v>178.12916139999999</v>
      </c>
      <c r="I91">
        <v>179.54344879999999</v>
      </c>
      <c r="J91">
        <v>161.00341320000001</v>
      </c>
      <c r="K91">
        <v>168.3480528</v>
      </c>
      <c r="L91">
        <v>127.3193223</v>
      </c>
      <c r="M91">
        <v>154.01910290000001</v>
      </c>
    </row>
    <row r="92" spans="1:13" x14ac:dyDescent="0.25">
      <c r="A92">
        <v>2015</v>
      </c>
      <c r="B92">
        <v>7</v>
      </c>
      <c r="C92">
        <v>91</v>
      </c>
      <c r="D92">
        <v>9.1999999999999993</v>
      </c>
      <c r="E92">
        <v>57.01</v>
      </c>
      <c r="F92">
        <v>2.1800000000000002</v>
      </c>
      <c r="G92">
        <v>1.73</v>
      </c>
      <c r="H92">
        <v>179.5049726</v>
      </c>
      <c r="I92">
        <v>180.60020220000001</v>
      </c>
      <c r="J92">
        <v>162.0154847</v>
      </c>
      <c r="K92">
        <v>169.55703</v>
      </c>
      <c r="L92">
        <v>127.6361799</v>
      </c>
      <c r="M92">
        <v>154.88599170000001</v>
      </c>
    </row>
    <row r="93" spans="1:13" x14ac:dyDescent="0.25">
      <c r="A93">
        <v>2015</v>
      </c>
      <c r="B93">
        <v>8</v>
      </c>
      <c r="C93">
        <v>92</v>
      </c>
      <c r="D93">
        <v>9.3000000000000007</v>
      </c>
      <c r="E93">
        <v>47.09</v>
      </c>
      <c r="F93">
        <v>2.12</v>
      </c>
      <c r="G93">
        <v>1.67</v>
      </c>
      <c r="H93">
        <v>180.6289046</v>
      </c>
      <c r="I93">
        <v>181.6470343</v>
      </c>
      <c r="J93">
        <v>162.78746899999999</v>
      </c>
      <c r="K93">
        <v>170.24055010000001</v>
      </c>
      <c r="L93">
        <v>127.9116404</v>
      </c>
      <c r="M93">
        <v>156.38323360000001</v>
      </c>
    </row>
    <row r="94" spans="1:13" x14ac:dyDescent="0.25">
      <c r="A94">
        <v>2015</v>
      </c>
      <c r="B94">
        <v>9</v>
      </c>
      <c r="C94">
        <v>93</v>
      </c>
      <c r="D94">
        <v>9.4</v>
      </c>
      <c r="E94">
        <v>48.08</v>
      </c>
      <c r="F94">
        <v>2.2200000000000002</v>
      </c>
      <c r="G94">
        <v>1.77</v>
      </c>
      <c r="H94">
        <v>181.78372289999999</v>
      </c>
      <c r="I94">
        <v>182.55536810000001</v>
      </c>
      <c r="J94">
        <v>163.67411129999999</v>
      </c>
      <c r="K94">
        <v>171.166214</v>
      </c>
      <c r="L94">
        <v>128.0955553</v>
      </c>
      <c r="M94">
        <v>157.8236522</v>
      </c>
    </row>
    <row r="95" spans="1:13" x14ac:dyDescent="0.25">
      <c r="A95">
        <v>2015</v>
      </c>
      <c r="B95">
        <v>10</v>
      </c>
      <c r="C95">
        <v>94</v>
      </c>
      <c r="D95">
        <v>9.3000000000000007</v>
      </c>
      <c r="E95">
        <v>48.86</v>
      </c>
      <c r="F95">
        <v>2.21</v>
      </c>
      <c r="G95">
        <v>1.76</v>
      </c>
      <c r="H95">
        <v>182.60998269999999</v>
      </c>
      <c r="I95">
        <v>183.0373592</v>
      </c>
      <c r="J95">
        <v>164.12759349999999</v>
      </c>
      <c r="K95">
        <v>172.12644460000001</v>
      </c>
      <c r="L95">
        <v>128.39267140000001</v>
      </c>
      <c r="M95">
        <v>158.97420829999999</v>
      </c>
    </row>
    <row r="96" spans="1:13" x14ac:dyDescent="0.25">
      <c r="A96">
        <v>2015</v>
      </c>
      <c r="B96">
        <v>11</v>
      </c>
      <c r="C96">
        <v>95</v>
      </c>
      <c r="D96">
        <v>9.3699999999999992</v>
      </c>
      <c r="E96">
        <v>44.82</v>
      </c>
      <c r="F96">
        <v>2.1800000000000002</v>
      </c>
      <c r="G96">
        <v>1.73</v>
      </c>
      <c r="H96">
        <v>184.05674669999999</v>
      </c>
      <c r="I96">
        <v>183.66285780000001</v>
      </c>
      <c r="J96">
        <v>164.6272075</v>
      </c>
      <c r="K96">
        <v>173.98519020000001</v>
      </c>
      <c r="L96">
        <v>128.74853529999999</v>
      </c>
      <c r="M96">
        <v>159.89922730000001</v>
      </c>
    </row>
    <row r="97" spans="1:13" x14ac:dyDescent="0.25">
      <c r="A97">
        <v>2015</v>
      </c>
      <c r="B97">
        <v>12</v>
      </c>
      <c r="C97">
        <v>96</v>
      </c>
      <c r="D97">
        <v>9.5500000000000007</v>
      </c>
      <c r="E97">
        <v>37.799999999999997</v>
      </c>
      <c r="F97">
        <v>2.08</v>
      </c>
      <c r="G97">
        <v>1.63</v>
      </c>
      <c r="H97">
        <v>186.19942800000001</v>
      </c>
      <c r="I97">
        <v>184.59182530000001</v>
      </c>
      <c r="J97">
        <v>165.78665950000001</v>
      </c>
      <c r="K97">
        <v>176.05376039999999</v>
      </c>
      <c r="L97">
        <v>129.31530549999999</v>
      </c>
      <c r="M97">
        <v>160.75681990000001</v>
      </c>
    </row>
    <row r="98" spans="1:13" x14ac:dyDescent="0.25">
      <c r="A98">
        <v>2016</v>
      </c>
      <c r="B98">
        <v>1</v>
      </c>
      <c r="C98">
        <v>97</v>
      </c>
      <c r="D98">
        <v>9.6199999999999992</v>
      </c>
      <c r="E98">
        <v>30.66</v>
      </c>
      <c r="F98">
        <v>2.15</v>
      </c>
      <c r="G98">
        <v>1.7</v>
      </c>
      <c r="H98">
        <v>187.92069179999999</v>
      </c>
      <c r="I98">
        <v>185.7334323</v>
      </c>
      <c r="J98">
        <v>167.23713699999999</v>
      </c>
      <c r="K98">
        <v>177.87264630000001</v>
      </c>
      <c r="L98">
        <v>129.82937279999999</v>
      </c>
      <c r="M98">
        <v>162.92983989999999</v>
      </c>
    </row>
    <row r="99" spans="1:13" x14ac:dyDescent="0.25">
      <c r="A99">
        <v>2016</v>
      </c>
      <c r="B99">
        <v>2</v>
      </c>
      <c r="C99">
        <v>98</v>
      </c>
      <c r="D99">
        <v>11.38</v>
      </c>
      <c r="E99">
        <v>31.7</v>
      </c>
      <c r="F99">
        <v>2.11</v>
      </c>
      <c r="G99">
        <v>1.66</v>
      </c>
      <c r="H99">
        <v>190.51062540000001</v>
      </c>
      <c r="I99">
        <v>198.14844790000001</v>
      </c>
      <c r="J99">
        <v>169.29492429999999</v>
      </c>
      <c r="K99">
        <v>180.35068419999999</v>
      </c>
      <c r="L99">
        <v>130.70375110000001</v>
      </c>
      <c r="M99">
        <v>167.14403390000001</v>
      </c>
    </row>
    <row r="100" spans="1:13" x14ac:dyDescent="0.25">
      <c r="A100">
        <v>2016</v>
      </c>
      <c r="B100">
        <v>3</v>
      </c>
      <c r="C100">
        <v>99</v>
      </c>
      <c r="D100">
        <v>12.77</v>
      </c>
      <c r="E100">
        <v>37.76</v>
      </c>
      <c r="F100">
        <v>1.92</v>
      </c>
      <c r="G100">
        <v>1.47</v>
      </c>
      <c r="H100">
        <v>194.86921179999999</v>
      </c>
      <c r="I100">
        <v>202.9620913</v>
      </c>
      <c r="J100">
        <v>171.3538925</v>
      </c>
      <c r="K100">
        <v>184.5367694</v>
      </c>
      <c r="L100">
        <v>131.56869230000001</v>
      </c>
      <c r="M100">
        <v>169.6699759</v>
      </c>
    </row>
    <row r="101" spans="1:13" x14ac:dyDescent="0.25">
      <c r="A101">
        <v>2016</v>
      </c>
      <c r="B101">
        <v>4</v>
      </c>
      <c r="C101">
        <v>100</v>
      </c>
      <c r="D101">
        <v>13.72</v>
      </c>
      <c r="E101">
        <v>41.59</v>
      </c>
      <c r="F101">
        <v>1.99</v>
      </c>
      <c r="G101">
        <v>1.54</v>
      </c>
      <c r="H101">
        <v>197.39753759999999</v>
      </c>
      <c r="I101">
        <v>209.67694259999999</v>
      </c>
      <c r="J101">
        <v>172.59827720000001</v>
      </c>
      <c r="K101">
        <v>187.46701039999999</v>
      </c>
      <c r="L101">
        <v>132.26855879999999</v>
      </c>
      <c r="M101">
        <v>172.03775150000001</v>
      </c>
    </row>
    <row r="102" spans="1:13" x14ac:dyDescent="0.25">
      <c r="A102">
        <v>2016</v>
      </c>
      <c r="B102">
        <v>5</v>
      </c>
      <c r="C102">
        <v>101</v>
      </c>
      <c r="D102">
        <v>15.58</v>
      </c>
      <c r="E102">
        <v>47.01</v>
      </c>
      <c r="F102">
        <v>1.68</v>
      </c>
      <c r="G102">
        <v>1.23</v>
      </c>
      <c r="H102">
        <v>202.4648004</v>
      </c>
      <c r="I102">
        <v>217.41970789999999</v>
      </c>
      <c r="J102">
        <v>176.4241878</v>
      </c>
      <c r="K102">
        <v>192.5432304</v>
      </c>
      <c r="L102">
        <v>133.17944779999999</v>
      </c>
      <c r="M102">
        <v>176.79925249999999</v>
      </c>
    </row>
    <row r="103" spans="1:13" x14ac:dyDescent="0.25">
      <c r="A103">
        <v>2016</v>
      </c>
      <c r="B103">
        <v>6</v>
      </c>
      <c r="C103">
        <v>102</v>
      </c>
      <c r="D103">
        <v>16.48</v>
      </c>
      <c r="E103">
        <v>48.46</v>
      </c>
      <c r="F103">
        <v>1.77</v>
      </c>
      <c r="G103">
        <v>1.32</v>
      </c>
      <c r="H103">
        <v>205.3865606</v>
      </c>
      <c r="I103">
        <v>222.9537924</v>
      </c>
      <c r="J103">
        <v>178.72621889999999</v>
      </c>
      <c r="K103">
        <v>196.68162649999999</v>
      </c>
      <c r="L103">
        <v>133.99347900000001</v>
      </c>
      <c r="M103">
        <v>179.2323074</v>
      </c>
    </row>
    <row r="104" spans="1:13" x14ac:dyDescent="0.25">
      <c r="A104">
        <v>2016</v>
      </c>
      <c r="B104">
        <v>7</v>
      </c>
      <c r="C104">
        <v>103</v>
      </c>
      <c r="D104">
        <v>17.13</v>
      </c>
      <c r="E104">
        <v>45.25</v>
      </c>
      <c r="F104">
        <v>1.65</v>
      </c>
      <c r="G104">
        <v>1.2</v>
      </c>
      <c r="H104">
        <v>207.86530020000001</v>
      </c>
      <c r="I104">
        <v>226.86202080000001</v>
      </c>
      <c r="J104">
        <v>179.8233602</v>
      </c>
      <c r="K104">
        <v>199.28943459999999</v>
      </c>
      <c r="L104">
        <v>134.52647160000001</v>
      </c>
      <c r="M104">
        <v>182.25348450000001</v>
      </c>
    </row>
    <row r="105" spans="1:13" x14ac:dyDescent="0.25">
      <c r="A105">
        <v>2016</v>
      </c>
      <c r="B105">
        <v>8</v>
      </c>
      <c r="C105">
        <v>104</v>
      </c>
      <c r="D105">
        <v>17.61</v>
      </c>
      <c r="E105">
        <v>46.15</v>
      </c>
      <c r="F105">
        <v>1.5</v>
      </c>
      <c r="G105">
        <v>1.05</v>
      </c>
      <c r="H105">
        <v>210.30152100000001</v>
      </c>
      <c r="I105">
        <v>228.7734323</v>
      </c>
      <c r="J105">
        <v>180.59761459999999</v>
      </c>
      <c r="K105">
        <v>200.82922110000001</v>
      </c>
      <c r="L105">
        <v>134.896805</v>
      </c>
      <c r="M105">
        <v>185.25476430000001</v>
      </c>
    </row>
    <row r="106" spans="1:13" x14ac:dyDescent="0.25">
      <c r="A106">
        <v>2016</v>
      </c>
      <c r="B106">
        <v>9</v>
      </c>
      <c r="C106">
        <v>105</v>
      </c>
      <c r="D106">
        <v>17.850000000000001</v>
      </c>
      <c r="E106">
        <v>47.43</v>
      </c>
      <c r="F106">
        <v>1.75</v>
      </c>
      <c r="G106">
        <v>1.3</v>
      </c>
      <c r="H106">
        <v>212.00003580000001</v>
      </c>
      <c r="I106">
        <v>230.62489540000001</v>
      </c>
      <c r="J106">
        <v>181.45235120000001</v>
      </c>
      <c r="K106">
        <v>202.10797550000001</v>
      </c>
      <c r="L106">
        <v>135.31695590000001</v>
      </c>
      <c r="M106">
        <v>188.37950549999999</v>
      </c>
    </row>
    <row r="107" spans="1:13" x14ac:dyDescent="0.25">
      <c r="A107">
        <v>2016</v>
      </c>
      <c r="B107">
        <v>10</v>
      </c>
      <c r="C107">
        <v>106</v>
      </c>
      <c r="D107">
        <v>18.329999999999998</v>
      </c>
      <c r="E107">
        <v>50.94</v>
      </c>
      <c r="F107">
        <v>1.78</v>
      </c>
      <c r="G107">
        <v>1.33</v>
      </c>
      <c r="H107">
        <v>213.8175952</v>
      </c>
      <c r="I107">
        <v>232.3407014</v>
      </c>
      <c r="J107">
        <v>182.46283</v>
      </c>
      <c r="K107">
        <v>203.3859808</v>
      </c>
      <c r="L107">
        <v>135.7404775</v>
      </c>
      <c r="M107">
        <v>191.34714120000001</v>
      </c>
    </row>
    <row r="108" spans="1:13" x14ac:dyDescent="0.25">
      <c r="A108">
        <v>2016</v>
      </c>
      <c r="B108">
        <v>11</v>
      </c>
      <c r="C108">
        <v>107</v>
      </c>
      <c r="D108">
        <v>18.48</v>
      </c>
      <c r="E108">
        <v>45.25</v>
      </c>
      <c r="F108">
        <v>1.92</v>
      </c>
      <c r="G108">
        <v>1.47</v>
      </c>
      <c r="H108">
        <v>215.69709660000001</v>
      </c>
      <c r="I108">
        <v>233.65196739999999</v>
      </c>
      <c r="J108">
        <v>183.44598980000001</v>
      </c>
      <c r="K108">
        <v>204.66848529999999</v>
      </c>
      <c r="L108">
        <v>135.97517049999999</v>
      </c>
      <c r="M108">
        <v>193.39273299999999</v>
      </c>
    </row>
    <row r="109" spans="1:13" x14ac:dyDescent="0.25">
      <c r="A109">
        <v>2016</v>
      </c>
      <c r="B109">
        <v>12</v>
      </c>
      <c r="C109">
        <v>108</v>
      </c>
      <c r="D109">
        <v>18.55</v>
      </c>
      <c r="E109">
        <v>53.48</v>
      </c>
      <c r="F109">
        <v>1.58</v>
      </c>
      <c r="G109">
        <v>1.1299999999999999</v>
      </c>
      <c r="H109">
        <v>218.5761268</v>
      </c>
      <c r="I109">
        <v>234.93078310000001</v>
      </c>
      <c r="J109">
        <v>184.49740869999999</v>
      </c>
      <c r="K109">
        <v>206.54717629999999</v>
      </c>
      <c r="L109">
        <v>136.21172139999999</v>
      </c>
      <c r="M109">
        <v>195.5062595</v>
      </c>
    </row>
    <row r="110" spans="1:13" x14ac:dyDescent="0.25">
      <c r="A110">
        <v>2017</v>
      </c>
      <c r="B110">
        <v>1</v>
      </c>
      <c r="C110">
        <v>109</v>
      </c>
      <c r="D110">
        <v>18.72</v>
      </c>
      <c r="E110">
        <v>55.01</v>
      </c>
      <c r="F110">
        <v>1.84</v>
      </c>
      <c r="G110">
        <v>1.39</v>
      </c>
      <c r="H110">
        <v>221.40485219999999</v>
      </c>
      <c r="I110">
        <v>236.24093719999999</v>
      </c>
      <c r="J110">
        <v>185.64587979999999</v>
      </c>
      <c r="K110">
        <v>208.49586769999999</v>
      </c>
      <c r="L110">
        <v>136.42879239999999</v>
      </c>
      <c r="M110">
        <v>197.1877757</v>
      </c>
    </row>
    <row r="111" spans="1:13" x14ac:dyDescent="0.25">
      <c r="A111">
        <v>2017</v>
      </c>
      <c r="B111">
        <v>2</v>
      </c>
      <c r="C111">
        <v>110</v>
      </c>
      <c r="D111">
        <v>17.78</v>
      </c>
      <c r="E111">
        <v>46.39</v>
      </c>
      <c r="F111">
        <v>1.82</v>
      </c>
      <c r="G111">
        <v>1.37</v>
      </c>
      <c r="H111">
        <v>225.80871669999999</v>
      </c>
      <c r="I111">
        <v>238.64642019999999</v>
      </c>
      <c r="J111">
        <v>187.06302600000001</v>
      </c>
      <c r="K111">
        <v>210.564942</v>
      </c>
      <c r="L111">
        <v>136.7590099</v>
      </c>
      <c r="M111">
        <v>199.10351420000001</v>
      </c>
    </row>
    <row r="112" spans="1:13" x14ac:dyDescent="0.25">
      <c r="A112">
        <v>2017</v>
      </c>
      <c r="B112">
        <v>3</v>
      </c>
      <c r="C112">
        <v>111</v>
      </c>
      <c r="D112">
        <v>17.260000000000002</v>
      </c>
      <c r="E112">
        <v>52.13</v>
      </c>
      <c r="F112">
        <v>1.6</v>
      </c>
      <c r="G112">
        <v>1.1499999999999999</v>
      </c>
      <c r="H112">
        <v>230.79548829999999</v>
      </c>
      <c r="I112">
        <v>241.22402829999999</v>
      </c>
      <c r="J112">
        <v>188.9986376</v>
      </c>
      <c r="K112">
        <v>213.01582959999999</v>
      </c>
      <c r="L112">
        <v>137.16835449999999</v>
      </c>
      <c r="M112">
        <v>201.16822550000001</v>
      </c>
    </row>
    <row r="113" spans="1:13" x14ac:dyDescent="0.25">
      <c r="A113">
        <v>2017</v>
      </c>
      <c r="B113">
        <v>4</v>
      </c>
      <c r="C113">
        <v>112</v>
      </c>
      <c r="D113">
        <v>17.239999999999998</v>
      </c>
      <c r="E113">
        <v>52.94</v>
      </c>
      <c r="F113">
        <v>1.79</v>
      </c>
      <c r="G113">
        <v>1.34</v>
      </c>
      <c r="H113">
        <v>235.50132429999999</v>
      </c>
      <c r="I113">
        <v>243.32544350000001</v>
      </c>
      <c r="J113">
        <v>190.99649840000001</v>
      </c>
      <c r="K113">
        <v>215.42678849999999</v>
      </c>
      <c r="L113">
        <v>137.5027868</v>
      </c>
      <c r="M113">
        <v>203.33938689999999</v>
      </c>
    </row>
    <row r="114" spans="1:13" x14ac:dyDescent="0.25">
      <c r="A114">
        <v>2017</v>
      </c>
      <c r="B114">
        <v>5</v>
      </c>
      <c r="C114">
        <v>113</v>
      </c>
      <c r="D114">
        <v>16.25</v>
      </c>
      <c r="E114">
        <v>50.57</v>
      </c>
      <c r="F114">
        <v>1.87</v>
      </c>
      <c r="G114">
        <v>1.42</v>
      </c>
      <c r="H114">
        <v>241.47200720000001</v>
      </c>
      <c r="I114">
        <v>245.4898523</v>
      </c>
      <c r="J114">
        <v>193.13115859999999</v>
      </c>
      <c r="K114">
        <v>218.06563740000001</v>
      </c>
      <c r="L114">
        <v>138.0409885</v>
      </c>
      <c r="M114">
        <v>205.52161849999999</v>
      </c>
    </row>
    <row r="115" spans="1:13" x14ac:dyDescent="0.25">
      <c r="A115">
        <v>2017</v>
      </c>
      <c r="B115">
        <v>6</v>
      </c>
      <c r="C115">
        <v>114</v>
      </c>
      <c r="D115">
        <v>16.100000000000001</v>
      </c>
      <c r="E115">
        <v>47.42</v>
      </c>
      <c r="F115">
        <v>1.95</v>
      </c>
      <c r="G115">
        <v>1.5</v>
      </c>
      <c r="H115">
        <v>246.28873949999999</v>
      </c>
      <c r="I115">
        <v>247.31782440000001</v>
      </c>
      <c r="J115">
        <v>195.5501587</v>
      </c>
      <c r="K115">
        <v>220.7627401</v>
      </c>
      <c r="L115">
        <v>138.38570010000001</v>
      </c>
      <c r="M115">
        <v>207.9881973</v>
      </c>
    </row>
    <row r="116" spans="1:13" x14ac:dyDescent="0.25">
      <c r="A116">
        <v>2017</v>
      </c>
      <c r="B116">
        <v>7</v>
      </c>
      <c r="C116">
        <v>115</v>
      </c>
      <c r="D116">
        <v>16.05</v>
      </c>
      <c r="E116">
        <v>49.01</v>
      </c>
      <c r="F116">
        <v>2.0099999999999998</v>
      </c>
      <c r="G116">
        <v>1.56</v>
      </c>
      <c r="H116">
        <v>250.0279855</v>
      </c>
      <c r="I116">
        <v>248.54766559999999</v>
      </c>
      <c r="J116">
        <v>198.33596600000001</v>
      </c>
      <c r="K116">
        <v>222.67647400000001</v>
      </c>
      <c r="L116">
        <v>138.6199421</v>
      </c>
      <c r="M116">
        <v>209.5678374</v>
      </c>
    </row>
    <row r="117" spans="1:13" x14ac:dyDescent="0.25">
      <c r="A117">
        <v>2017</v>
      </c>
      <c r="B117">
        <v>8</v>
      </c>
      <c r="C117">
        <v>116</v>
      </c>
      <c r="D117">
        <v>16.010000000000002</v>
      </c>
      <c r="E117">
        <v>51.64</v>
      </c>
      <c r="F117">
        <v>1.99</v>
      </c>
      <c r="G117">
        <v>1.54</v>
      </c>
      <c r="H117">
        <v>252.88944499999999</v>
      </c>
      <c r="I117">
        <v>249.7153065</v>
      </c>
      <c r="J117">
        <v>200.21133810000001</v>
      </c>
      <c r="K117">
        <v>224.57438619999999</v>
      </c>
      <c r="L117">
        <v>138.8620268</v>
      </c>
      <c r="M117">
        <v>210.98255370000001</v>
      </c>
    </row>
    <row r="118" spans="1:13" x14ac:dyDescent="0.25">
      <c r="A118">
        <v>2017</v>
      </c>
      <c r="B118">
        <v>9</v>
      </c>
      <c r="C118">
        <v>117</v>
      </c>
      <c r="D118">
        <v>15.98</v>
      </c>
      <c r="E118">
        <v>56.79</v>
      </c>
      <c r="F118">
        <v>1.93</v>
      </c>
      <c r="G118">
        <v>1.48</v>
      </c>
      <c r="H118">
        <v>255.0799652</v>
      </c>
      <c r="I118">
        <v>250.91333399999999</v>
      </c>
      <c r="J118">
        <v>201.5759104</v>
      </c>
      <c r="K118">
        <v>226.35414610000001</v>
      </c>
      <c r="L118">
        <v>139.1105632</v>
      </c>
      <c r="M118">
        <v>212.27465939999999</v>
      </c>
    </row>
    <row r="119" spans="1:13" x14ac:dyDescent="0.25">
      <c r="A119">
        <v>2017</v>
      </c>
      <c r="B119">
        <v>10</v>
      </c>
      <c r="C119">
        <v>118</v>
      </c>
      <c r="D119">
        <v>15.91</v>
      </c>
      <c r="E119">
        <v>58.46</v>
      </c>
      <c r="F119">
        <v>1.95</v>
      </c>
      <c r="G119">
        <v>1.5</v>
      </c>
      <c r="H119">
        <v>257.2357566</v>
      </c>
      <c r="I119">
        <v>252.0845874</v>
      </c>
      <c r="J119">
        <v>202.9134407</v>
      </c>
      <c r="K119">
        <v>228.1720157</v>
      </c>
      <c r="L119">
        <v>139.3708278</v>
      </c>
      <c r="M119">
        <v>213.8619683</v>
      </c>
    </row>
    <row r="120" spans="1:13" x14ac:dyDescent="0.25">
      <c r="A120">
        <v>2017</v>
      </c>
      <c r="B120">
        <v>11</v>
      </c>
      <c r="C120">
        <v>119</v>
      </c>
      <c r="D120">
        <v>15.9</v>
      </c>
      <c r="E120">
        <v>63.56</v>
      </c>
      <c r="F120">
        <v>1.96</v>
      </c>
      <c r="G120">
        <v>1.51</v>
      </c>
      <c r="H120">
        <v>259.50114559999997</v>
      </c>
      <c r="I120">
        <v>253.325975</v>
      </c>
      <c r="J120">
        <v>204.29674309999999</v>
      </c>
      <c r="K120">
        <v>229.9549208</v>
      </c>
      <c r="L120">
        <v>140.1482025</v>
      </c>
      <c r="M120">
        <v>215.4599781</v>
      </c>
    </row>
    <row r="121" spans="1:13" x14ac:dyDescent="0.25">
      <c r="A121">
        <v>2017</v>
      </c>
      <c r="B121">
        <v>12</v>
      </c>
      <c r="C121">
        <v>120</v>
      </c>
      <c r="D121">
        <v>15.37</v>
      </c>
      <c r="E121">
        <v>65.11</v>
      </c>
      <c r="F121">
        <v>1.96</v>
      </c>
      <c r="G121">
        <v>1.51</v>
      </c>
      <c r="H121">
        <v>261.01310130000002</v>
      </c>
      <c r="I121">
        <v>254.40878420000001</v>
      </c>
      <c r="J121">
        <v>205.61417739999999</v>
      </c>
      <c r="K121">
        <v>232.04787440000001</v>
      </c>
      <c r="L121">
        <v>140.94781449999999</v>
      </c>
      <c r="M121">
        <v>216.94080589999999</v>
      </c>
    </row>
    <row r="122" spans="1:13" x14ac:dyDescent="0.25">
      <c r="A122">
        <v>2018</v>
      </c>
      <c r="B122">
        <v>1</v>
      </c>
      <c r="C122">
        <v>121</v>
      </c>
      <c r="D122">
        <v>15.13</v>
      </c>
      <c r="E122">
        <v>69.680000000000007</v>
      </c>
      <c r="F122">
        <v>2</v>
      </c>
      <c r="G122">
        <v>1.55</v>
      </c>
      <c r="H122">
        <v>263.2926228</v>
      </c>
      <c r="I122">
        <v>255.88715060000001</v>
      </c>
      <c r="J122">
        <v>207.03250800000001</v>
      </c>
      <c r="K122">
        <v>234.29740620000001</v>
      </c>
      <c r="L122">
        <v>141.73022839999999</v>
      </c>
      <c r="M122">
        <v>218.68721289999999</v>
      </c>
    </row>
    <row r="123" spans="1:13" x14ac:dyDescent="0.25">
      <c r="A123">
        <v>2018</v>
      </c>
      <c r="B123">
        <v>2</v>
      </c>
      <c r="C123">
        <v>122</v>
      </c>
      <c r="D123">
        <v>14.33</v>
      </c>
      <c r="E123">
        <v>66.67</v>
      </c>
      <c r="F123">
        <v>2.0099999999999998</v>
      </c>
      <c r="G123">
        <v>1.56</v>
      </c>
      <c r="H123">
        <v>265.52301999999997</v>
      </c>
      <c r="I123">
        <v>257.46327980000001</v>
      </c>
      <c r="J123">
        <v>208.59879269999999</v>
      </c>
      <c r="K123">
        <v>236.37165619999999</v>
      </c>
      <c r="L123">
        <v>142.64287210000001</v>
      </c>
      <c r="M123">
        <v>220.30327869999999</v>
      </c>
    </row>
    <row r="124" spans="1:13" x14ac:dyDescent="0.25">
      <c r="A124">
        <v>2018</v>
      </c>
      <c r="B124">
        <v>3</v>
      </c>
      <c r="C124">
        <v>123</v>
      </c>
      <c r="D124">
        <v>13.34</v>
      </c>
      <c r="E124">
        <v>74.72</v>
      </c>
      <c r="F124">
        <v>1.94</v>
      </c>
      <c r="G124">
        <v>1.49</v>
      </c>
      <c r="H124">
        <v>267.90648299999998</v>
      </c>
      <c r="I124">
        <v>259.2496835</v>
      </c>
      <c r="J124">
        <v>210.28585509999999</v>
      </c>
      <c r="K124">
        <v>238.39571520000001</v>
      </c>
      <c r="L124">
        <v>143.40268520000001</v>
      </c>
      <c r="M124">
        <v>222.11</v>
      </c>
    </row>
    <row r="125" spans="1:13" x14ac:dyDescent="0.25">
      <c r="A125">
        <v>2018</v>
      </c>
      <c r="B125">
        <v>4</v>
      </c>
      <c r="C125">
        <v>124</v>
      </c>
      <c r="D125">
        <v>12.48</v>
      </c>
      <c r="E125">
        <v>72.37</v>
      </c>
      <c r="F125">
        <v>1.97</v>
      </c>
      <c r="G125">
        <v>1.52</v>
      </c>
      <c r="H125">
        <v>270.35346220000002</v>
      </c>
      <c r="I125">
        <v>260.8696516</v>
      </c>
      <c r="J125">
        <v>212.09874740000001</v>
      </c>
      <c r="K125">
        <v>240.42944879999999</v>
      </c>
      <c r="L125">
        <v>144.1931448</v>
      </c>
      <c r="M125">
        <v>223.9</v>
      </c>
    </row>
    <row r="126" spans="1:13" x14ac:dyDescent="0.25">
      <c r="A126">
        <v>2018</v>
      </c>
      <c r="B126">
        <v>5</v>
      </c>
      <c r="C126">
        <v>125</v>
      </c>
      <c r="D126">
        <v>11.61</v>
      </c>
      <c r="E126">
        <v>77.64</v>
      </c>
      <c r="F126">
        <v>1.78</v>
      </c>
      <c r="G126">
        <v>1.33</v>
      </c>
      <c r="H126">
        <v>273.94470719999998</v>
      </c>
      <c r="I126">
        <v>262.76686949999998</v>
      </c>
      <c r="J126">
        <v>214.0149624</v>
      </c>
      <c r="K126">
        <v>242.5932359</v>
      </c>
      <c r="L126">
        <v>145.0404087</v>
      </c>
      <c r="M126">
        <v>225.95436100000001</v>
      </c>
    </row>
    <row r="127" spans="1:13" x14ac:dyDescent="0.25">
      <c r="A127">
        <v>2018</v>
      </c>
      <c r="B127">
        <v>6</v>
      </c>
      <c r="C127">
        <v>126</v>
      </c>
      <c r="D127">
        <v>11.23</v>
      </c>
      <c r="E127">
        <v>75.38</v>
      </c>
      <c r="F127">
        <v>1.78</v>
      </c>
      <c r="G127">
        <v>1.33</v>
      </c>
      <c r="H127">
        <v>278.24840740000002</v>
      </c>
      <c r="I127">
        <v>264.74684359999998</v>
      </c>
      <c r="J127">
        <v>215.98330559999999</v>
      </c>
      <c r="K127">
        <v>244.7904145</v>
      </c>
      <c r="L127">
        <v>145.903594</v>
      </c>
      <c r="M127">
        <v>228.22</v>
      </c>
    </row>
    <row r="128" spans="1:13" x14ac:dyDescent="0.25">
      <c r="A128">
        <v>2018</v>
      </c>
      <c r="B128">
        <v>7</v>
      </c>
      <c r="C128">
        <v>127</v>
      </c>
      <c r="D128">
        <v>11.14</v>
      </c>
      <c r="E128">
        <v>74.72</v>
      </c>
      <c r="F128">
        <v>1.83</v>
      </c>
      <c r="G128">
        <v>1.38</v>
      </c>
      <c r="H128">
        <v>282.15654380000001</v>
      </c>
      <c r="I128">
        <v>266.61797519999999</v>
      </c>
      <c r="J128">
        <v>218.0546798</v>
      </c>
      <c r="K128">
        <v>246.99457799999999</v>
      </c>
      <c r="L128">
        <v>146.75571880000001</v>
      </c>
      <c r="M128">
        <v>230.29</v>
      </c>
    </row>
    <row r="129" spans="1:13" x14ac:dyDescent="0.25">
      <c r="A129">
        <v>2018</v>
      </c>
      <c r="B129">
        <v>8</v>
      </c>
      <c r="C129">
        <v>128</v>
      </c>
      <c r="D129">
        <v>11.23</v>
      </c>
      <c r="E129">
        <v>73.349999999999994</v>
      </c>
      <c r="F129">
        <v>2</v>
      </c>
      <c r="G129">
        <v>1.55</v>
      </c>
      <c r="H129">
        <v>286.1654815</v>
      </c>
      <c r="I129">
        <v>267.82779599999998</v>
      </c>
      <c r="J129">
        <v>219.5083027</v>
      </c>
      <c r="K129">
        <v>248.5004897</v>
      </c>
      <c r="L129">
        <v>147.63546590000001</v>
      </c>
      <c r="M129">
        <v>231.73168860000001</v>
      </c>
    </row>
    <row r="130" spans="1:13" x14ac:dyDescent="0.25">
      <c r="A130">
        <v>2018</v>
      </c>
      <c r="B130">
        <v>9</v>
      </c>
      <c r="C130">
        <v>129</v>
      </c>
      <c r="D130">
        <v>11.28</v>
      </c>
      <c r="E130">
        <v>79.59</v>
      </c>
      <c r="F130">
        <v>1.96</v>
      </c>
      <c r="G130">
        <v>1.51</v>
      </c>
      <c r="H130">
        <v>289.02836359999998</v>
      </c>
      <c r="I130">
        <v>269.16355579999998</v>
      </c>
      <c r="J130">
        <v>221.0240872</v>
      </c>
      <c r="K130">
        <v>250.1172081</v>
      </c>
      <c r="L130">
        <v>148.56223990000001</v>
      </c>
      <c r="M130">
        <v>233.34</v>
      </c>
    </row>
    <row r="131" spans="1:13" x14ac:dyDescent="0.25">
      <c r="A131">
        <v>2018</v>
      </c>
      <c r="B131">
        <v>10</v>
      </c>
      <c r="C131">
        <v>130</v>
      </c>
      <c r="D131">
        <v>11.26</v>
      </c>
      <c r="E131">
        <v>79.180000000000007</v>
      </c>
      <c r="F131">
        <v>2.0099999999999998</v>
      </c>
      <c r="G131">
        <v>1.56</v>
      </c>
      <c r="H131">
        <v>291.39010760000002</v>
      </c>
      <c r="I131">
        <v>270.44850839999998</v>
      </c>
      <c r="J131">
        <v>222.5994445</v>
      </c>
      <c r="K131">
        <v>251.82347350000001</v>
      </c>
      <c r="L131">
        <v>149.52845579999999</v>
      </c>
      <c r="M131">
        <v>234.9322607</v>
      </c>
    </row>
    <row r="132" spans="1:13" x14ac:dyDescent="0.25">
      <c r="A132">
        <v>2018</v>
      </c>
      <c r="B132">
        <v>11</v>
      </c>
      <c r="C132">
        <v>131</v>
      </c>
      <c r="D132">
        <v>11.28</v>
      </c>
      <c r="E132">
        <v>66.59</v>
      </c>
      <c r="F132">
        <v>1.8</v>
      </c>
      <c r="G132">
        <v>1.35</v>
      </c>
      <c r="H132">
        <v>294.01823719999999</v>
      </c>
      <c r="I132">
        <v>271.93226240000001</v>
      </c>
      <c r="J132">
        <v>224.2050935</v>
      </c>
      <c r="K132">
        <v>253.61301689999999</v>
      </c>
      <c r="L132">
        <v>150.46467369999999</v>
      </c>
      <c r="M132">
        <v>236.54</v>
      </c>
    </row>
    <row r="133" spans="1:13" x14ac:dyDescent="0.25">
      <c r="A133">
        <v>2018</v>
      </c>
      <c r="B133">
        <v>12</v>
      </c>
      <c r="C133">
        <v>132</v>
      </c>
      <c r="D133">
        <v>11.44</v>
      </c>
      <c r="E133">
        <v>62</v>
      </c>
      <c r="F133">
        <v>1.9</v>
      </c>
      <c r="G133">
        <v>1.45</v>
      </c>
      <c r="H133">
        <v>296.40309130000003</v>
      </c>
      <c r="I133">
        <v>273.33133249999997</v>
      </c>
      <c r="J133">
        <v>225.78704139999999</v>
      </c>
      <c r="K133">
        <v>255.43544470000001</v>
      </c>
      <c r="L133">
        <v>151.41643429999999</v>
      </c>
      <c r="M133">
        <v>238.21</v>
      </c>
    </row>
    <row r="134" spans="1:13" x14ac:dyDescent="0.25">
      <c r="A134">
        <v>2019</v>
      </c>
      <c r="B134">
        <v>1</v>
      </c>
      <c r="C134">
        <v>133</v>
      </c>
      <c r="D134">
        <v>11.37</v>
      </c>
      <c r="E134">
        <v>60.39</v>
      </c>
      <c r="F134">
        <v>1.95</v>
      </c>
      <c r="G134">
        <v>1.5</v>
      </c>
      <c r="H134">
        <v>298.85091449999999</v>
      </c>
      <c r="I134">
        <v>274.6907468</v>
      </c>
      <c r="J134">
        <v>227.3320622</v>
      </c>
      <c r="K134">
        <v>257.25000460000001</v>
      </c>
      <c r="L134">
        <v>152.3318854</v>
      </c>
      <c r="M134">
        <v>239.89</v>
      </c>
    </row>
    <row r="135" spans="1:13" x14ac:dyDescent="0.25">
      <c r="A135">
        <v>2019</v>
      </c>
      <c r="B135">
        <v>2</v>
      </c>
      <c r="C135">
        <v>134</v>
      </c>
      <c r="D135">
        <v>11.31</v>
      </c>
      <c r="E135">
        <v>64.89</v>
      </c>
      <c r="F135">
        <v>1.99</v>
      </c>
      <c r="G135">
        <v>1.54</v>
      </c>
      <c r="H135">
        <v>301.29745709999997</v>
      </c>
      <c r="I135">
        <v>276.10220049999998</v>
      </c>
      <c r="J135">
        <v>228.81312729999999</v>
      </c>
      <c r="K135">
        <v>259.00273399999998</v>
      </c>
      <c r="L135">
        <v>153.24320589999999</v>
      </c>
      <c r="M135">
        <v>241.55</v>
      </c>
    </row>
    <row r="136" spans="1:13" x14ac:dyDescent="0.25">
      <c r="A136">
        <v>2019</v>
      </c>
      <c r="B136">
        <v>3</v>
      </c>
      <c r="C136">
        <v>135</v>
      </c>
      <c r="D136">
        <v>11.25</v>
      </c>
      <c r="E136">
        <v>67.67</v>
      </c>
      <c r="F136">
        <v>2.02</v>
      </c>
      <c r="G136">
        <v>1.57</v>
      </c>
      <c r="H136">
        <v>303.94271099999997</v>
      </c>
      <c r="I136">
        <v>277.87912679999999</v>
      </c>
      <c r="J136">
        <v>230.54311939999999</v>
      </c>
      <c r="K136">
        <v>260.78656130000002</v>
      </c>
      <c r="L136">
        <v>154.17698100000001</v>
      </c>
      <c r="M136">
        <v>243.12</v>
      </c>
    </row>
    <row r="137" spans="1:13" x14ac:dyDescent="0.25">
      <c r="A137">
        <v>2019</v>
      </c>
      <c r="B137">
        <v>4</v>
      </c>
      <c r="C137">
        <v>136</v>
      </c>
      <c r="D137">
        <v>11.37</v>
      </c>
      <c r="E137">
        <v>73.08</v>
      </c>
      <c r="F137">
        <v>1.94</v>
      </c>
      <c r="G137">
        <v>1.49</v>
      </c>
      <c r="H137">
        <v>307.39590040000002</v>
      </c>
      <c r="I137">
        <v>279.78950029999999</v>
      </c>
      <c r="J137">
        <v>232.36570029999999</v>
      </c>
      <c r="K137">
        <v>262.64045340000001</v>
      </c>
      <c r="L137">
        <v>155.1439163</v>
      </c>
      <c r="M137">
        <v>244.76</v>
      </c>
    </row>
    <row r="138" spans="1:13" x14ac:dyDescent="0.25">
      <c r="A138">
        <v>2019</v>
      </c>
      <c r="B138">
        <v>5</v>
      </c>
      <c r="C138">
        <v>137</v>
      </c>
      <c r="D138">
        <v>11.4</v>
      </c>
      <c r="E138">
        <v>73.650000000000006</v>
      </c>
      <c r="F138">
        <v>1.94</v>
      </c>
      <c r="G138">
        <v>1.49</v>
      </c>
      <c r="H138">
        <v>311.73303820000001</v>
      </c>
      <c r="I138">
        <v>281.78600349999999</v>
      </c>
      <c r="J138">
        <v>234.2251967</v>
      </c>
      <c r="K138">
        <v>264.58500090000001</v>
      </c>
      <c r="L138">
        <v>156.17093370000001</v>
      </c>
      <c r="M138">
        <v>246.5</v>
      </c>
    </row>
    <row r="139" spans="1:13" x14ac:dyDescent="0.25">
      <c r="A139">
        <v>2019</v>
      </c>
      <c r="B139">
        <v>6</v>
      </c>
      <c r="C139">
        <v>138</v>
      </c>
      <c r="D139">
        <v>11.22</v>
      </c>
      <c r="E139">
        <v>66.739999999999995</v>
      </c>
      <c r="F139">
        <v>2.09</v>
      </c>
      <c r="G139">
        <v>1.64</v>
      </c>
      <c r="H139">
        <v>315.97469139999998</v>
      </c>
      <c r="I139">
        <v>283.63996420000001</v>
      </c>
      <c r="J139">
        <v>236.08008530000001</v>
      </c>
      <c r="K139">
        <v>266.53769399999999</v>
      </c>
      <c r="L139">
        <v>157.17486199999999</v>
      </c>
      <c r="M139">
        <v>248.35</v>
      </c>
    </row>
    <row r="140" spans="1:13" x14ac:dyDescent="0.25">
      <c r="A140">
        <v>2019</v>
      </c>
      <c r="B140">
        <v>7</v>
      </c>
      <c r="C140">
        <v>139</v>
      </c>
      <c r="D140">
        <v>11.08</v>
      </c>
      <c r="E140">
        <v>66.239999999999995</v>
      </c>
      <c r="F140">
        <v>2.11</v>
      </c>
      <c r="G140">
        <v>1.66</v>
      </c>
      <c r="H140">
        <v>319.94159980000001</v>
      </c>
      <c r="I140">
        <v>285.49835130000002</v>
      </c>
      <c r="J140">
        <v>237.7929412</v>
      </c>
      <c r="K140">
        <v>268.49615080000001</v>
      </c>
      <c r="L140">
        <v>158.14837199999999</v>
      </c>
      <c r="M140">
        <v>250.03</v>
      </c>
    </row>
    <row r="141" spans="1:13" x14ac:dyDescent="0.25">
      <c r="A141">
        <v>2019</v>
      </c>
      <c r="B141">
        <v>8</v>
      </c>
      <c r="C141">
        <v>140</v>
      </c>
      <c r="D141">
        <v>11.02</v>
      </c>
      <c r="E141">
        <v>61.05</v>
      </c>
      <c r="F141">
        <v>2.09</v>
      </c>
      <c r="G141">
        <v>1.64</v>
      </c>
      <c r="H141">
        <v>323.85485490000002</v>
      </c>
      <c r="I141">
        <v>287.2756541</v>
      </c>
      <c r="J141">
        <v>239.5494473</v>
      </c>
      <c r="K141">
        <v>270.490137</v>
      </c>
      <c r="L141">
        <v>159.16350840000001</v>
      </c>
      <c r="M141">
        <v>251.71</v>
      </c>
    </row>
    <row r="142" spans="1:13" x14ac:dyDescent="0.25">
      <c r="A142">
        <v>2019</v>
      </c>
      <c r="B142">
        <v>9</v>
      </c>
      <c r="C142">
        <v>141</v>
      </c>
      <c r="D142">
        <v>11.24</v>
      </c>
      <c r="E142">
        <v>65.27</v>
      </c>
      <c r="F142">
        <v>2.0699999999999998</v>
      </c>
      <c r="G142">
        <v>1.62</v>
      </c>
      <c r="H142">
        <v>328.0670993</v>
      </c>
      <c r="I142">
        <v>289.1507191</v>
      </c>
      <c r="J142">
        <v>241.41211269999999</v>
      </c>
      <c r="K142">
        <v>272.55018089999999</v>
      </c>
      <c r="L142">
        <v>160.21926819999999</v>
      </c>
      <c r="M142">
        <v>253.49</v>
      </c>
    </row>
    <row r="143" spans="1:13" x14ac:dyDescent="0.25">
      <c r="A143">
        <v>2019</v>
      </c>
      <c r="B143">
        <v>10</v>
      </c>
      <c r="C143">
        <v>142</v>
      </c>
      <c r="D143">
        <v>11.61</v>
      </c>
      <c r="E143">
        <v>59.1</v>
      </c>
      <c r="F143">
        <v>2.0499999999999998</v>
      </c>
      <c r="G143">
        <v>1.6</v>
      </c>
      <c r="H143">
        <v>332.44077349999998</v>
      </c>
      <c r="I143">
        <v>291.05951299999998</v>
      </c>
      <c r="J143">
        <v>243.3402294</v>
      </c>
      <c r="K143">
        <v>274.66590150000002</v>
      </c>
      <c r="L143">
        <v>161.30573340000001</v>
      </c>
      <c r="M143">
        <v>255.34</v>
      </c>
    </row>
    <row r="144" spans="1:13" x14ac:dyDescent="0.25">
      <c r="A144">
        <v>2019</v>
      </c>
      <c r="B144">
        <v>11</v>
      </c>
      <c r="C144">
        <v>143</v>
      </c>
      <c r="D144">
        <v>11.85</v>
      </c>
      <c r="E144">
        <v>63.56</v>
      </c>
      <c r="F144">
        <v>1.94</v>
      </c>
      <c r="G144">
        <v>1.49</v>
      </c>
      <c r="H144">
        <v>336.59793359999998</v>
      </c>
      <c r="I144">
        <v>292.87259890000001</v>
      </c>
      <c r="J144">
        <v>245.3706948</v>
      </c>
      <c r="K144">
        <v>276.87350140000001</v>
      </c>
      <c r="L144">
        <v>162.45348859999999</v>
      </c>
      <c r="M144">
        <v>257.22000000000003</v>
      </c>
    </row>
    <row r="145" spans="1:13" x14ac:dyDescent="0.25">
      <c r="A145">
        <v>2019</v>
      </c>
      <c r="B145">
        <v>12</v>
      </c>
      <c r="C145">
        <v>144</v>
      </c>
      <c r="D145">
        <v>11.98</v>
      </c>
      <c r="E145">
        <v>68.56</v>
      </c>
      <c r="F145">
        <v>1.96</v>
      </c>
      <c r="G145">
        <v>1.51</v>
      </c>
      <c r="H145">
        <v>339.87582300000003</v>
      </c>
      <c r="I145">
        <v>294.3882059</v>
      </c>
      <c r="J145">
        <v>247.43444819999999</v>
      </c>
      <c r="K145">
        <v>279.05991519999998</v>
      </c>
      <c r="L145">
        <v>163.51264119999999</v>
      </c>
      <c r="M145">
        <v>259.19</v>
      </c>
    </row>
    <row r="146" spans="1:13" x14ac:dyDescent="0.25">
      <c r="A146">
        <v>2020</v>
      </c>
      <c r="B146">
        <v>1</v>
      </c>
      <c r="C146">
        <v>145</v>
      </c>
      <c r="D146">
        <v>12.13</v>
      </c>
      <c r="E146">
        <v>66.680000000000007</v>
      </c>
      <c r="F146">
        <v>2.0699999999999998</v>
      </c>
      <c r="G146">
        <v>1.62</v>
      </c>
      <c r="H146">
        <v>343.22832990000001</v>
      </c>
      <c r="I146">
        <v>296.05927689999999</v>
      </c>
      <c r="J146">
        <v>249.56141109999999</v>
      </c>
      <c r="K146">
        <v>281.30338949999998</v>
      </c>
      <c r="L146">
        <v>164.61152860000001</v>
      </c>
      <c r="M146">
        <v>261.17</v>
      </c>
    </row>
    <row r="147" spans="1:13" x14ac:dyDescent="0.25">
      <c r="A147">
        <v>2020</v>
      </c>
      <c r="B147">
        <v>2</v>
      </c>
      <c r="C147">
        <v>146</v>
      </c>
      <c r="D147">
        <v>12.2</v>
      </c>
      <c r="E147">
        <v>58.45</v>
      </c>
      <c r="F147">
        <v>2.0699999999999998</v>
      </c>
      <c r="G147">
        <v>1.62</v>
      </c>
      <c r="H147">
        <v>346.2040958</v>
      </c>
      <c r="I147">
        <v>297.66314879999999</v>
      </c>
      <c r="J147">
        <v>251.5568911</v>
      </c>
      <c r="K147">
        <v>283.42364679999997</v>
      </c>
      <c r="L147">
        <v>165.73156370000001</v>
      </c>
      <c r="M147">
        <v>263.12</v>
      </c>
    </row>
    <row r="148" spans="1:13" x14ac:dyDescent="0.25">
      <c r="A148">
        <v>2020</v>
      </c>
      <c r="B148">
        <v>3</v>
      </c>
      <c r="C148">
        <v>147</v>
      </c>
      <c r="D148">
        <v>12.26</v>
      </c>
      <c r="E148">
        <v>32.29</v>
      </c>
      <c r="F148">
        <v>2.04</v>
      </c>
      <c r="G148">
        <v>1.59</v>
      </c>
      <c r="H148">
        <v>349.46314710000001</v>
      </c>
      <c r="I148">
        <v>299.43431099999998</v>
      </c>
      <c r="J148">
        <v>253.58510519999999</v>
      </c>
      <c r="K148">
        <v>285.54473710000002</v>
      </c>
      <c r="L148">
        <v>166.88215099999999</v>
      </c>
      <c r="M148">
        <v>265.06</v>
      </c>
    </row>
    <row r="149" spans="1:13" x14ac:dyDescent="0.25">
      <c r="A149">
        <v>2020</v>
      </c>
      <c r="B149">
        <v>4</v>
      </c>
      <c r="C149">
        <v>148</v>
      </c>
      <c r="D149">
        <v>12.34</v>
      </c>
      <c r="E149">
        <v>14.28</v>
      </c>
      <c r="F149">
        <v>2.04</v>
      </c>
      <c r="G149">
        <v>1.59</v>
      </c>
      <c r="H149">
        <v>353.58655390000001</v>
      </c>
      <c r="I149">
        <v>301.48732810000001</v>
      </c>
      <c r="J149">
        <v>256.22102030000002</v>
      </c>
      <c r="K149">
        <v>288.3171562</v>
      </c>
      <c r="L149">
        <v>168.08109870000001</v>
      </c>
      <c r="M149">
        <v>267.17</v>
      </c>
    </row>
    <row r="150" spans="1:13" x14ac:dyDescent="0.25">
      <c r="A150">
        <v>2020</v>
      </c>
      <c r="B150">
        <v>5</v>
      </c>
      <c r="C150">
        <v>149</v>
      </c>
      <c r="D150">
        <v>12.4</v>
      </c>
      <c r="E150">
        <v>27.9</v>
      </c>
      <c r="F150">
        <v>1.75</v>
      </c>
      <c r="G150">
        <v>1.3</v>
      </c>
      <c r="H150">
        <v>358.60388899999998</v>
      </c>
      <c r="I150">
        <v>303.67394180000002</v>
      </c>
      <c r="J150">
        <v>259.19320240000002</v>
      </c>
      <c r="K150">
        <v>291.27415139999999</v>
      </c>
      <c r="L150">
        <v>169.35579279999999</v>
      </c>
      <c r="M150">
        <v>269.32</v>
      </c>
    </row>
    <row r="151" spans="1:13" x14ac:dyDescent="0.25">
      <c r="A151">
        <v>2020</v>
      </c>
      <c r="B151">
        <v>6</v>
      </c>
      <c r="C151">
        <v>150</v>
      </c>
      <c r="D151">
        <v>12.56</v>
      </c>
      <c r="E151">
        <v>40.299999999999997</v>
      </c>
      <c r="F151">
        <v>1.69</v>
      </c>
      <c r="G151">
        <v>1.24</v>
      </c>
      <c r="H151">
        <v>363.92500080000002</v>
      </c>
      <c r="I151">
        <v>305.93097139999998</v>
      </c>
      <c r="J151">
        <v>262.26212279999999</v>
      </c>
      <c r="K151">
        <v>294.27947289999997</v>
      </c>
      <c r="L151">
        <v>170.71714359999999</v>
      </c>
      <c r="M151">
        <v>271.48</v>
      </c>
    </row>
    <row r="152" spans="1:13" x14ac:dyDescent="0.25">
      <c r="A152">
        <v>2020</v>
      </c>
      <c r="B152">
        <v>7</v>
      </c>
      <c r="C152">
        <v>151</v>
      </c>
      <c r="D152">
        <v>12.82</v>
      </c>
      <c r="E152">
        <v>44.1</v>
      </c>
      <c r="F152">
        <v>1.65</v>
      </c>
      <c r="G152">
        <v>1.2</v>
      </c>
      <c r="H152">
        <v>369.47421530000003</v>
      </c>
      <c r="I152">
        <v>308.24858790000002</v>
      </c>
      <c r="J152">
        <v>265.38954619999998</v>
      </c>
      <c r="K152">
        <v>297.48731570000001</v>
      </c>
      <c r="L152">
        <v>172.08632650000001</v>
      </c>
      <c r="M152">
        <v>273.67</v>
      </c>
    </row>
    <row r="153" spans="1:13" x14ac:dyDescent="0.25">
      <c r="A153">
        <v>2020</v>
      </c>
      <c r="B153">
        <v>8</v>
      </c>
      <c r="C153">
        <v>152</v>
      </c>
      <c r="D153">
        <v>13.22</v>
      </c>
      <c r="E153">
        <v>45.06</v>
      </c>
      <c r="F153">
        <v>1.65</v>
      </c>
      <c r="G153">
        <v>1.2</v>
      </c>
      <c r="H153">
        <v>375.65969039999999</v>
      </c>
      <c r="I153">
        <v>310.6391916</v>
      </c>
      <c r="J153">
        <v>268.50331419999998</v>
      </c>
      <c r="K153">
        <v>300.80078589999999</v>
      </c>
      <c r="L153">
        <v>173.4992001</v>
      </c>
      <c r="M153">
        <v>275.94</v>
      </c>
    </row>
    <row r="154" spans="1:13" x14ac:dyDescent="0.25">
      <c r="A154">
        <v>2020</v>
      </c>
      <c r="B154">
        <v>9</v>
      </c>
      <c r="C154">
        <v>153</v>
      </c>
      <c r="D154">
        <v>13.71</v>
      </c>
      <c r="E154">
        <v>40.85</v>
      </c>
      <c r="F154">
        <v>1.54</v>
      </c>
      <c r="G154">
        <v>1.0900000000000001</v>
      </c>
      <c r="H154">
        <v>382.72406949999998</v>
      </c>
      <c r="I154">
        <v>313.13931339999999</v>
      </c>
      <c r="J154">
        <v>271.77287560000002</v>
      </c>
      <c r="K154">
        <v>304.30977819999998</v>
      </c>
      <c r="L154">
        <v>174.9452833</v>
      </c>
      <c r="M154">
        <v>278.3</v>
      </c>
    </row>
    <row r="155" spans="1:13" x14ac:dyDescent="0.25">
      <c r="A155">
        <v>2020</v>
      </c>
      <c r="B155">
        <v>10</v>
      </c>
      <c r="C155">
        <v>154</v>
      </c>
      <c r="D155">
        <v>14.23</v>
      </c>
      <c r="E155">
        <v>39.74</v>
      </c>
      <c r="F155">
        <v>1.61</v>
      </c>
      <c r="G155">
        <v>1.1599999999999999</v>
      </c>
      <c r="H155">
        <v>390.21349989999999</v>
      </c>
      <c r="I155">
        <v>315.7418308</v>
      </c>
      <c r="J155">
        <v>275.16381080000002</v>
      </c>
      <c r="K155">
        <v>307.9206868</v>
      </c>
      <c r="L155">
        <v>176.45110120000001</v>
      </c>
      <c r="M155">
        <v>280.77</v>
      </c>
    </row>
    <row r="156" spans="1:13" x14ac:dyDescent="0.25">
      <c r="A156">
        <v>2020</v>
      </c>
      <c r="B156">
        <v>11</v>
      </c>
      <c r="C156">
        <v>155</v>
      </c>
      <c r="D156">
        <v>14.89</v>
      </c>
      <c r="E156">
        <v>42.7</v>
      </c>
      <c r="F156">
        <v>1.54</v>
      </c>
      <c r="G156">
        <v>1.0900000000000001</v>
      </c>
      <c r="H156">
        <v>398.18931229999998</v>
      </c>
      <c r="I156">
        <v>318.42278379999999</v>
      </c>
      <c r="J156">
        <v>278.66260770000002</v>
      </c>
      <c r="K156">
        <v>311.67817700000001</v>
      </c>
      <c r="L156">
        <v>178.00384109999999</v>
      </c>
      <c r="M156">
        <v>283.37</v>
      </c>
    </row>
    <row r="157" spans="1:13" x14ac:dyDescent="0.25">
      <c r="A157">
        <v>2020</v>
      </c>
      <c r="B157">
        <v>12</v>
      </c>
      <c r="C157">
        <v>156</v>
      </c>
      <c r="D157">
        <v>15.75</v>
      </c>
      <c r="E157">
        <v>50.33</v>
      </c>
      <c r="F157">
        <v>1.42</v>
      </c>
      <c r="G157">
        <v>0.97</v>
      </c>
      <c r="H157">
        <v>406.36391550000002</v>
      </c>
      <c r="I157">
        <v>321.12109850000002</v>
      </c>
      <c r="J157">
        <v>282.22362320000002</v>
      </c>
      <c r="K157">
        <v>315.51981310000002</v>
      </c>
      <c r="L157">
        <v>179.56532340000001</v>
      </c>
      <c r="M157">
        <v>286.04000000000002</v>
      </c>
    </row>
    <row r="158" spans="1:13" x14ac:dyDescent="0.25">
      <c r="A158">
        <v>2021</v>
      </c>
      <c r="B158">
        <v>1</v>
      </c>
      <c r="C158">
        <v>157</v>
      </c>
      <c r="D158">
        <v>16.47</v>
      </c>
      <c r="E158">
        <v>54.87</v>
      </c>
      <c r="F158">
        <v>1.36</v>
      </c>
      <c r="G158">
        <v>0.91</v>
      </c>
      <c r="H158">
        <v>413.81876970000002</v>
      </c>
      <c r="I158">
        <v>323.87998690000001</v>
      </c>
      <c r="J158">
        <v>285.87495899999999</v>
      </c>
      <c r="K158">
        <v>319.42489540000003</v>
      </c>
      <c r="L158">
        <v>181.05797029999999</v>
      </c>
      <c r="M158">
        <v>288.70999999999998</v>
      </c>
    </row>
    <row r="159" spans="1:13" x14ac:dyDescent="0.25">
      <c r="A159">
        <v>2021</v>
      </c>
      <c r="B159">
        <v>2</v>
      </c>
      <c r="C159">
        <v>158</v>
      </c>
      <c r="D159">
        <v>17.329999999999998</v>
      </c>
      <c r="E159">
        <v>62.48</v>
      </c>
      <c r="F159">
        <v>1.42</v>
      </c>
      <c r="G159">
        <v>0.97</v>
      </c>
      <c r="H159">
        <v>421.6273309</v>
      </c>
      <c r="I159">
        <v>326.78101500000002</v>
      </c>
      <c r="J159">
        <v>289.70447109999998</v>
      </c>
      <c r="K159">
        <v>323.47972709999999</v>
      </c>
      <c r="L159">
        <v>182.58593440000001</v>
      </c>
      <c r="M159">
        <v>291.56</v>
      </c>
    </row>
    <row r="160" spans="1:13" x14ac:dyDescent="0.25">
      <c r="A160">
        <v>2021</v>
      </c>
      <c r="B160">
        <v>3</v>
      </c>
      <c r="C160">
        <v>159</v>
      </c>
      <c r="D160">
        <v>18.170000000000002</v>
      </c>
      <c r="E160">
        <v>65.62</v>
      </c>
      <c r="F160">
        <v>1.43</v>
      </c>
      <c r="G160">
        <v>0.98</v>
      </c>
      <c r="H160">
        <v>429.65778160000002</v>
      </c>
      <c r="I160">
        <v>329.75972769999998</v>
      </c>
      <c r="J160">
        <v>293.57707340000002</v>
      </c>
      <c r="K160">
        <v>327.60877979999998</v>
      </c>
      <c r="L160">
        <v>184.10229369999999</v>
      </c>
      <c r="M160">
        <v>294.51</v>
      </c>
    </row>
    <row r="161" spans="1:13" x14ac:dyDescent="0.25">
      <c r="A161">
        <v>2021</v>
      </c>
      <c r="B161">
        <v>4</v>
      </c>
      <c r="C161">
        <v>160</v>
      </c>
      <c r="D161">
        <v>18.12</v>
      </c>
      <c r="E161">
        <v>64.3</v>
      </c>
      <c r="F161">
        <v>1.37</v>
      </c>
      <c r="G161">
        <v>0.92</v>
      </c>
      <c r="H161">
        <v>433.91651489999998</v>
      </c>
      <c r="I161">
        <v>332.06360009999997</v>
      </c>
      <c r="J161">
        <v>296.89701450000001</v>
      </c>
      <c r="K161">
        <v>331.18226609999999</v>
      </c>
      <c r="L161">
        <v>185.66117879999999</v>
      </c>
      <c r="M161">
        <v>297.16000000000003</v>
      </c>
    </row>
    <row r="162" spans="1:13" x14ac:dyDescent="0.25">
      <c r="A162">
        <v>2021</v>
      </c>
      <c r="B162">
        <v>5</v>
      </c>
      <c r="C162">
        <v>161</v>
      </c>
      <c r="D162">
        <v>17.93</v>
      </c>
      <c r="E162">
        <v>67.83</v>
      </c>
      <c r="F162">
        <v>1.34</v>
      </c>
      <c r="G162">
        <v>0.89</v>
      </c>
      <c r="H162">
        <v>438.49124280000001</v>
      </c>
      <c r="I162">
        <v>334.41230350000001</v>
      </c>
      <c r="J162">
        <v>300.2268919</v>
      </c>
      <c r="K162">
        <v>334.7920092</v>
      </c>
      <c r="L162">
        <v>187.23630220000001</v>
      </c>
      <c r="M162">
        <v>299.91000000000003</v>
      </c>
    </row>
    <row r="163" spans="1:13" x14ac:dyDescent="0.25">
      <c r="A163">
        <v>2021</v>
      </c>
      <c r="B163">
        <v>6</v>
      </c>
      <c r="C163">
        <v>162</v>
      </c>
      <c r="D163">
        <v>17.75</v>
      </c>
      <c r="E163">
        <v>73.459999999999994</v>
      </c>
      <c r="F163">
        <v>1.31</v>
      </c>
      <c r="G163">
        <v>0.86</v>
      </c>
      <c r="H163">
        <v>443.36529619999999</v>
      </c>
      <c r="I163">
        <v>336.86943430000002</v>
      </c>
      <c r="J163">
        <v>303.60622710000001</v>
      </c>
      <c r="K163">
        <v>338.51228930000002</v>
      </c>
      <c r="L163">
        <v>188.84366470000001</v>
      </c>
      <c r="M163">
        <v>302.91000000000003</v>
      </c>
    </row>
    <row r="164" spans="1:13" x14ac:dyDescent="0.25">
      <c r="A164">
        <v>2021</v>
      </c>
      <c r="B164">
        <v>7</v>
      </c>
      <c r="C164">
        <v>163</v>
      </c>
      <c r="D164">
        <v>17.38</v>
      </c>
      <c r="E164">
        <v>75.930000000000007</v>
      </c>
      <c r="F164">
        <v>1.32</v>
      </c>
      <c r="G164">
        <v>0.87</v>
      </c>
      <c r="H164">
        <v>447.18112830000001</v>
      </c>
      <c r="I164">
        <v>339.67711350000002</v>
      </c>
      <c r="J164">
        <v>307.04327699999999</v>
      </c>
      <c r="K164">
        <v>342.27638880000001</v>
      </c>
      <c r="L164">
        <v>190.4282637</v>
      </c>
      <c r="M164">
        <v>305.98</v>
      </c>
    </row>
    <row r="165" spans="1:13" x14ac:dyDescent="0.25">
      <c r="A165">
        <v>2021</v>
      </c>
      <c r="B165">
        <v>8</v>
      </c>
      <c r="C165">
        <v>164</v>
      </c>
      <c r="D165">
        <v>17.010000000000002</v>
      </c>
      <c r="E165">
        <v>70.72</v>
      </c>
      <c r="F165">
        <v>1.24</v>
      </c>
      <c r="G165">
        <v>0.79</v>
      </c>
      <c r="H165">
        <v>451.92922440000001</v>
      </c>
      <c r="I165">
        <v>342.52285849999998</v>
      </c>
      <c r="J165">
        <v>310.14915300000001</v>
      </c>
      <c r="K165">
        <v>345.95331979999997</v>
      </c>
      <c r="L165">
        <v>192.01794240000001</v>
      </c>
      <c r="M165">
        <v>309.12</v>
      </c>
    </row>
    <row r="166" spans="1:13" x14ac:dyDescent="0.25">
      <c r="A166">
        <v>2021</v>
      </c>
      <c r="B166">
        <v>9</v>
      </c>
      <c r="C166">
        <v>165</v>
      </c>
      <c r="D166">
        <v>16.63</v>
      </c>
      <c r="E166">
        <v>74.55</v>
      </c>
      <c r="F166">
        <v>1.25</v>
      </c>
      <c r="G166">
        <v>0.8</v>
      </c>
      <c r="H166">
        <v>457.60827899999998</v>
      </c>
      <c r="I166">
        <v>345.43456400000002</v>
      </c>
      <c r="J166">
        <v>313.33260799999999</v>
      </c>
      <c r="K166">
        <v>349.83436319999998</v>
      </c>
      <c r="L166">
        <v>193.5718856</v>
      </c>
      <c r="M166">
        <v>312.3</v>
      </c>
    </row>
    <row r="167" spans="1:13" x14ac:dyDescent="0.25">
      <c r="A167">
        <v>2021</v>
      </c>
      <c r="B167">
        <v>10</v>
      </c>
      <c r="C167">
        <v>166</v>
      </c>
      <c r="D167">
        <v>15.99</v>
      </c>
      <c r="E167">
        <v>84.11</v>
      </c>
      <c r="F167">
        <v>1.23</v>
      </c>
      <c r="G167">
        <v>0.78</v>
      </c>
      <c r="H167">
        <v>461.76976500000001</v>
      </c>
      <c r="I167">
        <v>348.68665379999999</v>
      </c>
      <c r="J167">
        <v>316.86980440000002</v>
      </c>
      <c r="K167">
        <v>354.2063599</v>
      </c>
      <c r="L167">
        <v>195.15709709999999</v>
      </c>
      <c r="M167">
        <v>315.69</v>
      </c>
    </row>
    <row r="168" spans="1:13" x14ac:dyDescent="0.25">
      <c r="A168">
        <v>2021</v>
      </c>
      <c r="B168">
        <v>11</v>
      </c>
      <c r="C168">
        <v>167</v>
      </c>
      <c r="D168">
        <v>15.4</v>
      </c>
      <c r="E168">
        <v>82.16</v>
      </c>
      <c r="F168">
        <v>1.23</v>
      </c>
      <c r="G168">
        <v>0.78</v>
      </c>
      <c r="H168">
        <v>466.71172050000001</v>
      </c>
      <c r="I168">
        <v>352.08669229999998</v>
      </c>
      <c r="J168">
        <v>320.43896339999998</v>
      </c>
      <c r="K168">
        <v>358.52692059999998</v>
      </c>
      <c r="L168">
        <v>196.78924140000001</v>
      </c>
      <c r="M168">
        <v>319.12</v>
      </c>
    </row>
    <row r="169" spans="1:13" x14ac:dyDescent="0.25">
      <c r="A169">
        <v>2021</v>
      </c>
      <c r="B169">
        <v>12</v>
      </c>
      <c r="C169">
        <v>168</v>
      </c>
      <c r="D169">
        <v>15.63</v>
      </c>
      <c r="E169">
        <v>65.41</v>
      </c>
      <c r="F169">
        <v>1.2</v>
      </c>
      <c r="G169">
        <v>0.75</v>
      </c>
      <c r="H169">
        <v>476.95065149999999</v>
      </c>
      <c r="I169">
        <v>356.67849699999999</v>
      </c>
      <c r="J169">
        <v>324.31672889999999</v>
      </c>
      <c r="K169">
        <v>362.99991160000002</v>
      </c>
      <c r="L169">
        <v>198.4636247</v>
      </c>
      <c r="M169">
        <v>322.92</v>
      </c>
    </row>
    <row r="170" spans="1:13" x14ac:dyDescent="0.25">
      <c r="A170">
        <v>2022</v>
      </c>
      <c r="B170">
        <v>1</v>
      </c>
      <c r="C170">
        <v>169</v>
      </c>
      <c r="D170">
        <v>15.6</v>
      </c>
      <c r="E170">
        <v>88.71</v>
      </c>
      <c r="F170">
        <v>1.4</v>
      </c>
      <c r="G170">
        <v>0.95</v>
      </c>
      <c r="H170">
        <v>484.68931270000002</v>
      </c>
      <c r="I170">
        <v>360.96868660000001</v>
      </c>
      <c r="J170">
        <v>328.31202910000002</v>
      </c>
      <c r="K170">
        <v>367.58889149999999</v>
      </c>
      <c r="L170">
        <v>200.20773360000001</v>
      </c>
      <c r="M170">
        <v>326.8359633</v>
      </c>
    </row>
    <row r="171" spans="1:13" x14ac:dyDescent="0.25">
      <c r="A171">
        <v>2022</v>
      </c>
      <c r="B171">
        <v>2</v>
      </c>
      <c r="C171">
        <v>170</v>
      </c>
      <c r="D171">
        <v>15.7</v>
      </c>
      <c r="E171">
        <v>99.64</v>
      </c>
      <c r="F171">
        <v>1.26</v>
      </c>
      <c r="G171">
        <v>0.81</v>
      </c>
      <c r="H171">
        <v>493.76829279999998</v>
      </c>
      <c r="I171">
        <v>365.39899409999998</v>
      </c>
      <c r="J171">
        <v>332.41818239999998</v>
      </c>
      <c r="K171">
        <v>372.38745019999999</v>
      </c>
      <c r="L171">
        <v>201.96763240000001</v>
      </c>
      <c r="M171">
        <v>330.8615403</v>
      </c>
    </row>
    <row r="172" spans="1:13" x14ac:dyDescent="0.25">
      <c r="A172">
        <v>2022</v>
      </c>
      <c r="B172">
        <v>3</v>
      </c>
      <c r="C172">
        <v>171</v>
      </c>
      <c r="D172">
        <v>15.92</v>
      </c>
      <c r="E172">
        <v>121.23</v>
      </c>
      <c r="F172">
        <v>1.24</v>
      </c>
      <c r="G172">
        <v>0.79</v>
      </c>
      <c r="H172">
        <v>503.57244279999998</v>
      </c>
      <c r="I172">
        <v>370.3909309</v>
      </c>
      <c r="J172">
        <v>336.7848194</v>
      </c>
      <c r="K172">
        <v>377.94964970000001</v>
      </c>
      <c r="L172">
        <v>203.84118989999999</v>
      </c>
      <c r="M172">
        <v>335.36088660000001</v>
      </c>
    </row>
    <row r="173" spans="1:13" x14ac:dyDescent="0.25">
      <c r="A173">
        <v>2022</v>
      </c>
      <c r="B173">
        <v>4</v>
      </c>
      <c r="C173">
        <v>172</v>
      </c>
      <c r="D173">
        <v>16.82</v>
      </c>
      <c r="E173">
        <v>106.51</v>
      </c>
      <c r="F173">
        <v>1.22</v>
      </c>
      <c r="G173">
        <v>0.77</v>
      </c>
      <c r="H173">
        <v>513.63098100000002</v>
      </c>
      <c r="I173">
        <v>375.49671210000002</v>
      </c>
      <c r="J173">
        <v>341.30977849999999</v>
      </c>
      <c r="K173">
        <v>383.6703966</v>
      </c>
      <c r="L173">
        <v>205.77987329999999</v>
      </c>
      <c r="M173">
        <v>339.94583490000002</v>
      </c>
    </row>
    <row r="174" spans="1:13" x14ac:dyDescent="0.25">
      <c r="A174">
        <v>2022</v>
      </c>
      <c r="B174">
        <v>5</v>
      </c>
      <c r="C174">
        <v>173</v>
      </c>
      <c r="D174">
        <v>17.71</v>
      </c>
      <c r="E174">
        <v>116.72</v>
      </c>
      <c r="F174">
        <v>1.02</v>
      </c>
      <c r="G174">
        <v>0.56999999999999995</v>
      </c>
      <c r="H174">
        <v>523.97981370000002</v>
      </c>
      <c r="I174">
        <v>380.71651270000001</v>
      </c>
      <c r="J174">
        <v>346.05178360000002</v>
      </c>
      <c r="K174">
        <v>389.66982760000002</v>
      </c>
      <c r="L174">
        <v>207.83768900000001</v>
      </c>
      <c r="M174">
        <v>344.78193490000001</v>
      </c>
    </row>
    <row r="175" spans="1:13" x14ac:dyDescent="0.25">
      <c r="A175">
        <v>2022</v>
      </c>
      <c r="B175">
        <v>6</v>
      </c>
      <c r="C175">
        <v>174</v>
      </c>
      <c r="D175">
        <v>18.600000000000001</v>
      </c>
      <c r="E175">
        <v>130.1</v>
      </c>
      <c r="F175">
        <v>1.1599999999999999</v>
      </c>
      <c r="G175">
        <v>0.71</v>
      </c>
      <c r="H175">
        <v>534.71170989999996</v>
      </c>
      <c r="I175">
        <v>386.08230429999998</v>
      </c>
      <c r="J175">
        <v>350.97585120000002</v>
      </c>
      <c r="K175">
        <v>395.970505</v>
      </c>
      <c r="L175">
        <v>210.00263380000001</v>
      </c>
      <c r="M175">
        <v>349.84396229999999</v>
      </c>
    </row>
    <row r="176" spans="1:13" x14ac:dyDescent="0.25">
      <c r="A176">
        <v>2022</v>
      </c>
      <c r="B176">
        <v>7</v>
      </c>
      <c r="C176">
        <v>175</v>
      </c>
      <c r="D176">
        <v>19.64</v>
      </c>
      <c r="E176">
        <v>120.54</v>
      </c>
      <c r="F176">
        <v>1.08</v>
      </c>
      <c r="G176">
        <v>0.63</v>
      </c>
      <c r="H176">
        <v>545.63617239999996</v>
      </c>
      <c r="I176">
        <v>391.56554190000003</v>
      </c>
      <c r="J176">
        <v>356.00593880000002</v>
      </c>
      <c r="K176">
        <v>402.43582750000002</v>
      </c>
      <c r="L176">
        <v>212.20003270000001</v>
      </c>
      <c r="M176">
        <v>354.9524073</v>
      </c>
    </row>
    <row r="177" spans="1:13" x14ac:dyDescent="0.25">
      <c r="A177">
        <v>2022</v>
      </c>
      <c r="B177">
        <v>8</v>
      </c>
      <c r="C177">
        <v>176</v>
      </c>
      <c r="D177">
        <v>20.52</v>
      </c>
      <c r="E177">
        <v>106.34</v>
      </c>
      <c r="F177">
        <v>0.97</v>
      </c>
      <c r="G177">
        <v>0.52</v>
      </c>
      <c r="H177">
        <v>556.41898930000002</v>
      </c>
      <c r="I177">
        <v>397.03744269999999</v>
      </c>
      <c r="J177">
        <v>360.99387350000001</v>
      </c>
      <c r="K177">
        <v>409.05069300000002</v>
      </c>
      <c r="L177">
        <v>214.35651540000001</v>
      </c>
      <c r="M177">
        <v>360.08565160000001</v>
      </c>
    </row>
    <row r="178" spans="1:13" x14ac:dyDescent="0.25">
      <c r="A178">
        <v>2022</v>
      </c>
      <c r="B178">
        <v>9</v>
      </c>
      <c r="C178">
        <v>177</v>
      </c>
      <c r="D178">
        <v>20.77</v>
      </c>
      <c r="E178">
        <v>93.25</v>
      </c>
      <c r="F178">
        <v>0.94</v>
      </c>
      <c r="G178">
        <v>0.49</v>
      </c>
      <c r="H178">
        <v>564.39585590000002</v>
      </c>
      <c r="I178">
        <v>402.17165640000002</v>
      </c>
      <c r="J178">
        <v>366.40481820000002</v>
      </c>
      <c r="K178">
        <v>415.39482600000002</v>
      </c>
      <c r="L178">
        <v>216.34311159999999</v>
      </c>
      <c r="M178">
        <v>365.02724819999997</v>
      </c>
    </row>
    <row r="179" spans="1:13" x14ac:dyDescent="0.25">
      <c r="A179">
        <v>2022</v>
      </c>
      <c r="B179">
        <v>10</v>
      </c>
      <c r="C179">
        <v>178</v>
      </c>
      <c r="D179">
        <v>21.09</v>
      </c>
      <c r="E179">
        <v>96.57</v>
      </c>
      <c r="F179">
        <v>1.01</v>
      </c>
      <c r="G179">
        <v>0.56000000000000005</v>
      </c>
      <c r="H179">
        <v>571.31768790000001</v>
      </c>
      <c r="I179">
        <v>407.40637770000001</v>
      </c>
      <c r="J179">
        <v>372.13992789999998</v>
      </c>
      <c r="K179">
        <v>421.49924559999999</v>
      </c>
      <c r="L179">
        <v>218.3425494</v>
      </c>
      <c r="M179">
        <v>370.16728979999999</v>
      </c>
    </row>
    <row r="180" spans="1:13" x14ac:dyDescent="0.25">
      <c r="A180">
        <v>2022</v>
      </c>
      <c r="B180">
        <v>11</v>
      </c>
      <c r="C180">
        <v>179</v>
      </c>
      <c r="D180">
        <v>21.47</v>
      </c>
      <c r="E180">
        <v>93.36</v>
      </c>
      <c r="F180">
        <v>1.19</v>
      </c>
      <c r="G180">
        <v>0.74</v>
      </c>
      <c r="H180">
        <v>579.30802730000005</v>
      </c>
      <c r="I180">
        <v>413.0986461</v>
      </c>
      <c r="J180">
        <v>377.64373010000003</v>
      </c>
      <c r="K180">
        <v>428.55651449999999</v>
      </c>
      <c r="L180">
        <v>219.49704120000001</v>
      </c>
      <c r="M180">
        <v>376.19020339999997</v>
      </c>
    </row>
    <row r="181" spans="1:13" x14ac:dyDescent="0.25">
      <c r="A181">
        <v>2022</v>
      </c>
      <c r="B181">
        <v>12</v>
      </c>
      <c r="C181">
        <v>180</v>
      </c>
      <c r="D181">
        <v>21.34</v>
      </c>
      <c r="E181">
        <v>82.5</v>
      </c>
      <c r="F181">
        <v>1.24</v>
      </c>
      <c r="G181">
        <v>0.79</v>
      </c>
      <c r="H181">
        <v>590.24415260000001</v>
      </c>
      <c r="I181">
        <v>419.1572635</v>
      </c>
      <c r="J181">
        <v>383.39827530000002</v>
      </c>
      <c r="K181">
        <v>436.18574180000002</v>
      </c>
      <c r="L181">
        <v>220.73192610000001</v>
      </c>
      <c r="M181">
        <v>382.41798690000002</v>
      </c>
    </row>
    <row r="182" spans="1:13" x14ac:dyDescent="0.25">
      <c r="A182">
        <v>2023</v>
      </c>
      <c r="B182">
        <v>1</v>
      </c>
      <c r="C182">
        <v>181</v>
      </c>
      <c r="D182">
        <v>21.82</v>
      </c>
      <c r="E182">
        <v>84.78</v>
      </c>
      <c r="F182">
        <v>1.27</v>
      </c>
      <c r="G182">
        <v>0.82</v>
      </c>
      <c r="H182">
        <v>602.54488170000002</v>
      </c>
      <c r="I182">
        <v>425.66424439999997</v>
      </c>
      <c r="J182">
        <v>389.44870209999999</v>
      </c>
      <c r="K182">
        <v>444.87205949999998</v>
      </c>
      <c r="L182">
        <v>222.00273630000001</v>
      </c>
      <c r="M182">
        <v>389.0031955</v>
      </c>
    </row>
    <row r="183" spans="1:13" x14ac:dyDescent="0.25">
      <c r="A183">
        <v>2023</v>
      </c>
      <c r="B183">
        <v>2</v>
      </c>
      <c r="C183">
        <v>182</v>
      </c>
      <c r="D183">
        <v>21.91</v>
      </c>
      <c r="E183">
        <v>86.04</v>
      </c>
      <c r="F183">
        <v>1.29</v>
      </c>
      <c r="G183">
        <v>0.84</v>
      </c>
      <c r="H183">
        <v>614.01309530000003</v>
      </c>
      <c r="I183">
        <v>431.56081940000001</v>
      </c>
      <c r="J183">
        <v>395.80263459999998</v>
      </c>
      <c r="K183">
        <v>452.18837980000001</v>
      </c>
      <c r="L183">
        <v>223.25329540000001</v>
      </c>
      <c r="M183">
        <v>395.48251299999998</v>
      </c>
    </row>
    <row r="184" spans="1:13" x14ac:dyDescent="0.25">
      <c r="A184">
        <v>2023</v>
      </c>
      <c r="B184">
        <v>3</v>
      </c>
      <c r="C184">
        <v>183</v>
      </c>
      <c r="D184">
        <v>22.04</v>
      </c>
      <c r="E184">
        <v>81.099999999999994</v>
      </c>
      <c r="F184">
        <v>1.27</v>
      </c>
      <c r="G184">
        <v>0.82</v>
      </c>
      <c r="H184">
        <v>626.70112410000002</v>
      </c>
      <c r="I184">
        <v>437.77669730000002</v>
      </c>
      <c r="J184">
        <v>402.46322529999998</v>
      </c>
      <c r="K184">
        <v>462.04228369999998</v>
      </c>
      <c r="L184">
        <v>224.83653200000001</v>
      </c>
      <c r="M184">
        <v>402.70241429999999</v>
      </c>
    </row>
    <row r="185" spans="1:13" x14ac:dyDescent="0.25">
      <c r="A185">
        <v>2023</v>
      </c>
      <c r="B185">
        <v>4</v>
      </c>
      <c r="C185">
        <v>184</v>
      </c>
      <c r="D185">
        <v>22.22</v>
      </c>
      <c r="E185">
        <v>82.07</v>
      </c>
      <c r="F185">
        <v>1.26</v>
      </c>
      <c r="G185">
        <v>0.81</v>
      </c>
      <c r="H185">
        <v>640.04313100000002</v>
      </c>
      <c r="I185">
        <v>444.15719259999997</v>
      </c>
      <c r="J185">
        <v>409.3604224</v>
      </c>
      <c r="K185">
        <v>472.36487469999997</v>
      </c>
      <c r="L185">
        <v>226.48251859999999</v>
      </c>
      <c r="M185">
        <v>410.27182770000002</v>
      </c>
    </row>
    <row r="186" spans="1:13" x14ac:dyDescent="0.25">
      <c r="A186">
        <v>2023</v>
      </c>
      <c r="B186">
        <v>5</v>
      </c>
      <c r="C186">
        <v>185</v>
      </c>
      <c r="D186">
        <v>22.41</v>
      </c>
      <c r="E186">
        <v>76.91</v>
      </c>
      <c r="F186">
        <v>1.19</v>
      </c>
      <c r="G186">
        <v>0.74</v>
      </c>
      <c r="H186">
        <v>654.05632430000003</v>
      </c>
      <c r="I186">
        <v>450.44198390000003</v>
      </c>
      <c r="J186">
        <v>417.02630620000002</v>
      </c>
      <c r="K186">
        <v>482.67797639999998</v>
      </c>
      <c r="L186">
        <v>228.13884250000001</v>
      </c>
      <c r="M186">
        <v>417.41487100000001</v>
      </c>
    </row>
    <row r="187" spans="1:13" x14ac:dyDescent="0.25">
      <c r="A187">
        <v>2023</v>
      </c>
      <c r="B187">
        <v>6</v>
      </c>
      <c r="C187">
        <v>186</v>
      </c>
      <c r="D187">
        <v>22.79</v>
      </c>
      <c r="E187">
        <v>76.97</v>
      </c>
      <c r="F187">
        <v>1.26</v>
      </c>
      <c r="G187">
        <v>0.81</v>
      </c>
      <c r="H187">
        <v>669.73220779999997</v>
      </c>
      <c r="I187">
        <v>457.69958370000001</v>
      </c>
      <c r="J187">
        <v>425.148008</v>
      </c>
      <c r="K187">
        <v>494.29912059999998</v>
      </c>
      <c r="L187">
        <v>230.02808210000001</v>
      </c>
      <c r="M187">
        <v>425.03621750000002</v>
      </c>
    </row>
    <row r="188" spans="1:13" x14ac:dyDescent="0.25">
      <c r="A188">
        <v>2023</v>
      </c>
      <c r="B188">
        <v>7</v>
      </c>
      <c r="C188">
        <v>187</v>
      </c>
      <c r="D188">
        <v>24.08</v>
      </c>
      <c r="E188">
        <v>82.27</v>
      </c>
      <c r="F188">
        <v>1.0900000000000001</v>
      </c>
      <c r="G188">
        <v>0.64</v>
      </c>
      <c r="H188">
        <v>692.86309679999999</v>
      </c>
      <c r="I188">
        <v>469.61383799999999</v>
      </c>
      <c r="J188">
        <v>433.76351929999998</v>
      </c>
      <c r="K188">
        <v>508.15267949999998</v>
      </c>
      <c r="L188">
        <v>230.5535271</v>
      </c>
      <c r="M188">
        <v>431.12468150000001</v>
      </c>
    </row>
    <row r="189" spans="1:13" x14ac:dyDescent="0.25">
      <c r="A189">
        <v>2023</v>
      </c>
      <c r="B189">
        <v>8</v>
      </c>
      <c r="C189">
        <v>188</v>
      </c>
      <c r="D189">
        <v>25.8</v>
      </c>
      <c r="E189">
        <v>89.3</v>
      </c>
      <c r="F189">
        <v>1.18</v>
      </c>
      <c r="G189">
        <v>0.73</v>
      </c>
      <c r="H189">
        <v>719.65858130000004</v>
      </c>
      <c r="I189">
        <v>483.53701210000003</v>
      </c>
      <c r="J189">
        <v>443.71602369999999</v>
      </c>
      <c r="K189">
        <v>519.90095380000002</v>
      </c>
      <c r="L189">
        <v>230.93834799999999</v>
      </c>
      <c r="M189">
        <v>435.83191090000003</v>
      </c>
    </row>
    <row r="190" spans="1:13" x14ac:dyDescent="0.25">
      <c r="A190">
        <v>2023</v>
      </c>
      <c r="B190">
        <v>9</v>
      </c>
      <c r="C190">
        <v>189</v>
      </c>
      <c r="D190">
        <v>26.72</v>
      </c>
      <c r="E190">
        <v>98.16</v>
      </c>
      <c r="F190">
        <v>1.35</v>
      </c>
      <c r="G190">
        <v>0.9</v>
      </c>
      <c r="H190">
        <v>737.31226809999998</v>
      </c>
      <c r="I190">
        <v>492.55525879999999</v>
      </c>
      <c r="J190">
        <v>451.07124210000001</v>
      </c>
      <c r="K190">
        <v>528.30496530000005</v>
      </c>
      <c r="L190">
        <v>231.32345799999999</v>
      </c>
      <c r="M190">
        <v>443.00001559999998</v>
      </c>
    </row>
    <row r="191" spans="1:13" x14ac:dyDescent="0.25">
      <c r="A191">
        <v>2023</v>
      </c>
      <c r="B191">
        <v>10</v>
      </c>
      <c r="C191">
        <v>190</v>
      </c>
      <c r="D191">
        <v>27.33</v>
      </c>
      <c r="E191">
        <v>94.9</v>
      </c>
      <c r="F191">
        <v>1.35</v>
      </c>
      <c r="G191">
        <v>0.9</v>
      </c>
      <c r="H191">
        <v>751.40968959999998</v>
      </c>
      <c r="I191">
        <v>500.81100679999997</v>
      </c>
      <c r="J191">
        <v>458.92263910000003</v>
      </c>
      <c r="K191">
        <v>535.46274700000004</v>
      </c>
      <c r="L191">
        <v>232.0568815</v>
      </c>
      <c r="M191">
        <v>448.1512783</v>
      </c>
    </row>
    <row r="192" spans="1:13" x14ac:dyDescent="0.25">
      <c r="A192">
        <v>2023</v>
      </c>
      <c r="B192">
        <v>11</v>
      </c>
      <c r="C192">
        <v>191</v>
      </c>
      <c r="D192">
        <v>28.2</v>
      </c>
      <c r="E192">
        <v>85.76</v>
      </c>
      <c r="F192">
        <v>1.25</v>
      </c>
      <c r="G192">
        <v>0.8</v>
      </c>
      <c r="H192">
        <v>769.58093289999999</v>
      </c>
      <c r="I192">
        <v>509.62239039999997</v>
      </c>
      <c r="J192">
        <v>467.699457</v>
      </c>
      <c r="K192">
        <v>544.35117149999996</v>
      </c>
      <c r="L192">
        <v>232.9013051</v>
      </c>
      <c r="M192">
        <v>453.01746900000001</v>
      </c>
    </row>
    <row r="193" spans="1:13" x14ac:dyDescent="0.25">
      <c r="A193">
        <v>2023</v>
      </c>
      <c r="B193">
        <v>12</v>
      </c>
      <c r="C193">
        <v>192</v>
      </c>
      <c r="D193">
        <v>28.92</v>
      </c>
      <c r="E193">
        <v>79.12</v>
      </c>
      <c r="F193">
        <v>1.34</v>
      </c>
      <c r="G193">
        <v>0.89</v>
      </c>
      <c r="H193">
        <v>790.5344331</v>
      </c>
      <c r="I193">
        <v>519.64919680000003</v>
      </c>
      <c r="J193">
        <v>474.83474760000001</v>
      </c>
      <c r="K193">
        <v>552.8054889</v>
      </c>
      <c r="L193">
        <v>233.6045451</v>
      </c>
      <c r="M193">
        <v>456.5463307</v>
      </c>
    </row>
    <row r="194" spans="1:13" x14ac:dyDescent="0.25">
      <c r="A194">
        <v>2024</v>
      </c>
      <c r="B194">
        <v>1</v>
      </c>
      <c r="C194">
        <v>193</v>
      </c>
      <c r="D194">
        <v>29.9</v>
      </c>
      <c r="E194">
        <v>82.18</v>
      </c>
      <c r="F194">
        <v>1.43</v>
      </c>
      <c r="G194">
        <v>0.98</v>
      </c>
      <c r="H194">
        <v>815.92577110000002</v>
      </c>
      <c r="I194">
        <v>530.75799370000004</v>
      </c>
      <c r="J194">
        <v>485.10429219999997</v>
      </c>
      <c r="K194">
        <v>560.16708770000002</v>
      </c>
      <c r="L194">
        <v>233.9735403</v>
      </c>
      <c r="M194">
        <v>462.49220839999998</v>
      </c>
    </row>
    <row r="195" spans="1:13" x14ac:dyDescent="0.25">
      <c r="A195">
        <v>2024</v>
      </c>
      <c r="B195">
        <v>2</v>
      </c>
      <c r="C195">
        <v>194</v>
      </c>
      <c r="D195">
        <v>31.7</v>
      </c>
      <c r="E195">
        <v>86.08</v>
      </c>
      <c r="F195">
        <v>1.32</v>
      </c>
      <c r="G195">
        <v>0.87</v>
      </c>
      <c r="H195">
        <v>846.84653330000003</v>
      </c>
      <c r="I195">
        <v>543.89396859999999</v>
      </c>
      <c r="J195">
        <v>494.84456840000001</v>
      </c>
      <c r="K195">
        <v>570.03408779999995</v>
      </c>
      <c r="L195">
        <v>234.22894769999999</v>
      </c>
      <c r="M195">
        <v>469.8997124</v>
      </c>
    </row>
    <row r="196" spans="1:13" x14ac:dyDescent="0.25">
      <c r="A196">
        <v>2024</v>
      </c>
      <c r="B196">
        <v>3</v>
      </c>
      <c r="C196">
        <v>195</v>
      </c>
      <c r="D196">
        <v>33.200000000000003</v>
      </c>
      <c r="E196">
        <v>88.8</v>
      </c>
      <c r="F196">
        <v>1.23</v>
      </c>
      <c r="G196">
        <v>0.78</v>
      </c>
      <c r="H196">
        <v>877.47286329999997</v>
      </c>
      <c r="I196">
        <v>558.81301610000003</v>
      </c>
      <c r="J196">
        <v>502.91268659999997</v>
      </c>
      <c r="K196">
        <v>579.82145260000004</v>
      </c>
      <c r="L196">
        <v>234.69465360000001</v>
      </c>
      <c r="M196">
        <v>476.89029210000001</v>
      </c>
    </row>
    <row r="197" spans="1:13" x14ac:dyDescent="0.25">
      <c r="A197">
        <v>2024</v>
      </c>
      <c r="B197">
        <v>4</v>
      </c>
      <c r="C197">
        <v>196</v>
      </c>
      <c r="D197">
        <v>33.69</v>
      </c>
      <c r="E197">
        <v>93.12</v>
      </c>
      <c r="F197">
        <v>1.28</v>
      </c>
      <c r="G197">
        <v>0.83</v>
      </c>
      <c r="H197">
        <v>899.45338589999994</v>
      </c>
      <c r="I197">
        <v>571.96043099999997</v>
      </c>
      <c r="J197">
        <v>510.09587870000001</v>
      </c>
      <c r="K197">
        <v>592.28275259999998</v>
      </c>
      <c r="L197">
        <v>235.3359754</v>
      </c>
      <c r="M197">
        <v>483.71984049999998</v>
      </c>
    </row>
    <row r="198" spans="1:13" x14ac:dyDescent="0.25">
      <c r="A198">
        <v>2024</v>
      </c>
      <c r="B198">
        <v>5</v>
      </c>
      <c r="C198">
        <v>197</v>
      </c>
      <c r="D198">
        <v>33.950000000000003</v>
      </c>
      <c r="E198">
        <v>84.01</v>
      </c>
      <c r="F198">
        <v>1.25</v>
      </c>
      <c r="G198">
        <v>0.8</v>
      </c>
      <c r="H198">
        <v>920.00528120000001</v>
      </c>
      <c r="I198">
        <v>583.89415829999996</v>
      </c>
      <c r="J198">
        <v>517.3917841</v>
      </c>
      <c r="K198">
        <v>606.40807589999997</v>
      </c>
      <c r="L198">
        <v>235.85040549999999</v>
      </c>
      <c r="M198">
        <v>490.77979190000002</v>
      </c>
    </row>
    <row r="199" spans="1:13" x14ac:dyDescent="0.25">
      <c r="A199">
        <v>2024</v>
      </c>
      <c r="B199">
        <v>6</v>
      </c>
      <c r="C199">
        <v>198</v>
      </c>
      <c r="D199">
        <v>34.19</v>
      </c>
      <c r="E199">
        <v>83.64</v>
      </c>
      <c r="F199">
        <v>1.28</v>
      </c>
      <c r="G199">
        <v>0.83</v>
      </c>
      <c r="H199">
        <v>943.45876899999996</v>
      </c>
      <c r="I199">
        <v>596.4960221</v>
      </c>
      <c r="J199">
        <v>524.74771139999996</v>
      </c>
      <c r="K199">
        <v>620.9662515</v>
      </c>
      <c r="L199">
        <v>236.0619864</v>
      </c>
      <c r="M199">
        <v>498.24223890000002</v>
      </c>
    </row>
  </sheetData>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ADD0D-201E-4752-A070-08BB20151003}">
  <sheetPr>
    <tabColor rgb="FF0070C0"/>
  </sheetPr>
  <dimension ref="A1:P376"/>
  <sheetViews>
    <sheetView topLeftCell="A378" zoomScale="103" workbookViewId="0">
      <selection activeCell="J64" sqref="J64"/>
    </sheetView>
  </sheetViews>
  <sheetFormatPr defaultRowHeight="15" x14ac:dyDescent="0.25"/>
  <cols>
    <col min="1" max="1" width="7.5703125" bestFit="1" customWidth="1"/>
    <col min="2" max="2" width="16.5703125" customWidth="1"/>
    <col min="3" max="3" width="25.5703125" customWidth="1"/>
    <col min="4" max="4" width="21.5703125" customWidth="1"/>
    <col min="5" max="5" width="14.85546875" customWidth="1"/>
    <col min="6" max="6" width="20.85546875" bestFit="1" customWidth="1"/>
    <col min="7" max="7" width="15.42578125" bestFit="1" customWidth="1"/>
    <col min="8" max="17" width="16.28515625" bestFit="1" customWidth="1"/>
    <col min="18" max="18" width="11.28515625" bestFit="1" customWidth="1"/>
  </cols>
  <sheetData>
    <row r="1" spans="1:2" ht="18.75" x14ac:dyDescent="0.3">
      <c r="A1" s="1" t="s">
        <v>16</v>
      </c>
    </row>
    <row r="2" spans="1:2" x14ac:dyDescent="0.25">
      <c r="A2" s="7" t="s">
        <v>0</v>
      </c>
      <c r="B2" t="s">
        <v>15</v>
      </c>
    </row>
    <row r="3" spans="1:2" x14ac:dyDescent="0.25">
      <c r="A3" s="8">
        <v>2008</v>
      </c>
      <c r="B3" s="9">
        <v>11.525</v>
      </c>
    </row>
    <row r="4" spans="1:2" x14ac:dyDescent="0.25">
      <c r="A4" s="8">
        <v>2009</v>
      </c>
      <c r="B4" s="9">
        <v>12.591666666666667</v>
      </c>
    </row>
    <row r="5" spans="1:2" x14ac:dyDescent="0.25">
      <c r="A5" s="8">
        <v>2010</v>
      </c>
      <c r="B5" s="9">
        <v>13.758333333333335</v>
      </c>
    </row>
    <row r="6" spans="1:2" x14ac:dyDescent="0.25">
      <c r="A6" s="8">
        <v>2011</v>
      </c>
      <c r="B6" s="9">
        <v>10.85</v>
      </c>
    </row>
    <row r="7" spans="1:2" x14ac:dyDescent="0.25">
      <c r="A7" s="8">
        <v>2012</v>
      </c>
      <c r="B7" s="9">
        <v>12.241666666666667</v>
      </c>
    </row>
    <row r="8" spans="1:2" x14ac:dyDescent="0.25">
      <c r="A8" s="8">
        <v>2013</v>
      </c>
      <c r="B8" s="9">
        <v>8.5166666666666675</v>
      </c>
    </row>
    <row r="9" spans="1:2" x14ac:dyDescent="0.25">
      <c r="A9" s="8">
        <v>2014</v>
      </c>
      <c r="B9" s="9">
        <v>8.0583333333333318</v>
      </c>
    </row>
    <row r="10" spans="1:2" x14ac:dyDescent="0.25">
      <c r="A10" s="8">
        <v>2015</v>
      </c>
      <c r="B10" s="9">
        <v>9.01</v>
      </c>
    </row>
    <row r="11" spans="1:2" x14ac:dyDescent="0.25">
      <c r="A11" s="8">
        <v>2016</v>
      </c>
      <c r="B11" s="9">
        <v>15.624999999999998</v>
      </c>
    </row>
    <row r="12" spans="1:2" x14ac:dyDescent="0.25">
      <c r="A12" s="8">
        <v>2017</v>
      </c>
      <c r="B12" s="9">
        <v>16.547499999999999</v>
      </c>
    </row>
    <row r="13" spans="1:2" x14ac:dyDescent="0.25">
      <c r="A13" s="8">
        <v>2018</v>
      </c>
      <c r="B13" s="9">
        <v>12.145833333333334</v>
      </c>
    </row>
    <row r="14" spans="1:2" x14ac:dyDescent="0.25">
      <c r="A14" s="8">
        <v>2019</v>
      </c>
      <c r="B14" s="9">
        <v>11.391666666666666</v>
      </c>
    </row>
    <row r="15" spans="1:2" x14ac:dyDescent="0.25">
      <c r="A15" s="8">
        <v>2020</v>
      </c>
      <c r="B15" s="9">
        <v>13.209166666666667</v>
      </c>
    </row>
    <row r="16" spans="1:2" x14ac:dyDescent="0.25">
      <c r="A16" s="8">
        <v>2021</v>
      </c>
      <c r="B16" s="9">
        <v>16.984166666666667</v>
      </c>
    </row>
    <row r="17" spans="1:5" x14ac:dyDescent="0.25">
      <c r="A17" s="8">
        <v>2022</v>
      </c>
      <c r="B17" s="9">
        <v>18.765000000000001</v>
      </c>
    </row>
    <row r="18" spans="1:5" x14ac:dyDescent="0.25">
      <c r="A18" s="8">
        <v>2023</v>
      </c>
      <c r="B18" s="9">
        <v>24.52</v>
      </c>
    </row>
    <row r="19" spans="1:5" x14ac:dyDescent="0.25">
      <c r="A19" s="8">
        <v>2024</v>
      </c>
      <c r="B19" s="9">
        <v>32.771666666666668</v>
      </c>
    </row>
    <row r="22" spans="1:5" ht="18.75" x14ac:dyDescent="0.3">
      <c r="A22" s="1" t="s">
        <v>20</v>
      </c>
    </row>
    <row r="23" spans="1:5" x14ac:dyDescent="0.25">
      <c r="A23" t="s">
        <v>0</v>
      </c>
      <c r="B23" t="s">
        <v>15</v>
      </c>
      <c r="C23" t="s">
        <v>17</v>
      </c>
      <c r="D23" t="s">
        <v>18</v>
      </c>
      <c r="E23" t="s">
        <v>19</v>
      </c>
    </row>
    <row r="24" spans="1:5" x14ac:dyDescent="0.25">
      <c r="A24" s="6">
        <v>2008</v>
      </c>
      <c r="B24" s="9">
        <v>11.525</v>
      </c>
    </row>
    <row r="25" spans="1:5" x14ac:dyDescent="0.25">
      <c r="A25" s="6">
        <v>2009</v>
      </c>
      <c r="B25" s="9">
        <v>12.591666666666667</v>
      </c>
    </row>
    <row r="26" spans="1:5" x14ac:dyDescent="0.25">
      <c r="A26" s="6">
        <v>2010</v>
      </c>
      <c r="B26" s="9">
        <v>13.758333333333335</v>
      </c>
    </row>
    <row r="27" spans="1:5" x14ac:dyDescent="0.25">
      <c r="A27" s="6">
        <v>2011</v>
      </c>
      <c r="B27" s="9">
        <v>10.85</v>
      </c>
    </row>
    <row r="28" spans="1:5" x14ac:dyDescent="0.25">
      <c r="A28" s="6">
        <v>2012</v>
      </c>
      <c r="B28" s="9">
        <v>12.241666666666667</v>
      </c>
    </row>
    <row r="29" spans="1:5" x14ac:dyDescent="0.25">
      <c r="A29" s="6">
        <v>2013</v>
      </c>
      <c r="B29" s="9">
        <v>8.5166666666666675</v>
      </c>
    </row>
    <row r="30" spans="1:5" x14ac:dyDescent="0.25">
      <c r="A30" s="6">
        <v>2014</v>
      </c>
      <c r="B30" s="9">
        <v>8.0583333333333318</v>
      </c>
    </row>
    <row r="31" spans="1:5" x14ac:dyDescent="0.25">
      <c r="A31" s="6">
        <v>2015</v>
      </c>
      <c r="B31" s="9">
        <v>9.01</v>
      </c>
    </row>
    <row r="32" spans="1:5" x14ac:dyDescent="0.25">
      <c r="A32" s="6">
        <v>2016</v>
      </c>
      <c r="B32" s="9">
        <v>15.624999999999998</v>
      </c>
    </row>
    <row r="33" spans="1:5" x14ac:dyDescent="0.25">
      <c r="A33" s="6">
        <v>2017</v>
      </c>
      <c r="B33" s="9">
        <v>16.547499999999999</v>
      </c>
    </row>
    <row r="34" spans="1:5" x14ac:dyDescent="0.25">
      <c r="A34" s="6">
        <v>2018</v>
      </c>
      <c r="B34" s="9">
        <v>12.145833333333334</v>
      </c>
    </row>
    <row r="35" spans="1:5" x14ac:dyDescent="0.25">
      <c r="A35" s="6">
        <v>2019</v>
      </c>
      <c r="B35" s="9">
        <v>11.391666666666666</v>
      </c>
    </row>
    <row r="36" spans="1:5" x14ac:dyDescent="0.25">
      <c r="A36" s="6">
        <v>2020</v>
      </c>
      <c r="B36" s="9">
        <v>13.209166666666667</v>
      </c>
    </row>
    <row r="37" spans="1:5" x14ac:dyDescent="0.25">
      <c r="A37" s="6">
        <v>2021</v>
      </c>
      <c r="B37" s="9">
        <v>16.984166666666667</v>
      </c>
    </row>
    <row r="38" spans="1:5" x14ac:dyDescent="0.25">
      <c r="A38" s="6">
        <v>2022</v>
      </c>
      <c r="B38" s="9">
        <v>18.765000000000001</v>
      </c>
    </row>
    <row r="39" spans="1:5" x14ac:dyDescent="0.25">
      <c r="A39" s="6">
        <v>2023</v>
      </c>
      <c r="B39" s="9">
        <v>24.52</v>
      </c>
    </row>
    <row r="40" spans="1:5" x14ac:dyDescent="0.25">
      <c r="A40" s="6">
        <v>2024</v>
      </c>
      <c r="B40" s="9">
        <v>32.771666666666668</v>
      </c>
      <c r="C40" s="9">
        <v>32.771666666666668</v>
      </c>
      <c r="D40" s="9">
        <v>32.771666666666668</v>
      </c>
      <c r="E40" s="9">
        <v>32.771666666666668</v>
      </c>
    </row>
    <row r="41" spans="1:5" x14ac:dyDescent="0.25">
      <c r="A41" s="6">
        <v>2025</v>
      </c>
      <c r="C41" s="9">
        <f t="shared" ref="C41:C46" si="0">_xlfn.FORECAST.ETS(A41,$B$24:$B$40,$A$24:$A$40,1,1)</f>
        <v>30.845602020435173</v>
      </c>
      <c r="D41" s="9">
        <f t="shared" ref="D41:D46" si="1">C41-_xlfn.FORECAST.ETS.CONFINT(A41,$B$24:$B$40,$A$24:$A$40,0.95,1,1)</f>
        <v>22.161254208377976</v>
      </c>
      <c r="E41" s="9">
        <f t="shared" ref="E41:E46" si="2">C41+_xlfn.FORECAST.ETS.CONFINT(A41,$B$24:$B$40,$A$24:$A$40,0.95,1,1)</f>
        <v>39.52994983249237</v>
      </c>
    </row>
    <row r="42" spans="1:5" x14ac:dyDescent="0.25">
      <c r="A42" s="6">
        <v>2026</v>
      </c>
      <c r="C42" s="9">
        <f t="shared" si="0"/>
        <v>36.182867705487268</v>
      </c>
      <c r="D42" s="9">
        <f t="shared" si="1"/>
        <v>26.477352331641612</v>
      </c>
      <c r="E42" s="9">
        <f t="shared" si="2"/>
        <v>45.888383079332925</v>
      </c>
    </row>
    <row r="43" spans="1:5" x14ac:dyDescent="0.25">
      <c r="A43" s="6">
        <v>2027</v>
      </c>
      <c r="C43" s="9">
        <f t="shared" si="0"/>
        <v>41.520133390539371</v>
      </c>
      <c r="D43" s="9">
        <f t="shared" si="1"/>
        <v>29.841364462663456</v>
      </c>
      <c r="E43" s="9">
        <f t="shared" si="2"/>
        <v>53.198902318415286</v>
      </c>
    </row>
    <row r="44" spans="1:5" x14ac:dyDescent="0.25">
      <c r="A44" s="6">
        <v>2028</v>
      </c>
      <c r="C44" s="9">
        <f t="shared" si="0"/>
        <v>46.857399075591474</v>
      </c>
      <c r="D44" s="9">
        <f t="shared" si="1"/>
        <v>32.319183505204229</v>
      </c>
      <c r="E44" s="9">
        <f t="shared" si="2"/>
        <v>61.395614645978718</v>
      </c>
    </row>
    <row r="45" spans="1:5" x14ac:dyDescent="0.25">
      <c r="A45" s="6">
        <v>2029</v>
      </c>
      <c r="C45" s="9">
        <f t="shared" si="0"/>
        <v>52.194664760643576</v>
      </c>
      <c r="D45" s="9">
        <f t="shared" si="1"/>
        <v>34.071552345086587</v>
      </c>
      <c r="E45" s="9">
        <f t="shared" si="2"/>
        <v>70.317777176200565</v>
      </c>
    </row>
    <row r="46" spans="1:5" x14ac:dyDescent="0.25">
      <c r="A46" s="6">
        <v>2030</v>
      </c>
      <c r="C46" s="9">
        <f t="shared" si="0"/>
        <v>57.531930445695671</v>
      </c>
      <c r="D46" s="9">
        <f t="shared" si="1"/>
        <v>35.238252223107821</v>
      </c>
      <c r="E46" s="9">
        <f t="shared" si="2"/>
        <v>79.825608668283522</v>
      </c>
    </row>
    <row r="49" spans="1:7" ht="18.75" x14ac:dyDescent="0.3">
      <c r="A49" s="1" t="s">
        <v>21</v>
      </c>
    </row>
    <row r="50" spans="1:7" x14ac:dyDescent="0.25">
      <c r="A50" s="7" t="s">
        <v>0</v>
      </c>
      <c r="B50" t="s">
        <v>22</v>
      </c>
      <c r="C50" t="s">
        <v>23</v>
      </c>
      <c r="D50" t="s">
        <v>24</v>
      </c>
      <c r="E50" t="s">
        <v>25</v>
      </c>
      <c r="F50" t="s">
        <v>26</v>
      </c>
      <c r="G50" t="s">
        <v>27</v>
      </c>
    </row>
    <row r="51" spans="1:7" x14ac:dyDescent="0.25">
      <c r="A51" s="8">
        <v>2008</v>
      </c>
      <c r="B51" s="6">
        <v>83.442306205833333</v>
      </c>
      <c r="C51" s="6">
        <v>88.964976691666664</v>
      </c>
      <c r="D51" s="6">
        <v>90.551313168333323</v>
      </c>
      <c r="E51" s="6">
        <v>88.286573495833338</v>
      </c>
      <c r="F51" s="6">
        <v>93.307969338333336</v>
      </c>
      <c r="G51" s="6">
        <v>79.779916996666671</v>
      </c>
    </row>
    <row r="52" spans="1:7" x14ac:dyDescent="0.25">
      <c r="A52" s="8">
        <v>2009</v>
      </c>
      <c r="B52" s="6">
        <v>95.825572780000002</v>
      </c>
      <c r="C52" s="6">
        <v>96.341837996666683</v>
      </c>
      <c r="D52" s="6">
        <v>100.35672625166666</v>
      </c>
      <c r="E52" s="6">
        <v>94.593155648333337</v>
      </c>
      <c r="F52" s="6">
        <v>98.754179003333363</v>
      </c>
      <c r="G52" s="6">
        <v>94.385066603333328</v>
      </c>
    </row>
    <row r="53" spans="1:7" x14ac:dyDescent="0.25">
      <c r="A53" s="8">
        <v>2010</v>
      </c>
      <c r="B53" s="6">
        <v>109.93395579166668</v>
      </c>
      <c r="C53" s="6">
        <v>106.0193096</v>
      </c>
      <c r="D53" s="6">
        <v>108.70950395833331</v>
      </c>
      <c r="E53" s="6">
        <v>107.74603885833334</v>
      </c>
      <c r="F53" s="6">
        <v>101.28437527750002</v>
      </c>
      <c r="G53" s="6">
        <v>106.86610002499998</v>
      </c>
    </row>
    <row r="54" spans="1:7" x14ac:dyDescent="0.25">
      <c r="A54" s="8">
        <v>2011</v>
      </c>
      <c r="B54" s="6">
        <v>121.25474204166669</v>
      </c>
      <c r="C54" s="6">
        <v>122.49593208333333</v>
      </c>
      <c r="D54" s="6">
        <v>118.79648915000001</v>
      </c>
      <c r="E54" s="6">
        <v>119.17281535833335</v>
      </c>
      <c r="F54" s="6">
        <v>105.74856883333337</v>
      </c>
      <c r="G54" s="6">
        <v>112.44682546666668</v>
      </c>
    </row>
    <row r="55" spans="1:7" x14ac:dyDescent="0.25">
      <c r="A55" s="8">
        <v>2012</v>
      </c>
      <c r="B55" s="6">
        <v>134.95190743333333</v>
      </c>
      <c r="C55" s="6">
        <v>144.2311589</v>
      </c>
      <c r="D55" s="6">
        <v>130.26415681666666</v>
      </c>
      <c r="E55" s="6">
        <v>135.21421215000001</v>
      </c>
      <c r="F55" s="6">
        <v>114.00903189999998</v>
      </c>
      <c r="G55" s="6">
        <v>124.73247698333336</v>
      </c>
    </row>
    <row r="56" spans="1:7" x14ac:dyDescent="0.25">
      <c r="A56" s="8">
        <v>2013</v>
      </c>
      <c r="B56" s="6">
        <v>148.03551556666665</v>
      </c>
      <c r="C56" s="6">
        <v>158.06433095</v>
      </c>
      <c r="D56" s="6">
        <v>139.20966934999998</v>
      </c>
      <c r="E56" s="6">
        <v>145.117794675</v>
      </c>
      <c r="F56" s="6">
        <v>118.463516975</v>
      </c>
      <c r="G56" s="6">
        <v>133.49994301666666</v>
      </c>
    </row>
    <row r="57" spans="1:7" x14ac:dyDescent="0.25">
      <c r="A57" s="8">
        <v>2014</v>
      </c>
      <c r="B57" s="6">
        <v>162.07100404999997</v>
      </c>
      <c r="C57" s="6">
        <v>167.28945081666669</v>
      </c>
      <c r="D57" s="6">
        <v>148.68946628333333</v>
      </c>
      <c r="E57" s="6">
        <v>154.91326817499998</v>
      </c>
      <c r="F57" s="6">
        <v>123.57194944166667</v>
      </c>
      <c r="G57" s="6">
        <v>142.05690146666666</v>
      </c>
    </row>
    <row r="58" spans="1:7" x14ac:dyDescent="0.25">
      <c r="A58" s="8">
        <v>2015</v>
      </c>
      <c r="B58" s="6">
        <v>178.11275822499999</v>
      </c>
      <c r="C58" s="6">
        <v>179.34069802500002</v>
      </c>
      <c r="D58" s="6">
        <v>160.87354340833332</v>
      </c>
      <c r="E58" s="6">
        <v>168.17168598333333</v>
      </c>
      <c r="F58" s="6">
        <v>127.39997651666665</v>
      </c>
      <c r="G58" s="6">
        <v>154.48742865833336</v>
      </c>
    </row>
    <row r="59" spans="1:7" x14ac:dyDescent="0.25">
      <c r="A59" s="8">
        <v>2016</v>
      </c>
      <c r="B59" s="6">
        <v>204.73392526666669</v>
      </c>
      <c r="C59" s="6">
        <v>218.67318456666666</v>
      </c>
      <c r="D59" s="6">
        <v>177.32618268333331</v>
      </c>
      <c r="E59" s="6">
        <v>194.69002006666668</v>
      </c>
      <c r="F59" s="6">
        <v>133.68424197499999</v>
      </c>
      <c r="G59" s="6">
        <v>180.32892075833334</v>
      </c>
    </row>
    <row r="60" spans="1:7" x14ac:dyDescent="0.25">
      <c r="A60" s="8">
        <v>2017</v>
      </c>
      <c r="B60" s="6">
        <v>244.75154394999996</v>
      </c>
      <c r="C60" s="6">
        <v>246.77001321666671</v>
      </c>
      <c r="D60" s="6">
        <v>196.19441123333331</v>
      </c>
      <c r="E60" s="6">
        <v>220.84263520833335</v>
      </c>
      <c r="F60" s="6">
        <v>138.44541742500002</v>
      </c>
      <c r="G60" s="6">
        <v>207.78304340833333</v>
      </c>
    </row>
    <row r="61" spans="1:7" x14ac:dyDescent="0.25">
      <c r="A61" s="8">
        <v>2018</v>
      </c>
      <c r="B61" s="6">
        <v>279.86921063333335</v>
      </c>
      <c r="C61" s="6">
        <v>265.02540907499997</v>
      </c>
      <c r="D61" s="6">
        <v>216.59940169166669</v>
      </c>
      <c r="E61" s="6">
        <v>245.28017397500003</v>
      </c>
      <c r="F61" s="6">
        <v>146.43966013333335</v>
      </c>
      <c r="G61" s="6">
        <v>228.68490015833333</v>
      </c>
    </row>
    <row r="62" spans="1:7" x14ac:dyDescent="0.25">
      <c r="A62" s="8">
        <v>2019</v>
      </c>
      <c r="B62" s="6">
        <v>318.33106639166664</v>
      </c>
      <c r="C62" s="6">
        <v>284.5110487</v>
      </c>
      <c r="D62" s="6">
        <v>237.02159706666669</v>
      </c>
      <c r="E62" s="6">
        <v>267.74485291666667</v>
      </c>
      <c r="F62" s="6">
        <v>157.75373300833331</v>
      </c>
      <c r="G62" s="6">
        <v>249.26250000000002</v>
      </c>
    </row>
    <row r="63" spans="1:7" x14ac:dyDescent="0.25">
      <c r="A63" s="8">
        <v>2020</v>
      </c>
      <c r="B63" s="6">
        <v>369.80297661666668</v>
      </c>
      <c r="C63" s="6">
        <v>307.63014866666668</v>
      </c>
      <c r="D63" s="6">
        <v>264.5079608833334</v>
      </c>
      <c r="E63" s="6">
        <v>296.82159254999999</v>
      </c>
      <c r="F63" s="6">
        <v>171.66086283333334</v>
      </c>
      <c r="G63" s="6">
        <v>272.95083333333332</v>
      </c>
    </row>
    <row r="64" spans="1:7" x14ac:dyDescent="0.25">
      <c r="A64" s="8">
        <v>2021</v>
      </c>
      <c r="B64" s="6">
        <v>445.25230873333339</v>
      </c>
      <c r="C64" s="6">
        <v>339.07103721666664</v>
      </c>
      <c r="D64" s="6">
        <v>305.16976430833336</v>
      </c>
      <c r="E64" s="6">
        <v>340.73310256666662</v>
      </c>
      <c r="F64" s="6">
        <v>189.65961658333333</v>
      </c>
      <c r="G64" s="6">
        <v>304.99083333333334</v>
      </c>
    </row>
    <row r="65" spans="1:7" x14ac:dyDescent="0.25">
      <c r="A65" s="8">
        <v>2022</v>
      </c>
      <c r="B65" s="6">
        <v>538.47278652500006</v>
      </c>
      <c r="C65" s="6">
        <v>389.12425575000003</v>
      </c>
      <c r="D65" s="6">
        <v>354.36991733333343</v>
      </c>
      <c r="E65" s="6">
        <v>400.02996408333337</v>
      </c>
      <c r="F65" s="6">
        <v>210.92566070000007</v>
      </c>
      <c r="G65" s="6">
        <v>353.03924245833338</v>
      </c>
    </row>
    <row r="66" spans="1:7" x14ac:dyDescent="0.25">
      <c r="A66" s="8">
        <v>2023</v>
      </c>
      <c r="B66" s="6">
        <v>689.03748050000013</v>
      </c>
      <c r="C66" s="6">
        <v>468.59076868333335</v>
      </c>
      <c r="D66" s="6">
        <v>430.77141061666663</v>
      </c>
      <c r="E66" s="6">
        <v>499.78522505833342</v>
      </c>
      <c r="F66" s="6">
        <v>228.84333930833336</v>
      </c>
      <c r="G66" s="6">
        <v>425.63189375000002</v>
      </c>
    </row>
    <row r="67" spans="1:7" x14ac:dyDescent="0.25">
      <c r="A67" s="8">
        <v>2024</v>
      </c>
      <c r="B67" s="6">
        <v>883.86043396666662</v>
      </c>
      <c r="C67" s="6">
        <v>564.3025983</v>
      </c>
      <c r="D67" s="6">
        <v>505.84948689999993</v>
      </c>
      <c r="E67" s="6">
        <v>588.27995135000003</v>
      </c>
      <c r="F67" s="6">
        <v>235.02425148333336</v>
      </c>
      <c r="G67" s="6">
        <v>480.33734736666662</v>
      </c>
    </row>
    <row r="86" spans="1:5" ht="18.75" x14ac:dyDescent="0.3">
      <c r="A86" s="1" t="s">
        <v>32</v>
      </c>
    </row>
    <row r="87" spans="1:5" x14ac:dyDescent="0.25">
      <c r="A87" s="7" t="s">
        <v>0</v>
      </c>
      <c r="B87" t="s">
        <v>28</v>
      </c>
      <c r="C87" t="s">
        <v>30</v>
      </c>
      <c r="D87" t="s">
        <v>29</v>
      </c>
    </row>
    <row r="88" spans="1:5" x14ac:dyDescent="0.25">
      <c r="A88" s="8">
        <v>2008</v>
      </c>
      <c r="B88" s="9">
        <v>101.02249999999999</v>
      </c>
      <c r="C88" s="9">
        <v>2.0991666666666666</v>
      </c>
      <c r="D88" s="9">
        <v>1.6491666666666669</v>
      </c>
      <c r="E88" s="9"/>
    </row>
    <row r="89" spans="1:5" x14ac:dyDescent="0.25">
      <c r="A89" s="8">
        <v>2009</v>
      </c>
      <c r="B89" s="9">
        <v>63.900000000000006</v>
      </c>
      <c r="C89" s="9">
        <v>2.1108333333333333</v>
      </c>
      <c r="D89" s="9">
        <v>1.6608333333333336</v>
      </c>
      <c r="E89" s="9"/>
    </row>
    <row r="90" spans="1:5" x14ac:dyDescent="0.25">
      <c r="A90" s="8">
        <v>2010</v>
      </c>
      <c r="B90" s="9">
        <v>80.899166666666659</v>
      </c>
      <c r="C90" s="9">
        <v>2.4674999999999998</v>
      </c>
      <c r="D90" s="9">
        <v>2.0175000000000001</v>
      </c>
      <c r="E90" s="9"/>
    </row>
    <row r="91" spans="1:5" x14ac:dyDescent="0.25">
      <c r="A91" s="8">
        <v>2011</v>
      </c>
      <c r="B91" s="9">
        <v>113.75999999999999</v>
      </c>
      <c r="C91" s="9">
        <v>2.3808333333333334</v>
      </c>
      <c r="D91" s="9">
        <v>1.9308333333333334</v>
      </c>
      <c r="E91" s="9"/>
    </row>
    <row r="92" spans="1:5" x14ac:dyDescent="0.25">
      <c r="A92" s="8">
        <v>2012</v>
      </c>
      <c r="B92" s="9">
        <v>113.72000000000001</v>
      </c>
      <c r="C92" s="9">
        <v>2.3183333333333338</v>
      </c>
      <c r="D92" s="9">
        <v>1.8683333333333332</v>
      </c>
      <c r="E92" s="9"/>
    </row>
    <row r="93" spans="1:5" x14ac:dyDescent="0.25">
      <c r="A93" s="8">
        <v>2013</v>
      </c>
      <c r="B93" s="9">
        <v>110.98666666666668</v>
      </c>
      <c r="C93" s="9">
        <v>2.1833333333333331</v>
      </c>
      <c r="D93" s="9">
        <v>1.7333333333333334</v>
      </c>
      <c r="E93" s="9"/>
    </row>
    <row r="94" spans="1:5" x14ac:dyDescent="0.25">
      <c r="A94" s="8">
        <v>2014</v>
      </c>
      <c r="B94" s="9">
        <v>100.40250000000002</v>
      </c>
      <c r="C94" s="9">
        <v>2.2058333333333335</v>
      </c>
      <c r="D94" s="9">
        <v>1.7558333333333334</v>
      </c>
      <c r="E94" s="9"/>
    </row>
    <row r="95" spans="1:5" x14ac:dyDescent="0.25">
      <c r="A95" s="8">
        <v>2015</v>
      </c>
      <c r="B95" s="9">
        <v>52.653333333333329</v>
      </c>
      <c r="C95" s="9">
        <v>2.1266666666666665</v>
      </c>
      <c r="D95" s="9">
        <v>1.6766666666666667</v>
      </c>
      <c r="E95" s="9"/>
    </row>
    <row r="96" spans="1:5" x14ac:dyDescent="0.25">
      <c r="A96" s="8">
        <v>2016</v>
      </c>
      <c r="B96" s="9">
        <v>43.806666666666665</v>
      </c>
      <c r="C96" s="9">
        <v>1.8166666666666664</v>
      </c>
      <c r="D96" s="9">
        <v>1.3666666666666669</v>
      </c>
      <c r="E96" s="9"/>
    </row>
    <row r="97" spans="1:16" x14ac:dyDescent="0.25">
      <c r="A97" s="8">
        <v>2017</v>
      </c>
      <c r="B97" s="9">
        <v>54.085833333333341</v>
      </c>
      <c r="C97" s="9">
        <v>1.8891666666666669</v>
      </c>
      <c r="D97" s="9">
        <v>1.4391666666666667</v>
      </c>
      <c r="E97" s="9"/>
    </row>
    <row r="98" spans="1:16" x14ac:dyDescent="0.25">
      <c r="A98" s="8">
        <v>2018</v>
      </c>
      <c r="B98" s="9">
        <v>72.657500000000013</v>
      </c>
      <c r="C98" s="9">
        <v>1.915</v>
      </c>
      <c r="D98" s="9">
        <v>1.4650000000000001</v>
      </c>
      <c r="E98" s="9"/>
    </row>
    <row r="99" spans="1:16" x14ac:dyDescent="0.25">
      <c r="A99" s="8">
        <v>2019</v>
      </c>
      <c r="B99" s="9">
        <v>65.84999999999998</v>
      </c>
      <c r="C99" s="9">
        <v>2.0125000000000002</v>
      </c>
      <c r="D99" s="9">
        <v>1.5625000000000002</v>
      </c>
      <c r="E99" s="9"/>
    </row>
    <row r="100" spans="1:16" x14ac:dyDescent="0.25">
      <c r="A100" s="8">
        <v>2020</v>
      </c>
      <c r="B100" s="9">
        <v>41.890000000000008</v>
      </c>
      <c r="C100" s="9">
        <v>1.7558333333333334</v>
      </c>
      <c r="D100" s="9">
        <v>1.3058333333333332</v>
      </c>
      <c r="E100" s="9"/>
    </row>
    <row r="101" spans="1:16" x14ac:dyDescent="0.25">
      <c r="A101" s="8">
        <v>2021</v>
      </c>
      <c r="B101" s="9">
        <v>70.11999999999999</v>
      </c>
      <c r="C101" s="9">
        <v>1.3083333333333333</v>
      </c>
      <c r="D101" s="9">
        <v>0.85833333333333328</v>
      </c>
      <c r="E101" s="9"/>
    </row>
    <row r="102" spans="1:16" x14ac:dyDescent="0.25">
      <c r="A102" s="8">
        <v>2022</v>
      </c>
      <c r="B102" s="9">
        <v>104.62249999999999</v>
      </c>
      <c r="C102" s="9">
        <v>1.1441666666666668</v>
      </c>
      <c r="D102" s="9">
        <v>0.69416666666666682</v>
      </c>
      <c r="E102" s="9"/>
    </row>
    <row r="103" spans="1:16" x14ac:dyDescent="0.25">
      <c r="A103" s="8">
        <v>2023</v>
      </c>
      <c r="B103" s="9">
        <v>84.781666666666652</v>
      </c>
      <c r="C103" s="9">
        <v>1.2583333333333331</v>
      </c>
      <c r="D103" s="9">
        <v>0.80833333333333346</v>
      </c>
      <c r="E103" s="9"/>
    </row>
    <row r="104" spans="1:16" x14ac:dyDescent="0.25">
      <c r="A104" s="8">
        <v>2024</v>
      </c>
      <c r="B104" s="9">
        <v>86.305000000000007</v>
      </c>
      <c r="C104" s="9">
        <v>1.2983333333333333</v>
      </c>
      <c r="D104" s="9">
        <v>0.84833333333333327</v>
      </c>
      <c r="E104" s="9"/>
    </row>
    <row r="105" spans="1:16" x14ac:dyDescent="0.25">
      <c r="A105" s="8"/>
      <c r="B105" s="9"/>
      <c r="C105" s="9"/>
      <c r="D105" s="9"/>
    </row>
    <row r="106" spans="1:16" x14ac:dyDescent="0.25">
      <c r="A106" s="8"/>
      <c r="B106" s="9"/>
      <c r="C106" s="9"/>
      <c r="D106" s="9"/>
    </row>
    <row r="107" spans="1:16" x14ac:dyDescent="0.25">
      <c r="A107" s="8" t="s">
        <v>0</v>
      </c>
      <c r="B107" s="9" t="s">
        <v>28</v>
      </c>
      <c r="C107" s="9" t="s">
        <v>30</v>
      </c>
      <c r="D107" s="9" t="s">
        <v>35</v>
      </c>
      <c r="H107" s="7"/>
      <c r="I107" s="7"/>
      <c r="J107" s="7"/>
      <c r="K107" s="7"/>
      <c r="L107" s="7"/>
      <c r="M107" s="7"/>
      <c r="N107" s="7"/>
      <c r="O107" s="7"/>
      <c r="P107" s="7"/>
    </row>
    <row r="108" spans="1:16" x14ac:dyDescent="0.25">
      <c r="A108" s="8">
        <v>2008</v>
      </c>
      <c r="B108" s="9">
        <v>101.02249999999999</v>
      </c>
      <c r="C108" s="9">
        <v>2.0991666666666666</v>
      </c>
      <c r="D108" s="9">
        <v>16.491666666666667</v>
      </c>
    </row>
    <row r="109" spans="1:16" x14ac:dyDescent="0.25">
      <c r="A109" s="8">
        <v>2009</v>
      </c>
      <c r="B109" s="9">
        <v>63.900000000000006</v>
      </c>
      <c r="C109" s="9">
        <v>2.1108333333333333</v>
      </c>
      <c r="D109" s="9">
        <v>16.608333333333334</v>
      </c>
    </row>
    <row r="110" spans="1:16" x14ac:dyDescent="0.25">
      <c r="A110" s="8">
        <v>2010</v>
      </c>
      <c r="B110" s="9">
        <v>80.899166666666659</v>
      </c>
      <c r="C110" s="9">
        <v>2.4674999999999998</v>
      </c>
      <c r="D110" s="9">
        <v>20.175000000000001</v>
      </c>
    </row>
    <row r="111" spans="1:16" x14ac:dyDescent="0.25">
      <c r="A111" s="8">
        <v>2011</v>
      </c>
      <c r="B111" s="9">
        <v>113.75999999999999</v>
      </c>
      <c r="C111" s="9">
        <v>2.3808333333333334</v>
      </c>
      <c r="D111" s="9">
        <v>19.308333333333334</v>
      </c>
    </row>
    <row r="112" spans="1:16" x14ac:dyDescent="0.25">
      <c r="A112" s="8">
        <v>2012</v>
      </c>
      <c r="B112" s="9">
        <v>113.72000000000001</v>
      </c>
      <c r="C112" s="9">
        <v>2.3183333333333338</v>
      </c>
      <c r="D112" s="9">
        <v>18.68333333333333</v>
      </c>
    </row>
    <row r="113" spans="1:5" x14ac:dyDescent="0.25">
      <c r="A113" s="8">
        <v>2013</v>
      </c>
      <c r="B113" s="9">
        <v>110.98666666666668</v>
      </c>
      <c r="C113" s="9">
        <v>2.1833333333333331</v>
      </c>
      <c r="D113" s="9">
        <v>17.333333333333336</v>
      </c>
    </row>
    <row r="114" spans="1:5" x14ac:dyDescent="0.25">
      <c r="A114" s="8">
        <v>2014</v>
      </c>
      <c r="B114" s="9">
        <v>100.40250000000002</v>
      </c>
      <c r="C114" s="9">
        <v>2.2058333333333335</v>
      </c>
      <c r="D114" s="9">
        <v>17.558333333333334</v>
      </c>
    </row>
    <row r="115" spans="1:5" x14ac:dyDescent="0.25">
      <c r="A115" s="8">
        <v>2015</v>
      </c>
      <c r="B115" s="9">
        <v>52.653333333333329</v>
      </c>
      <c r="C115" s="9">
        <v>2.1266666666666665</v>
      </c>
      <c r="D115" s="9">
        <v>16.766666666666666</v>
      </c>
    </row>
    <row r="116" spans="1:5" x14ac:dyDescent="0.25">
      <c r="A116" s="8">
        <v>2016</v>
      </c>
      <c r="B116" s="9">
        <v>43.806666666666665</v>
      </c>
      <c r="C116" s="9">
        <v>1.8166666666666664</v>
      </c>
      <c r="D116" s="9">
        <v>13.66666666666667</v>
      </c>
    </row>
    <row r="117" spans="1:5" x14ac:dyDescent="0.25">
      <c r="A117" s="8">
        <v>2017</v>
      </c>
      <c r="B117" s="9">
        <v>54.085833333333341</v>
      </c>
      <c r="C117" s="9">
        <v>1.8891666666666669</v>
      </c>
      <c r="D117" s="9">
        <v>14.391666666666667</v>
      </c>
    </row>
    <row r="118" spans="1:5" x14ac:dyDescent="0.25">
      <c r="A118" s="8">
        <v>2018</v>
      </c>
      <c r="B118" s="9">
        <v>72.657500000000013</v>
      </c>
      <c r="C118" s="9">
        <v>1.915</v>
      </c>
      <c r="D118" s="9">
        <v>14.65</v>
      </c>
    </row>
    <row r="119" spans="1:5" x14ac:dyDescent="0.25">
      <c r="A119" s="8">
        <v>2019</v>
      </c>
      <c r="B119" s="9">
        <v>65.84999999999998</v>
      </c>
      <c r="C119" s="9">
        <v>2.0125000000000002</v>
      </c>
      <c r="D119" s="9">
        <v>15.625000000000002</v>
      </c>
    </row>
    <row r="120" spans="1:5" x14ac:dyDescent="0.25">
      <c r="A120" s="8">
        <v>2020</v>
      </c>
      <c r="B120" s="9">
        <v>41.890000000000008</v>
      </c>
      <c r="C120" s="9">
        <v>1.7558333333333334</v>
      </c>
      <c r="D120" s="9">
        <v>13.058333333333332</v>
      </c>
    </row>
    <row r="121" spans="1:5" x14ac:dyDescent="0.25">
      <c r="A121" s="8">
        <v>2021</v>
      </c>
      <c r="B121" s="9">
        <v>70.11999999999999</v>
      </c>
      <c r="C121" s="9">
        <v>1.3083333333333333</v>
      </c>
      <c r="D121" s="9">
        <v>8.5833333333333321</v>
      </c>
    </row>
    <row r="122" spans="1:5" x14ac:dyDescent="0.25">
      <c r="A122" s="8">
        <v>2022</v>
      </c>
      <c r="B122" s="9">
        <v>104.62249999999999</v>
      </c>
      <c r="C122" s="9">
        <v>1.1441666666666668</v>
      </c>
      <c r="D122" s="9">
        <v>6.9416666666666682</v>
      </c>
    </row>
    <row r="123" spans="1:5" x14ac:dyDescent="0.25">
      <c r="A123" s="8">
        <v>2023</v>
      </c>
      <c r="B123" s="9">
        <v>84.781666666666652</v>
      </c>
      <c r="C123" s="9">
        <v>1.2583333333333331</v>
      </c>
      <c r="D123" s="9">
        <v>8.0833333333333339</v>
      </c>
    </row>
    <row r="124" spans="1:5" x14ac:dyDescent="0.25">
      <c r="A124" s="8">
        <v>2024</v>
      </c>
      <c r="B124" s="9">
        <v>86.305000000000007</v>
      </c>
      <c r="C124" s="9">
        <v>1.2983333333333333</v>
      </c>
      <c r="D124" s="9">
        <v>8.4833333333333325</v>
      </c>
    </row>
    <row r="127" spans="1:5" ht="18.75" x14ac:dyDescent="0.3">
      <c r="A127" s="1" t="s">
        <v>31</v>
      </c>
    </row>
    <row r="128" spans="1:5" x14ac:dyDescent="0.25">
      <c r="A128" t="s">
        <v>0</v>
      </c>
      <c r="B128" t="s">
        <v>33</v>
      </c>
      <c r="C128" t="s">
        <v>34</v>
      </c>
      <c r="D128" t="s">
        <v>35</v>
      </c>
      <c r="E128" t="s">
        <v>15</v>
      </c>
    </row>
    <row r="129" spans="1:5" x14ac:dyDescent="0.25">
      <c r="A129">
        <v>2008</v>
      </c>
      <c r="B129" s="9">
        <v>101.02249999999999</v>
      </c>
      <c r="C129" s="9">
        <v>2.0991666666666666</v>
      </c>
      <c r="D129" s="9">
        <v>16.491666666666667</v>
      </c>
      <c r="E129" s="9">
        <v>11.525</v>
      </c>
    </row>
    <row r="130" spans="1:5" x14ac:dyDescent="0.25">
      <c r="A130">
        <v>2009</v>
      </c>
      <c r="B130" s="9">
        <v>63.900000000000006</v>
      </c>
      <c r="C130" s="9">
        <v>2.1108333333333333</v>
      </c>
      <c r="D130" s="9">
        <v>16.608333333333334</v>
      </c>
      <c r="E130" s="9">
        <v>12.591666666666667</v>
      </c>
    </row>
    <row r="131" spans="1:5" x14ac:dyDescent="0.25">
      <c r="A131">
        <v>2010</v>
      </c>
      <c r="B131" s="9">
        <v>80.899166666666659</v>
      </c>
      <c r="C131" s="9">
        <v>2.4674999999999998</v>
      </c>
      <c r="D131" s="9">
        <v>20.175000000000001</v>
      </c>
      <c r="E131" s="9">
        <v>13.758333333333335</v>
      </c>
    </row>
    <row r="132" spans="1:5" x14ac:dyDescent="0.25">
      <c r="A132">
        <v>2011</v>
      </c>
      <c r="B132" s="9">
        <v>113.75999999999999</v>
      </c>
      <c r="C132" s="9">
        <v>2.3808333333333334</v>
      </c>
      <c r="D132" s="9">
        <v>19.308333333333334</v>
      </c>
      <c r="E132" s="9">
        <v>10.85</v>
      </c>
    </row>
    <row r="133" spans="1:5" x14ac:dyDescent="0.25">
      <c r="A133">
        <v>2012</v>
      </c>
      <c r="B133" s="9">
        <v>113.72000000000001</v>
      </c>
      <c r="C133" s="9">
        <v>2.3183333333333338</v>
      </c>
      <c r="D133" s="9">
        <v>18.68333333333333</v>
      </c>
      <c r="E133" s="9">
        <v>12.241666666666667</v>
      </c>
    </row>
    <row r="134" spans="1:5" x14ac:dyDescent="0.25">
      <c r="A134">
        <v>2013</v>
      </c>
      <c r="B134" s="9">
        <v>110.98666666666668</v>
      </c>
      <c r="C134" s="9">
        <v>2.1833333333333331</v>
      </c>
      <c r="D134" s="9">
        <v>17.333333333333336</v>
      </c>
      <c r="E134" s="9">
        <v>8.5166666666666675</v>
      </c>
    </row>
    <row r="135" spans="1:5" x14ac:dyDescent="0.25">
      <c r="A135">
        <v>2014</v>
      </c>
      <c r="B135" s="9">
        <v>100.40250000000002</v>
      </c>
      <c r="C135" s="9">
        <v>2.2058333333333335</v>
      </c>
      <c r="D135" s="9">
        <v>17.558333333333334</v>
      </c>
      <c r="E135" s="9">
        <v>8.0583333333333318</v>
      </c>
    </row>
    <row r="136" spans="1:5" x14ac:dyDescent="0.25">
      <c r="A136">
        <v>2015</v>
      </c>
      <c r="B136" s="9">
        <v>52.653333333333329</v>
      </c>
      <c r="C136" s="9">
        <v>2.1266666666666665</v>
      </c>
      <c r="D136" s="9">
        <v>16.766666666666666</v>
      </c>
      <c r="E136" s="9">
        <v>9.01</v>
      </c>
    </row>
    <row r="137" spans="1:5" x14ac:dyDescent="0.25">
      <c r="A137">
        <v>2016</v>
      </c>
      <c r="B137" s="9">
        <v>43.806666666666665</v>
      </c>
      <c r="C137" s="9">
        <v>1.8166666666666664</v>
      </c>
      <c r="D137" s="9">
        <v>13.66666666666667</v>
      </c>
      <c r="E137" s="9">
        <v>15.624999999999998</v>
      </c>
    </row>
    <row r="138" spans="1:5" x14ac:dyDescent="0.25">
      <c r="A138">
        <v>2017</v>
      </c>
      <c r="B138" s="9">
        <v>54.085833333333341</v>
      </c>
      <c r="C138" s="9">
        <v>1.8891666666666669</v>
      </c>
      <c r="D138" s="9">
        <v>14.391666666666667</v>
      </c>
      <c r="E138" s="9">
        <v>16.547499999999999</v>
      </c>
    </row>
    <row r="139" spans="1:5" x14ac:dyDescent="0.25">
      <c r="A139">
        <v>2018</v>
      </c>
      <c r="B139" s="9">
        <v>72.657500000000013</v>
      </c>
      <c r="C139" s="9">
        <v>1.915</v>
      </c>
      <c r="D139" s="9">
        <v>14.65</v>
      </c>
      <c r="E139" s="9">
        <v>12.145833333333334</v>
      </c>
    </row>
    <row r="140" spans="1:5" x14ac:dyDescent="0.25">
      <c r="A140">
        <v>2019</v>
      </c>
      <c r="B140" s="9">
        <v>65.84999999999998</v>
      </c>
      <c r="C140" s="9">
        <v>2.0125000000000002</v>
      </c>
      <c r="D140" s="9">
        <v>15.625000000000002</v>
      </c>
      <c r="E140" s="9">
        <v>11.391666666666666</v>
      </c>
    </row>
    <row r="141" spans="1:5" x14ac:dyDescent="0.25">
      <c r="A141">
        <v>2020</v>
      </c>
      <c r="B141" s="9">
        <v>41.890000000000008</v>
      </c>
      <c r="C141" s="9">
        <v>1.7558333333333334</v>
      </c>
      <c r="D141" s="9">
        <v>13.058333333333332</v>
      </c>
      <c r="E141" s="9">
        <v>13.209166666666667</v>
      </c>
    </row>
    <row r="142" spans="1:5" x14ac:dyDescent="0.25">
      <c r="A142">
        <v>2021</v>
      </c>
      <c r="B142" s="9">
        <v>70.11999999999999</v>
      </c>
      <c r="C142" s="9">
        <v>1.3083333333333333</v>
      </c>
      <c r="D142" s="9">
        <v>8.5833333333333321</v>
      </c>
      <c r="E142" s="9">
        <v>16.984166666666667</v>
      </c>
    </row>
    <row r="143" spans="1:5" x14ac:dyDescent="0.25">
      <c r="A143">
        <v>2022</v>
      </c>
      <c r="B143" s="9">
        <v>104.62249999999999</v>
      </c>
      <c r="C143" s="9">
        <v>1.1441666666666668</v>
      </c>
      <c r="D143" s="9">
        <v>6.9416666666666682</v>
      </c>
      <c r="E143" s="9">
        <v>18.765000000000001</v>
      </c>
    </row>
    <row r="144" spans="1:5" x14ac:dyDescent="0.25">
      <c r="A144">
        <v>2023</v>
      </c>
      <c r="B144" s="9">
        <v>84.781666666666652</v>
      </c>
      <c r="C144" s="9">
        <v>1.2583333333333331</v>
      </c>
      <c r="D144" s="9">
        <v>8.0833333333333339</v>
      </c>
      <c r="E144" s="9">
        <v>24.52</v>
      </c>
    </row>
    <row r="145" spans="1:7" x14ac:dyDescent="0.25">
      <c r="A145">
        <v>2024</v>
      </c>
      <c r="B145" s="9">
        <v>86.305000000000007</v>
      </c>
      <c r="C145" s="9">
        <v>1.2983333333333333</v>
      </c>
      <c r="D145" s="9">
        <v>8.4833333333333325</v>
      </c>
      <c r="E145" s="9">
        <v>32.771666666666668</v>
      </c>
    </row>
    <row r="147" spans="1:7" x14ac:dyDescent="0.25">
      <c r="B147" t="s">
        <v>36</v>
      </c>
    </row>
    <row r="148" spans="1:7" ht="15.75" thickBot="1" x14ac:dyDescent="0.3"/>
    <row r="149" spans="1:7" x14ac:dyDescent="0.25">
      <c r="B149" s="13" t="s">
        <v>37</v>
      </c>
      <c r="C149" s="13"/>
    </row>
    <row r="150" spans="1:7" x14ac:dyDescent="0.25">
      <c r="B150" s="10" t="s">
        <v>38</v>
      </c>
      <c r="C150" s="10">
        <v>0.76244468708987212</v>
      </c>
    </row>
    <row r="151" spans="1:7" x14ac:dyDescent="0.25">
      <c r="B151" s="10" t="s">
        <v>39</v>
      </c>
      <c r="C151" s="10">
        <v>0.58132190087157298</v>
      </c>
    </row>
    <row r="152" spans="1:7" x14ac:dyDescent="0.25">
      <c r="B152" s="10" t="s">
        <v>40</v>
      </c>
      <c r="C152" s="10">
        <v>0.45008217242465481</v>
      </c>
    </row>
    <row r="153" spans="1:7" x14ac:dyDescent="0.25">
      <c r="B153" s="10" t="s">
        <v>41</v>
      </c>
      <c r="C153" s="10">
        <v>4.3046105869985096</v>
      </c>
    </row>
    <row r="154" spans="1:7" ht="15.75" thickBot="1" x14ac:dyDescent="0.3">
      <c r="B154" s="11" t="s">
        <v>42</v>
      </c>
      <c r="C154" s="11">
        <v>17</v>
      </c>
    </row>
    <row r="156" spans="1:7" ht="15.75" thickBot="1" x14ac:dyDescent="0.3">
      <c r="B156" t="s">
        <v>43</v>
      </c>
    </row>
    <row r="157" spans="1:7" x14ac:dyDescent="0.25">
      <c r="B157" s="12"/>
      <c r="C157" s="12" t="s">
        <v>48</v>
      </c>
      <c r="D157" s="12" t="s">
        <v>49</v>
      </c>
      <c r="E157" s="12" t="s">
        <v>50</v>
      </c>
      <c r="F157" s="12" t="s">
        <v>51</v>
      </c>
      <c r="G157" s="12" t="s">
        <v>52</v>
      </c>
    </row>
    <row r="158" spans="1:7" x14ac:dyDescent="0.25">
      <c r="B158" s="10" t="s">
        <v>44</v>
      </c>
      <c r="C158" s="10">
        <v>3</v>
      </c>
      <c r="D158" s="10">
        <v>360.1904682757604</v>
      </c>
      <c r="E158" s="10">
        <v>120.06348942525347</v>
      </c>
      <c r="F158" s="10">
        <v>9.7192886720659164</v>
      </c>
      <c r="G158" s="10">
        <v>1.24172298014181E-3</v>
      </c>
    </row>
    <row r="159" spans="1:7" x14ac:dyDescent="0.25">
      <c r="B159" s="10" t="s">
        <v>45</v>
      </c>
      <c r="C159" s="10">
        <v>14</v>
      </c>
      <c r="D159" s="10">
        <v>259.41541227979519</v>
      </c>
      <c r="E159" s="10">
        <v>18.529672305699656</v>
      </c>
      <c r="F159" s="10"/>
      <c r="G159" s="10"/>
    </row>
    <row r="160" spans="1:7" ht="15.75" thickBot="1" x14ac:dyDescent="0.3">
      <c r="B160" s="11" t="s">
        <v>46</v>
      </c>
      <c r="C160" s="11">
        <v>17</v>
      </c>
      <c r="D160" s="11">
        <v>619.60588055555559</v>
      </c>
      <c r="E160" s="11"/>
      <c r="F160" s="11"/>
      <c r="G160" s="11"/>
    </row>
    <row r="161" spans="1:10" ht="15.75" thickBot="1" x14ac:dyDescent="0.3"/>
    <row r="162" spans="1:10" x14ac:dyDescent="0.25">
      <c r="B162" s="12"/>
      <c r="C162" s="12" t="s">
        <v>53</v>
      </c>
      <c r="D162" s="12" t="s">
        <v>41</v>
      </c>
      <c r="E162" s="12" t="s">
        <v>54</v>
      </c>
      <c r="F162" s="12" t="s">
        <v>55</v>
      </c>
      <c r="G162" s="12" t="s">
        <v>56</v>
      </c>
      <c r="H162" s="12" t="s">
        <v>57</v>
      </c>
      <c r="I162" s="12" t="s">
        <v>58</v>
      </c>
      <c r="J162" s="12" t="s">
        <v>59</v>
      </c>
    </row>
    <row r="163" spans="1:10" x14ac:dyDescent="0.25">
      <c r="B163" s="10" t="s">
        <v>47</v>
      </c>
      <c r="C163" s="10">
        <v>34.990263005222253</v>
      </c>
      <c r="D163" s="10">
        <v>5.7112810603321957</v>
      </c>
      <c r="E163" s="10">
        <v>6.1265174372607483</v>
      </c>
      <c r="F163" s="10">
        <v>2.6214045530456687E-5</v>
      </c>
      <c r="G163" s="10">
        <v>22.74078341606468</v>
      </c>
      <c r="H163" s="10">
        <v>47.239742594379827</v>
      </c>
      <c r="I163" s="10">
        <v>22.74078341606468</v>
      </c>
      <c r="J163" s="10">
        <v>47.239742594379827</v>
      </c>
    </row>
    <row r="164" spans="1:10" x14ac:dyDescent="0.25">
      <c r="B164" s="10" t="s">
        <v>28</v>
      </c>
      <c r="C164" s="10">
        <v>1.9218628696061658E-2</v>
      </c>
      <c r="D164" s="10">
        <v>4.4693950372434545E-2</v>
      </c>
      <c r="E164" s="10">
        <v>0.43000514691390862</v>
      </c>
      <c r="F164" s="10">
        <v>0.67373705331255063</v>
      </c>
      <c r="G164" s="10">
        <v>-7.6640361093194956E-2</v>
      </c>
      <c r="H164" s="10">
        <v>0.11507761848531826</v>
      </c>
      <c r="I164" s="10">
        <v>-7.6640361093194956E-2</v>
      </c>
      <c r="J164" s="10">
        <v>0.11507761848531826</v>
      </c>
    </row>
    <row r="165" spans="1:10" x14ac:dyDescent="0.25">
      <c r="B165" s="10" t="s">
        <v>30</v>
      </c>
      <c r="C165" s="10">
        <v>-11.535418081769773</v>
      </c>
      <c r="D165" s="10">
        <v>2.6236972945825339</v>
      </c>
      <c r="E165" s="10">
        <v>-4.3966268919773448</v>
      </c>
      <c r="F165" s="10">
        <v>6.0875358039235903E-4</v>
      </c>
      <c r="G165" s="10">
        <v>-17.16268911231635</v>
      </c>
      <c r="H165" s="10">
        <v>-5.9081470512231968</v>
      </c>
      <c r="I165" s="10">
        <v>-17.16268911231635</v>
      </c>
      <c r="J165" s="10">
        <v>-5.9081470512231968</v>
      </c>
    </row>
    <row r="166" spans="1:10" ht="15.75" thickBot="1" x14ac:dyDescent="0.3">
      <c r="B166" s="11" t="s">
        <v>29</v>
      </c>
      <c r="C166" s="11">
        <v>0</v>
      </c>
      <c r="D166" s="11">
        <v>0</v>
      </c>
      <c r="E166" s="11">
        <v>65535</v>
      </c>
      <c r="F166" s="11" t="e">
        <v>#NUM!</v>
      </c>
      <c r="G166" s="11">
        <v>0</v>
      </c>
      <c r="H166" s="11">
        <v>0</v>
      </c>
      <c r="I166" s="11">
        <v>0</v>
      </c>
      <c r="J166" s="11">
        <v>0</v>
      </c>
    </row>
    <row r="169" spans="1:10" ht="18.75" x14ac:dyDescent="0.3">
      <c r="A169" s="1" t="s">
        <v>60</v>
      </c>
    </row>
    <row r="170" spans="1:10" x14ac:dyDescent="0.25">
      <c r="B170" s="2" t="s">
        <v>0</v>
      </c>
      <c r="C170" s="2" t="s">
        <v>69</v>
      </c>
      <c r="E170" t="s">
        <v>0</v>
      </c>
      <c r="F170" t="s">
        <v>13</v>
      </c>
      <c r="G170" t="s">
        <v>81</v>
      </c>
      <c r="H170" t="s">
        <v>82</v>
      </c>
      <c r="I170" t="s">
        <v>83</v>
      </c>
    </row>
    <row r="171" spans="1:10" x14ac:dyDescent="0.25">
      <c r="B171">
        <v>2008</v>
      </c>
      <c r="C171" s="9">
        <v>157.59501399999999</v>
      </c>
      <c r="D171" s="3"/>
      <c r="E171" s="6">
        <v>2008</v>
      </c>
      <c r="F171" s="9">
        <v>157.59501399999999</v>
      </c>
      <c r="G171" s="9"/>
      <c r="H171" s="9"/>
      <c r="I171" s="9"/>
    </row>
    <row r="172" spans="1:10" x14ac:dyDescent="0.25">
      <c r="B172">
        <v>2009</v>
      </c>
      <c r="C172" s="9">
        <v>162.049464</v>
      </c>
      <c r="D172" s="3"/>
      <c r="E172" s="6">
        <v>2009</v>
      </c>
      <c r="F172" s="9">
        <v>162.049464</v>
      </c>
      <c r="G172" s="9"/>
      <c r="H172" s="9"/>
      <c r="I172" s="9"/>
    </row>
    <row r="173" spans="1:10" x14ac:dyDescent="0.25">
      <c r="B173">
        <v>2010</v>
      </c>
      <c r="C173" s="9">
        <v>166.642886</v>
      </c>
      <c r="D173" s="3"/>
      <c r="E173" s="6">
        <v>2010</v>
      </c>
      <c r="F173" s="9">
        <v>166.642886</v>
      </c>
      <c r="G173" s="9"/>
      <c r="H173" s="9"/>
      <c r="I173" s="9"/>
    </row>
    <row r="174" spans="1:10" x14ac:dyDescent="0.25">
      <c r="B174">
        <v>2011</v>
      </c>
      <c r="C174" s="9">
        <v>171.37959799999999</v>
      </c>
      <c r="D174" s="3"/>
      <c r="E174" s="6">
        <v>2011</v>
      </c>
      <c r="F174" s="9">
        <v>171.37959799999999</v>
      </c>
      <c r="G174" s="9"/>
      <c r="H174" s="9"/>
      <c r="I174" s="9"/>
    </row>
    <row r="175" spans="1:10" x14ac:dyDescent="0.25">
      <c r="B175">
        <v>2012</v>
      </c>
      <c r="C175" s="9">
        <v>176.200625</v>
      </c>
      <c r="D175" s="3"/>
      <c r="E175" s="6">
        <v>2012</v>
      </c>
      <c r="F175" s="9">
        <v>176.200625</v>
      </c>
      <c r="G175" s="9"/>
      <c r="H175" s="9"/>
      <c r="I175" s="9"/>
    </row>
    <row r="176" spans="1:10" x14ac:dyDescent="0.25">
      <c r="B176">
        <v>2013</v>
      </c>
      <c r="C176" s="9">
        <v>181.049443</v>
      </c>
      <c r="D176" s="3"/>
      <c r="E176" s="6">
        <v>2013</v>
      </c>
      <c r="F176" s="9">
        <v>181.049443</v>
      </c>
      <c r="G176" s="9"/>
      <c r="H176" s="9"/>
      <c r="I176" s="9"/>
    </row>
    <row r="177" spans="2:9" x14ac:dyDescent="0.25">
      <c r="B177">
        <v>2014</v>
      </c>
      <c r="C177" s="9">
        <v>185.89691500000001</v>
      </c>
      <c r="D177" s="3"/>
      <c r="E177" s="6">
        <v>2014</v>
      </c>
      <c r="F177" s="9">
        <v>185.89691500000001</v>
      </c>
      <c r="G177" s="9"/>
      <c r="H177" s="9"/>
      <c r="I177" s="9"/>
    </row>
    <row r="178" spans="2:9" x14ac:dyDescent="0.25">
      <c r="B178">
        <v>2015</v>
      </c>
      <c r="C178" s="9">
        <v>190.67187799999999</v>
      </c>
      <c r="D178" s="3"/>
      <c r="E178" s="6">
        <v>2015</v>
      </c>
      <c r="F178" s="9">
        <v>190.67187799999999</v>
      </c>
      <c r="G178" s="9"/>
      <c r="H178" s="9"/>
      <c r="I178" s="9"/>
    </row>
    <row r="179" spans="2:9" x14ac:dyDescent="0.25">
      <c r="B179">
        <v>2016</v>
      </c>
      <c r="C179" s="9">
        <v>195.44370000000001</v>
      </c>
      <c r="D179" s="3"/>
      <c r="E179" s="6">
        <v>2016</v>
      </c>
      <c r="F179" s="9">
        <v>195.44370000000001</v>
      </c>
      <c r="G179" s="9"/>
      <c r="H179" s="9"/>
      <c r="I179" s="9"/>
    </row>
    <row r="180" spans="2:9" x14ac:dyDescent="0.25">
      <c r="B180">
        <v>2017</v>
      </c>
      <c r="C180" s="9">
        <v>200.25457900000001</v>
      </c>
      <c r="D180" s="3"/>
      <c r="E180" s="6">
        <v>2017</v>
      </c>
      <c r="F180" s="9">
        <v>200.25457900000001</v>
      </c>
      <c r="G180" s="9"/>
      <c r="H180" s="9"/>
      <c r="I180" s="9"/>
    </row>
    <row r="181" spans="2:9" x14ac:dyDescent="0.25">
      <c r="B181">
        <v>2018</v>
      </c>
      <c r="C181" s="9">
        <v>204.93875499999999</v>
      </c>
      <c r="D181" s="3"/>
      <c r="E181" s="6">
        <v>2018</v>
      </c>
      <c r="F181" s="9">
        <v>204.93875499999999</v>
      </c>
      <c r="G181" s="9"/>
      <c r="H181" s="9"/>
      <c r="I181" s="9"/>
    </row>
    <row r="182" spans="2:9" x14ac:dyDescent="0.25">
      <c r="B182">
        <v>2019</v>
      </c>
      <c r="C182" s="9">
        <v>209.48564099999999</v>
      </c>
      <c r="D182" s="3"/>
      <c r="E182" s="6">
        <v>2019</v>
      </c>
      <c r="F182" s="9">
        <v>209.48564099999999</v>
      </c>
      <c r="G182" s="9"/>
      <c r="H182" s="9"/>
      <c r="I182" s="9"/>
    </row>
    <row r="183" spans="2:9" x14ac:dyDescent="0.25">
      <c r="B183">
        <v>2020</v>
      </c>
      <c r="C183" s="9">
        <v>213.99618100000001</v>
      </c>
      <c r="D183" s="3"/>
      <c r="E183" s="6">
        <v>2020</v>
      </c>
      <c r="F183" s="9">
        <v>213.99618100000001</v>
      </c>
      <c r="G183" s="9"/>
      <c r="H183" s="9"/>
      <c r="I183" s="9"/>
    </row>
    <row r="184" spans="2:9" x14ac:dyDescent="0.25">
      <c r="B184">
        <v>2021</v>
      </c>
      <c r="C184" s="9">
        <v>218.52928600000001</v>
      </c>
      <c r="D184" s="3"/>
      <c r="E184" s="6">
        <v>2021</v>
      </c>
      <c r="F184" s="9">
        <v>218.52928600000001</v>
      </c>
      <c r="G184" s="9"/>
      <c r="H184" s="9"/>
      <c r="I184" s="9"/>
    </row>
    <row r="185" spans="2:9" x14ac:dyDescent="0.25">
      <c r="B185">
        <v>2022</v>
      </c>
      <c r="C185" s="9">
        <v>223.15089599999999</v>
      </c>
      <c r="D185" s="3"/>
      <c r="E185" s="6">
        <v>2022</v>
      </c>
      <c r="F185" s="9">
        <v>223.15089599999999</v>
      </c>
      <c r="G185" s="9"/>
      <c r="H185" s="9"/>
      <c r="I185" s="9"/>
    </row>
    <row r="186" spans="2:9" x14ac:dyDescent="0.25">
      <c r="B186">
        <v>2023</v>
      </c>
      <c r="C186" s="9">
        <v>227.88294500000001</v>
      </c>
      <c r="D186" s="4"/>
      <c r="E186" s="6">
        <v>2023</v>
      </c>
      <c r="F186" s="9">
        <v>227.88294500000001</v>
      </c>
      <c r="G186" s="9"/>
      <c r="H186" s="9"/>
      <c r="I186" s="9"/>
    </row>
    <row r="187" spans="2:9" x14ac:dyDescent="0.25">
      <c r="B187">
        <v>2024</v>
      </c>
      <c r="C187" s="9">
        <v>232.86573000000001</v>
      </c>
      <c r="D187" s="5"/>
      <c r="E187" s="6">
        <v>2024</v>
      </c>
      <c r="F187" s="9">
        <v>232.86573000000001</v>
      </c>
      <c r="G187" s="9">
        <v>232.86573000000001</v>
      </c>
      <c r="H187" s="9">
        <v>232.86573000000001</v>
      </c>
      <c r="I187" s="9">
        <v>232.86573000000001</v>
      </c>
    </row>
    <row r="188" spans="2:9" x14ac:dyDescent="0.25">
      <c r="E188" s="6">
        <v>2025</v>
      </c>
      <c r="F188" s="9"/>
      <c r="G188" s="9">
        <f t="shared" ref="G188:G193" si="3">_xlfn.FORECAST.ETS(E188,$F$171:$F$187,$E$171:$E$187,1,1)</f>
        <v>237.65839225140658</v>
      </c>
      <c r="H188" s="9">
        <f t="shared" ref="H188:H193" si="4">G188-_xlfn.FORECAST.ETS.CONFINT(E188,$F$171:$F$187,$E$171:$E$187,0.95,1,1)</f>
        <v>237.19409820683003</v>
      </c>
      <c r="I188" s="9">
        <f t="shared" ref="I188:I193" si="5">G188+_xlfn.FORECAST.ETS.CONFINT(E188,$F$171:$F$187,$E$171:$E$187,0.95,1,1)</f>
        <v>238.12268629598313</v>
      </c>
    </row>
    <row r="189" spans="2:9" x14ac:dyDescent="0.25">
      <c r="E189" s="6">
        <v>2026</v>
      </c>
      <c r="F189" s="9"/>
      <c r="G189" s="9">
        <f t="shared" si="3"/>
        <v>242.36745916420975</v>
      </c>
      <c r="H189" s="9">
        <f t="shared" si="4"/>
        <v>241.90316303031469</v>
      </c>
      <c r="I189" s="9">
        <f t="shared" si="5"/>
        <v>242.83175529810481</v>
      </c>
    </row>
    <row r="190" spans="2:9" x14ac:dyDescent="0.25">
      <c r="E190" s="6">
        <v>2027</v>
      </c>
      <c r="F190" s="9"/>
      <c r="G190" s="9">
        <f t="shared" si="3"/>
        <v>247.07652607701294</v>
      </c>
      <c r="H190" s="9">
        <f t="shared" si="4"/>
        <v>246.61222622879708</v>
      </c>
      <c r="I190" s="9">
        <f t="shared" si="5"/>
        <v>247.5408259252288</v>
      </c>
    </row>
    <row r="191" spans="2:9" x14ac:dyDescent="0.25">
      <c r="E191" s="6">
        <v>2028</v>
      </c>
      <c r="F191" s="9"/>
      <c r="G191" s="9">
        <f t="shared" si="3"/>
        <v>251.78559298981611</v>
      </c>
      <c r="H191" s="9">
        <f t="shared" si="4"/>
        <v>251.32128733803353</v>
      </c>
      <c r="I191" s="9">
        <f t="shared" si="5"/>
        <v>252.24989864159869</v>
      </c>
    </row>
    <row r="192" spans="2:9" x14ac:dyDescent="0.25">
      <c r="E192" s="6">
        <v>2029</v>
      </c>
      <c r="F192" s="9"/>
      <c r="G192" s="9">
        <f t="shared" si="3"/>
        <v>256.49465990261928</v>
      </c>
      <c r="H192" s="9">
        <f t="shared" si="4"/>
        <v>256.03034589382804</v>
      </c>
      <c r="I192" s="9">
        <f t="shared" si="5"/>
        <v>256.95897391141051</v>
      </c>
    </row>
    <row r="193" spans="5:9" x14ac:dyDescent="0.25">
      <c r="E193" s="6">
        <v>2030</v>
      </c>
      <c r="F193" s="9"/>
      <c r="G193" s="9">
        <f t="shared" si="3"/>
        <v>261.20372681542244</v>
      </c>
      <c r="H193" s="9">
        <f t="shared" si="4"/>
        <v>260.7394014320555</v>
      </c>
      <c r="I193" s="9">
        <f t="shared" si="5"/>
        <v>261.66805219878938</v>
      </c>
    </row>
    <row r="209" spans="1:10" ht="18.75" x14ac:dyDescent="0.3">
      <c r="A209" s="1" t="s">
        <v>61</v>
      </c>
    </row>
    <row r="210" spans="1:10" x14ac:dyDescent="0.25">
      <c r="A210" s="2" t="s">
        <v>0</v>
      </c>
      <c r="B210" s="2" t="s">
        <v>62</v>
      </c>
      <c r="C210" s="2" t="s">
        <v>15</v>
      </c>
    </row>
    <row r="211" spans="1:10" x14ac:dyDescent="0.25">
      <c r="A211">
        <v>2008</v>
      </c>
      <c r="B211" s="9">
        <v>157.59501399999999</v>
      </c>
      <c r="C211" s="9">
        <v>11.525</v>
      </c>
      <c r="E211" t="s">
        <v>36</v>
      </c>
    </row>
    <row r="212" spans="1:10" ht="15.75" thickBot="1" x14ac:dyDescent="0.3">
      <c r="A212">
        <v>2009</v>
      </c>
      <c r="B212" s="9">
        <v>162.049464</v>
      </c>
      <c r="C212" s="9">
        <v>12.591666666666667</v>
      </c>
    </row>
    <row r="213" spans="1:10" x14ac:dyDescent="0.25">
      <c r="A213">
        <v>2010</v>
      </c>
      <c r="B213" s="9">
        <v>166.642886</v>
      </c>
      <c r="C213" s="9">
        <v>13.758333333333335</v>
      </c>
      <c r="E213" s="13" t="s">
        <v>37</v>
      </c>
      <c r="F213" s="13"/>
    </row>
    <row r="214" spans="1:10" x14ac:dyDescent="0.25">
      <c r="A214">
        <v>2011</v>
      </c>
      <c r="B214" s="9">
        <v>171.37959799999999</v>
      </c>
      <c r="C214" s="9">
        <v>10.85</v>
      </c>
      <c r="E214" s="10" t="s">
        <v>38</v>
      </c>
      <c r="F214" s="10">
        <v>0.67869881226331275</v>
      </c>
    </row>
    <row r="215" spans="1:10" x14ac:dyDescent="0.25">
      <c r="A215">
        <v>2012</v>
      </c>
      <c r="B215" s="9">
        <v>176.200625</v>
      </c>
      <c r="C215" s="9">
        <v>12.241666666666667</v>
      </c>
      <c r="E215" s="10" t="s">
        <v>39</v>
      </c>
      <c r="F215" s="10">
        <v>0.46063207776763138</v>
      </c>
    </row>
    <row r="216" spans="1:10" x14ac:dyDescent="0.25">
      <c r="A216">
        <v>2013</v>
      </c>
      <c r="B216" s="9">
        <v>181.049443</v>
      </c>
      <c r="C216" s="9">
        <v>8.5166666666666675</v>
      </c>
      <c r="E216" s="10" t="s">
        <v>40</v>
      </c>
      <c r="F216" s="10">
        <v>0.42467421628547347</v>
      </c>
    </row>
    <row r="217" spans="1:10" x14ac:dyDescent="0.25">
      <c r="A217">
        <v>2014</v>
      </c>
      <c r="B217" s="9">
        <v>185.89691500000001</v>
      </c>
      <c r="C217" s="9">
        <v>8.0583333333333318</v>
      </c>
      <c r="E217" s="10" t="s">
        <v>41</v>
      </c>
      <c r="F217" s="10">
        <v>4.7201379668974877</v>
      </c>
    </row>
    <row r="218" spans="1:10" ht="15.75" thickBot="1" x14ac:dyDescent="0.3">
      <c r="A218">
        <v>2015</v>
      </c>
      <c r="B218" s="9">
        <v>190.67187799999999</v>
      </c>
      <c r="C218" s="9">
        <v>9.01</v>
      </c>
      <c r="E218" s="11" t="s">
        <v>42</v>
      </c>
      <c r="F218" s="11">
        <v>17</v>
      </c>
    </row>
    <row r="219" spans="1:10" x14ac:dyDescent="0.25">
      <c r="A219">
        <v>2016</v>
      </c>
      <c r="B219" s="9">
        <v>195.44370000000001</v>
      </c>
      <c r="C219" s="9">
        <v>15.624999999999998</v>
      </c>
    </row>
    <row r="220" spans="1:10" ht="15.75" thickBot="1" x14ac:dyDescent="0.3">
      <c r="A220">
        <v>2017</v>
      </c>
      <c r="B220" s="9">
        <v>200.25457900000001</v>
      </c>
      <c r="C220" s="9">
        <v>16.547499999999999</v>
      </c>
      <c r="E220" t="s">
        <v>43</v>
      </c>
    </row>
    <row r="221" spans="1:10" x14ac:dyDescent="0.25">
      <c r="A221">
        <v>2018</v>
      </c>
      <c r="B221" s="9">
        <v>204.93875499999999</v>
      </c>
      <c r="C221" s="9">
        <v>12.145833333333334</v>
      </c>
      <c r="E221" s="12"/>
      <c r="F221" s="12" t="s">
        <v>48</v>
      </c>
      <c r="G221" s="12" t="s">
        <v>49</v>
      </c>
      <c r="H221" s="12" t="s">
        <v>50</v>
      </c>
      <c r="I221" s="12" t="s">
        <v>51</v>
      </c>
      <c r="J221" s="12" t="s">
        <v>52</v>
      </c>
    </row>
    <row r="222" spans="1:10" x14ac:dyDescent="0.25">
      <c r="A222">
        <v>2019</v>
      </c>
      <c r="B222" s="9">
        <v>209.48564099999999</v>
      </c>
      <c r="C222" s="9">
        <v>11.391666666666666</v>
      </c>
      <c r="E222" s="10" t="s">
        <v>44</v>
      </c>
      <c r="F222" s="10">
        <v>1</v>
      </c>
      <c r="G222" s="10">
        <v>285.41034415734839</v>
      </c>
      <c r="H222" s="10">
        <v>285.41034415734839</v>
      </c>
      <c r="I222" s="10">
        <v>12.810330169278682</v>
      </c>
      <c r="J222" s="10">
        <v>2.7403598942086532E-3</v>
      </c>
    </row>
    <row r="223" spans="1:10" x14ac:dyDescent="0.25">
      <c r="A223">
        <v>2020</v>
      </c>
      <c r="B223" s="9">
        <v>213.99618100000001</v>
      </c>
      <c r="C223" s="9">
        <v>13.209166666666667</v>
      </c>
      <c r="E223" s="10" t="s">
        <v>45</v>
      </c>
      <c r="F223" s="10">
        <v>15</v>
      </c>
      <c r="G223" s="10">
        <v>334.1955363982072</v>
      </c>
      <c r="H223" s="10">
        <v>22.279702426547146</v>
      </c>
      <c r="I223" s="10"/>
      <c r="J223" s="10"/>
    </row>
    <row r="224" spans="1:10" ht="15.75" thickBot="1" x14ac:dyDescent="0.3">
      <c r="A224">
        <v>2021</v>
      </c>
      <c r="B224" s="9">
        <v>218.52928600000001</v>
      </c>
      <c r="C224" s="9">
        <v>16.984166666666667</v>
      </c>
      <c r="E224" s="11" t="s">
        <v>46</v>
      </c>
      <c r="F224" s="11">
        <v>16</v>
      </c>
      <c r="G224" s="11">
        <v>619.60588055555559</v>
      </c>
      <c r="H224" s="11"/>
      <c r="I224" s="11"/>
      <c r="J224" s="11"/>
    </row>
    <row r="225" spans="1:13" ht="15.75" thickBot="1" x14ac:dyDescent="0.3">
      <c r="A225">
        <v>2022</v>
      </c>
      <c r="B225" s="9">
        <v>223.15089599999999</v>
      </c>
      <c r="C225" s="9">
        <v>18.765000000000001</v>
      </c>
    </row>
    <row r="226" spans="1:13" x14ac:dyDescent="0.25">
      <c r="A226">
        <v>2023</v>
      </c>
      <c r="B226" s="9">
        <v>227.88294500000001</v>
      </c>
      <c r="C226" s="9">
        <v>24.52</v>
      </c>
      <c r="E226" s="12"/>
      <c r="F226" s="12" t="s">
        <v>53</v>
      </c>
      <c r="G226" s="12" t="s">
        <v>41</v>
      </c>
      <c r="H226" s="12" t="s">
        <v>54</v>
      </c>
      <c r="I226" s="12" t="s">
        <v>55</v>
      </c>
      <c r="J226" s="12" t="s">
        <v>56</v>
      </c>
      <c r="K226" s="12" t="s">
        <v>57</v>
      </c>
      <c r="L226" s="12" t="s">
        <v>58</v>
      </c>
      <c r="M226" s="12" t="s">
        <v>59</v>
      </c>
    </row>
    <row r="227" spans="1:13" x14ac:dyDescent="0.25">
      <c r="A227">
        <v>2024</v>
      </c>
      <c r="B227" s="9">
        <v>232.86573000000001</v>
      </c>
      <c r="C227" s="9">
        <v>32.771666666666668</v>
      </c>
      <c r="E227" s="10" t="s">
        <v>47</v>
      </c>
      <c r="F227" s="10">
        <v>-20.034179465757418</v>
      </c>
      <c r="G227" s="10">
        <v>9.7492132447968771</v>
      </c>
      <c r="H227" s="10">
        <v>-2.0549534575469046</v>
      </c>
      <c r="I227" s="10">
        <v>5.7731199971046358E-2</v>
      </c>
      <c r="J227" s="10">
        <v>-40.814135605945054</v>
      </c>
      <c r="K227" s="10">
        <v>0.74577667443021767</v>
      </c>
      <c r="L227" s="10">
        <v>-40.814135605945054</v>
      </c>
      <c r="M227" s="10">
        <v>0.74577667443021767</v>
      </c>
    </row>
    <row r="228" spans="1:13" ht="15.75" thickBot="1" x14ac:dyDescent="0.3">
      <c r="B228" s="9"/>
      <c r="C228" s="9"/>
      <c r="E228" s="11" t="s">
        <v>62</v>
      </c>
      <c r="F228" s="11">
        <v>0.17754272559122888</v>
      </c>
      <c r="G228" s="11">
        <v>4.9604687858881349E-2</v>
      </c>
      <c r="H228" s="11">
        <v>3.579152157883021</v>
      </c>
      <c r="I228" s="11">
        <v>2.740359894208648E-3</v>
      </c>
      <c r="J228" s="11">
        <v>7.181283619678179E-2</v>
      </c>
      <c r="K228" s="11">
        <v>0.28327261498567596</v>
      </c>
      <c r="L228" s="11">
        <v>7.181283619678179E-2</v>
      </c>
      <c r="M228" s="11">
        <v>0.28327261498567596</v>
      </c>
    </row>
    <row r="229" spans="1:13" x14ac:dyDescent="0.25">
      <c r="B229" s="9"/>
      <c r="C229" s="9"/>
    </row>
    <row r="230" spans="1:13" x14ac:dyDescent="0.25">
      <c r="B230" s="9"/>
      <c r="C230" s="9"/>
    </row>
    <row r="231" spans="1:13" ht="15.75" x14ac:dyDescent="0.25">
      <c r="B231" s="9"/>
      <c r="C231" s="9"/>
      <c r="E231" s="15" t="s">
        <v>63</v>
      </c>
      <c r="F231" t="s">
        <v>64</v>
      </c>
    </row>
    <row r="232" spans="1:13" x14ac:dyDescent="0.25">
      <c r="B232" s="9"/>
      <c r="C232" s="9"/>
    </row>
    <row r="233" spans="1:13" x14ac:dyDescent="0.25">
      <c r="B233" s="9"/>
      <c r="C233" s="9"/>
    </row>
    <row r="235" spans="1:13" ht="18.75" x14ac:dyDescent="0.3">
      <c r="A235" s="1" t="s">
        <v>65</v>
      </c>
    </row>
    <row r="236" spans="1:13" x14ac:dyDescent="0.25">
      <c r="A236" s="2" t="s">
        <v>0</v>
      </c>
      <c r="B236" s="2" t="s">
        <v>69</v>
      </c>
      <c r="C236" s="2" t="s">
        <v>15</v>
      </c>
    </row>
    <row r="237" spans="1:13" x14ac:dyDescent="0.25">
      <c r="A237">
        <v>2008</v>
      </c>
      <c r="B237" s="9">
        <v>157.59501399999999</v>
      </c>
      <c r="C237" s="9">
        <v>11.525</v>
      </c>
    </row>
    <row r="238" spans="1:13" x14ac:dyDescent="0.25">
      <c r="A238">
        <v>2009</v>
      </c>
      <c r="B238" s="9">
        <v>162.049464</v>
      </c>
      <c r="C238" s="9">
        <v>12.591666666666667</v>
      </c>
    </row>
    <row r="239" spans="1:13" x14ac:dyDescent="0.25">
      <c r="A239">
        <v>2010</v>
      </c>
      <c r="B239" s="9">
        <v>166.642886</v>
      </c>
      <c r="C239" s="9">
        <v>13.758333333333335</v>
      </c>
    </row>
    <row r="240" spans="1:13" x14ac:dyDescent="0.25">
      <c r="A240">
        <v>2011</v>
      </c>
      <c r="B240" s="9">
        <v>171.37959799999999</v>
      </c>
      <c r="C240" s="9">
        <v>10.85</v>
      </c>
    </row>
    <row r="241" spans="1:3" x14ac:dyDescent="0.25">
      <c r="A241">
        <v>2012</v>
      </c>
      <c r="B241" s="9">
        <v>176.200625</v>
      </c>
      <c r="C241" s="9">
        <v>12.241666666666667</v>
      </c>
    </row>
    <row r="242" spans="1:3" x14ac:dyDescent="0.25">
      <c r="A242">
        <v>2013</v>
      </c>
      <c r="B242" s="9">
        <v>181.049443</v>
      </c>
      <c r="C242" s="9">
        <v>8.5166666666666675</v>
      </c>
    </row>
    <row r="243" spans="1:3" x14ac:dyDescent="0.25">
      <c r="A243">
        <v>2014</v>
      </c>
      <c r="B243" s="9">
        <v>185.89691500000001</v>
      </c>
      <c r="C243" s="9">
        <v>8.0583333333333318</v>
      </c>
    </row>
    <row r="244" spans="1:3" x14ac:dyDescent="0.25">
      <c r="A244">
        <v>2015</v>
      </c>
      <c r="B244" s="9">
        <v>190.67187799999999</v>
      </c>
      <c r="C244" s="9">
        <v>9.01</v>
      </c>
    </row>
    <row r="245" spans="1:3" x14ac:dyDescent="0.25">
      <c r="A245">
        <v>2016</v>
      </c>
      <c r="B245" s="9">
        <v>195.44370000000001</v>
      </c>
      <c r="C245" s="9">
        <v>15.624999999999998</v>
      </c>
    </row>
    <row r="246" spans="1:3" x14ac:dyDescent="0.25">
      <c r="A246">
        <v>2017</v>
      </c>
      <c r="B246" s="9">
        <v>200.25457900000001</v>
      </c>
      <c r="C246" s="9">
        <v>16.547499999999999</v>
      </c>
    </row>
    <row r="247" spans="1:3" x14ac:dyDescent="0.25">
      <c r="A247">
        <v>2018</v>
      </c>
      <c r="B247" s="9">
        <v>204.93875499999999</v>
      </c>
      <c r="C247" s="9">
        <v>12.145833333333334</v>
      </c>
    </row>
    <row r="248" spans="1:3" x14ac:dyDescent="0.25">
      <c r="A248">
        <v>2019</v>
      </c>
      <c r="B248" s="9">
        <v>209.48564099999999</v>
      </c>
      <c r="C248" s="9">
        <v>11.391666666666666</v>
      </c>
    </row>
    <row r="249" spans="1:3" x14ac:dyDescent="0.25">
      <c r="A249">
        <v>2020</v>
      </c>
      <c r="B249" s="9">
        <v>213.99618100000001</v>
      </c>
      <c r="C249" s="9">
        <v>13.209166666666667</v>
      </c>
    </row>
    <row r="250" spans="1:3" x14ac:dyDescent="0.25">
      <c r="A250">
        <v>2021</v>
      </c>
      <c r="B250" s="9">
        <v>218.52928600000001</v>
      </c>
      <c r="C250" s="9">
        <v>16.984166666666667</v>
      </c>
    </row>
    <row r="251" spans="1:3" x14ac:dyDescent="0.25">
      <c r="A251">
        <v>2022</v>
      </c>
      <c r="B251" s="9">
        <v>223.15089599999999</v>
      </c>
      <c r="C251" s="9">
        <v>18.765000000000001</v>
      </c>
    </row>
    <row r="252" spans="1:3" x14ac:dyDescent="0.25">
      <c r="A252">
        <v>2023</v>
      </c>
      <c r="B252" s="9">
        <v>227.88294500000001</v>
      </c>
      <c r="C252" s="9">
        <v>24.52</v>
      </c>
    </row>
    <row r="253" spans="1:3" x14ac:dyDescent="0.25">
      <c r="A253">
        <v>2024</v>
      </c>
      <c r="B253" s="9">
        <v>232.86573000000001</v>
      </c>
      <c r="C253" s="9">
        <v>32.771666666666668</v>
      </c>
    </row>
    <row r="254" spans="1:3" x14ac:dyDescent="0.25">
      <c r="A254">
        <v>2025</v>
      </c>
      <c r="B254" s="9">
        <v>237.65839225140658</v>
      </c>
      <c r="C254" s="9">
        <v>30.845602020435173</v>
      </c>
    </row>
    <row r="255" spans="1:3" x14ac:dyDescent="0.25">
      <c r="A255">
        <v>2026</v>
      </c>
      <c r="B255" s="9">
        <v>242.36745916420975</v>
      </c>
      <c r="C255" s="9">
        <v>36.182867705487268</v>
      </c>
    </row>
    <row r="256" spans="1:3" x14ac:dyDescent="0.25">
      <c r="A256">
        <v>2027</v>
      </c>
      <c r="B256" s="9">
        <v>247.07652607701294</v>
      </c>
      <c r="C256" s="9">
        <v>41.520133390539371</v>
      </c>
    </row>
    <row r="257" spans="1:3" x14ac:dyDescent="0.25">
      <c r="A257">
        <v>2028</v>
      </c>
      <c r="B257" s="9">
        <v>251.78559298981611</v>
      </c>
      <c r="C257" s="9">
        <v>46.857399075591474</v>
      </c>
    </row>
    <row r="258" spans="1:3" x14ac:dyDescent="0.25">
      <c r="A258">
        <v>2029</v>
      </c>
      <c r="B258" s="9">
        <v>256.49465990261928</v>
      </c>
      <c r="C258" s="9">
        <v>52.194664760643576</v>
      </c>
    </row>
    <row r="259" spans="1:3" x14ac:dyDescent="0.25">
      <c r="A259">
        <v>2030</v>
      </c>
      <c r="B259" s="9">
        <v>261.20372681542244</v>
      </c>
      <c r="C259" s="9">
        <v>57.531930445695671</v>
      </c>
    </row>
    <row r="262" spans="1:3" ht="18.75" x14ac:dyDescent="0.3">
      <c r="A262" s="1" t="s">
        <v>66</v>
      </c>
    </row>
    <row r="263" spans="1:3" x14ac:dyDescent="0.25">
      <c r="A263" s="2" t="s">
        <v>0</v>
      </c>
      <c r="B263" s="2" t="s">
        <v>67</v>
      </c>
    </row>
    <row r="264" spans="1:3" x14ac:dyDescent="0.25">
      <c r="A264">
        <v>2008</v>
      </c>
      <c r="B264">
        <v>65</v>
      </c>
    </row>
    <row r="265" spans="1:3" x14ac:dyDescent="0.25">
      <c r="A265">
        <v>2009</v>
      </c>
      <c r="B265">
        <v>65</v>
      </c>
    </row>
    <row r="266" spans="1:3" x14ac:dyDescent="0.25">
      <c r="A266">
        <v>2010</v>
      </c>
      <c r="B266">
        <v>65</v>
      </c>
    </row>
    <row r="267" spans="1:3" x14ac:dyDescent="0.25">
      <c r="A267">
        <v>2011</v>
      </c>
      <c r="B267">
        <v>65</v>
      </c>
    </row>
    <row r="268" spans="1:3" x14ac:dyDescent="0.25">
      <c r="A268">
        <v>2012</v>
      </c>
      <c r="B268">
        <v>101</v>
      </c>
    </row>
    <row r="269" spans="1:3" x14ac:dyDescent="0.25">
      <c r="A269">
        <v>2013</v>
      </c>
      <c r="B269">
        <v>97</v>
      </c>
    </row>
    <row r="270" spans="1:3" x14ac:dyDescent="0.25">
      <c r="A270">
        <v>2014</v>
      </c>
      <c r="B270">
        <v>97</v>
      </c>
    </row>
    <row r="271" spans="1:3" x14ac:dyDescent="0.25">
      <c r="A271">
        <v>2015</v>
      </c>
      <c r="B271">
        <v>119</v>
      </c>
    </row>
    <row r="272" spans="1:3" x14ac:dyDescent="0.25">
      <c r="A272">
        <v>2016</v>
      </c>
      <c r="B272">
        <v>145</v>
      </c>
    </row>
    <row r="273" spans="1:4" x14ac:dyDescent="0.25">
      <c r="A273">
        <v>2017</v>
      </c>
      <c r="B273">
        <v>145</v>
      </c>
    </row>
    <row r="274" spans="1:4" x14ac:dyDescent="0.25">
      <c r="A274">
        <v>2018</v>
      </c>
      <c r="B274">
        <v>145</v>
      </c>
    </row>
    <row r="275" spans="1:4" x14ac:dyDescent="0.25">
      <c r="A275">
        <v>2019</v>
      </c>
      <c r="B275">
        <v>145</v>
      </c>
    </row>
    <row r="276" spans="1:4" x14ac:dyDescent="0.25">
      <c r="A276">
        <v>2020</v>
      </c>
      <c r="B276">
        <v>145</v>
      </c>
    </row>
    <row r="277" spans="1:4" x14ac:dyDescent="0.25">
      <c r="A277">
        <v>2021</v>
      </c>
      <c r="B277">
        <v>212</v>
      </c>
    </row>
    <row r="278" spans="1:4" x14ac:dyDescent="0.25">
      <c r="A278">
        <v>2022</v>
      </c>
      <c r="B278">
        <v>212</v>
      </c>
    </row>
    <row r="279" spans="1:4" x14ac:dyDescent="0.25">
      <c r="A279">
        <v>2023</v>
      </c>
      <c r="B279">
        <v>617</v>
      </c>
    </row>
    <row r="280" spans="1:4" x14ac:dyDescent="0.25">
      <c r="A280">
        <v>2024</v>
      </c>
      <c r="B280">
        <v>1030</v>
      </c>
    </row>
    <row r="283" spans="1:4" ht="18.75" x14ac:dyDescent="0.3">
      <c r="A283" s="1" t="s">
        <v>68</v>
      </c>
    </row>
    <row r="284" spans="1:4" x14ac:dyDescent="0.25">
      <c r="A284" s="2" t="s">
        <v>0</v>
      </c>
      <c r="B284" s="2" t="s">
        <v>15</v>
      </c>
      <c r="C284" s="2" t="s">
        <v>67</v>
      </c>
      <c r="D284" s="2" t="s">
        <v>69</v>
      </c>
    </row>
    <row r="285" spans="1:4" x14ac:dyDescent="0.25">
      <c r="A285">
        <v>2008</v>
      </c>
      <c r="B285" s="9">
        <v>11.525</v>
      </c>
      <c r="C285">
        <v>65</v>
      </c>
      <c r="D285" s="9">
        <v>157.59501399999999</v>
      </c>
    </row>
    <row r="286" spans="1:4" x14ac:dyDescent="0.25">
      <c r="A286">
        <v>2009</v>
      </c>
      <c r="B286" s="9">
        <v>12.591666666666667</v>
      </c>
      <c r="C286">
        <v>65</v>
      </c>
      <c r="D286" s="9">
        <v>162.049464</v>
      </c>
    </row>
    <row r="287" spans="1:4" x14ac:dyDescent="0.25">
      <c r="A287">
        <v>2010</v>
      </c>
      <c r="B287" s="9">
        <v>13.758333333333335</v>
      </c>
      <c r="C287">
        <v>65</v>
      </c>
      <c r="D287" s="9">
        <v>166.642886</v>
      </c>
    </row>
    <row r="288" spans="1:4" x14ac:dyDescent="0.25">
      <c r="A288">
        <v>2011</v>
      </c>
      <c r="B288" s="9">
        <v>10.85</v>
      </c>
      <c r="C288">
        <v>65</v>
      </c>
      <c r="D288" s="9">
        <v>171.37959799999999</v>
      </c>
    </row>
    <row r="289" spans="1:4" x14ac:dyDescent="0.25">
      <c r="A289">
        <v>2012</v>
      </c>
      <c r="B289" s="9">
        <v>12.241666666666667</v>
      </c>
      <c r="C289">
        <v>101</v>
      </c>
      <c r="D289" s="9">
        <v>176.200625</v>
      </c>
    </row>
    <row r="290" spans="1:4" x14ac:dyDescent="0.25">
      <c r="A290">
        <v>2013</v>
      </c>
      <c r="B290" s="9">
        <v>8.5166666666666675</v>
      </c>
      <c r="C290">
        <v>97</v>
      </c>
      <c r="D290" s="9">
        <v>181.049443</v>
      </c>
    </row>
    <row r="291" spans="1:4" x14ac:dyDescent="0.25">
      <c r="A291">
        <v>2014</v>
      </c>
      <c r="B291" s="9">
        <v>8.0583333333333318</v>
      </c>
      <c r="C291">
        <v>97</v>
      </c>
      <c r="D291" s="9">
        <v>185.89691500000001</v>
      </c>
    </row>
    <row r="292" spans="1:4" x14ac:dyDescent="0.25">
      <c r="A292">
        <v>2015</v>
      </c>
      <c r="B292" s="9">
        <v>9.01</v>
      </c>
      <c r="C292">
        <v>119</v>
      </c>
      <c r="D292" s="9">
        <v>190.67187799999999</v>
      </c>
    </row>
    <row r="293" spans="1:4" x14ac:dyDescent="0.25">
      <c r="A293">
        <v>2016</v>
      </c>
      <c r="B293" s="9">
        <v>15.624999999999998</v>
      </c>
      <c r="C293">
        <v>145</v>
      </c>
      <c r="D293" s="9">
        <v>195.44370000000001</v>
      </c>
    </row>
    <row r="294" spans="1:4" x14ac:dyDescent="0.25">
      <c r="A294">
        <v>2017</v>
      </c>
      <c r="B294" s="9">
        <v>16.547499999999999</v>
      </c>
      <c r="C294">
        <v>145</v>
      </c>
      <c r="D294" s="9">
        <v>200.25457900000001</v>
      </c>
    </row>
    <row r="295" spans="1:4" x14ac:dyDescent="0.25">
      <c r="A295">
        <v>2018</v>
      </c>
      <c r="B295" s="9">
        <v>12.145833333333334</v>
      </c>
      <c r="C295">
        <v>145</v>
      </c>
      <c r="D295" s="9">
        <v>204.93875499999999</v>
      </c>
    </row>
    <row r="296" spans="1:4" x14ac:dyDescent="0.25">
      <c r="A296">
        <v>2019</v>
      </c>
      <c r="B296" s="9">
        <v>11.391666666666666</v>
      </c>
      <c r="C296">
        <v>145</v>
      </c>
      <c r="D296" s="9">
        <v>209.48564099999999</v>
      </c>
    </row>
    <row r="297" spans="1:4" x14ac:dyDescent="0.25">
      <c r="A297">
        <v>2020</v>
      </c>
      <c r="B297" s="9">
        <v>13.209166666666667</v>
      </c>
      <c r="C297">
        <v>145</v>
      </c>
      <c r="D297" s="9">
        <v>213.99618100000001</v>
      </c>
    </row>
    <row r="298" spans="1:4" x14ac:dyDescent="0.25">
      <c r="A298">
        <v>2021</v>
      </c>
      <c r="B298" s="9">
        <v>16.984166666666667</v>
      </c>
      <c r="C298">
        <v>212</v>
      </c>
      <c r="D298" s="9">
        <v>218.52928600000001</v>
      </c>
    </row>
    <row r="299" spans="1:4" x14ac:dyDescent="0.25">
      <c r="A299">
        <v>2022</v>
      </c>
      <c r="B299" s="9">
        <v>18.765000000000001</v>
      </c>
      <c r="C299">
        <v>212</v>
      </c>
      <c r="D299" s="9">
        <v>223.15089599999999</v>
      </c>
    </row>
    <row r="300" spans="1:4" x14ac:dyDescent="0.25">
      <c r="A300">
        <v>2023</v>
      </c>
      <c r="B300" s="9">
        <v>24.52</v>
      </c>
      <c r="C300">
        <v>617</v>
      </c>
      <c r="D300" s="9">
        <v>227.88294500000001</v>
      </c>
    </row>
    <row r="301" spans="1:4" x14ac:dyDescent="0.25">
      <c r="A301">
        <v>2024</v>
      </c>
      <c r="B301" s="9">
        <v>32.771666666666668</v>
      </c>
      <c r="C301">
        <v>1030</v>
      </c>
      <c r="D301" s="9">
        <v>232.86573000000001</v>
      </c>
    </row>
    <row r="303" spans="1:4" x14ac:dyDescent="0.25">
      <c r="B303" t="s">
        <v>36</v>
      </c>
    </row>
    <row r="304" spans="1:4" ht="15.75" thickBot="1" x14ac:dyDescent="0.3"/>
    <row r="305" spans="2:10" x14ac:dyDescent="0.25">
      <c r="B305" s="13" t="s">
        <v>37</v>
      </c>
      <c r="C305" s="13"/>
    </row>
    <row r="306" spans="2:10" x14ac:dyDescent="0.25">
      <c r="B306" s="10" t="s">
        <v>38</v>
      </c>
      <c r="C306" s="10">
        <v>0.92475309456740418</v>
      </c>
    </row>
    <row r="307" spans="2:10" x14ac:dyDescent="0.25">
      <c r="B307" s="10" t="s">
        <v>39</v>
      </c>
      <c r="C307" s="10">
        <v>0.85516828591199046</v>
      </c>
    </row>
    <row r="308" spans="2:10" x14ac:dyDescent="0.25">
      <c r="B308" s="10" t="s">
        <v>40</v>
      </c>
      <c r="C308" s="10">
        <v>0.83447804104227485</v>
      </c>
    </row>
    <row r="309" spans="2:10" x14ac:dyDescent="0.25">
      <c r="B309" s="10" t="s">
        <v>41</v>
      </c>
      <c r="C309" s="10">
        <v>2.5317777737599951</v>
      </c>
    </row>
    <row r="310" spans="2:10" ht="15.75" thickBot="1" x14ac:dyDescent="0.3">
      <c r="B310" s="11" t="s">
        <v>42</v>
      </c>
      <c r="C310" s="11">
        <v>17</v>
      </c>
    </row>
    <row r="312" spans="2:10" ht="15.75" thickBot="1" x14ac:dyDescent="0.3">
      <c r="B312" t="s">
        <v>43</v>
      </c>
    </row>
    <row r="313" spans="2:10" x14ac:dyDescent="0.25">
      <c r="B313" s="12"/>
      <c r="C313" s="12" t="s">
        <v>48</v>
      </c>
      <c r="D313" s="12" t="s">
        <v>49</v>
      </c>
      <c r="E313" s="12" t="s">
        <v>50</v>
      </c>
      <c r="F313" s="12" t="s">
        <v>51</v>
      </c>
      <c r="G313" s="12" t="s">
        <v>52</v>
      </c>
    </row>
    <row r="314" spans="2:10" x14ac:dyDescent="0.25">
      <c r="B314" s="10" t="s">
        <v>44</v>
      </c>
      <c r="C314" s="10">
        <v>2</v>
      </c>
      <c r="D314" s="10">
        <v>529.86729881568397</v>
      </c>
      <c r="E314" s="10">
        <v>264.93364940784198</v>
      </c>
      <c r="F314" s="10">
        <v>41.331955774177509</v>
      </c>
      <c r="G314" s="10">
        <v>1.3367361535447817E-6</v>
      </c>
    </row>
    <row r="315" spans="2:10" x14ac:dyDescent="0.25">
      <c r="B315" s="10" t="s">
        <v>45</v>
      </c>
      <c r="C315" s="10">
        <v>14</v>
      </c>
      <c r="D315" s="10">
        <v>89.738581739871634</v>
      </c>
      <c r="E315" s="10">
        <v>6.4098986957051167</v>
      </c>
      <c r="F315" s="10"/>
      <c r="G315" s="10"/>
    </row>
    <row r="316" spans="2:10" ht="15.75" thickBot="1" x14ac:dyDescent="0.3">
      <c r="B316" s="11" t="s">
        <v>46</v>
      </c>
      <c r="C316" s="11">
        <v>16</v>
      </c>
      <c r="D316" s="11">
        <v>619.60588055555559</v>
      </c>
      <c r="E316" s="11"/>
      <c r="F316" s="11"/>
      <c r="G316" s="11"/>
    </row>
    <row r="317" spans="2:10" ht="15.75" thickBot="1" x14ac:dyDescent="0.3"/>
    <row r="318" spans="2:10" x14ac:dyDescent="0.25">
      <c r="B318" s="12"/>
      <c r="C318" s="12" t="s">
        <v>53</v>
      </c>
      <c r="D318" s="12" t="s">
        <v>41</v>
      </c>
      <c r="E318" s="12" t="s">
        <v>54</v>
      </c>
      <c r="F318" s="12" t="s">
        <v>55</v>
      </c>
      <c r="G318" s="12" t="s">
        <v>56</v>
      </c>
      <c r="H318" s="12" t="s">
        <v>57</v>
      </c>
      <c r="I318" s="12" t="s">
        <v>58</v>
      </c>
      <c r="J318" s="12" t="s">
        <v>59</v>
      </c>
    </row>
    <row r="319" spans="2:10" x14ac:dyDescent="0.25">
      <c r="B319" s="10" t="s">
        <v>47</v>
      </c>
      <c r="C319" s="10">
        <v>5.1860136581396405</v>
      </c>
      <c r="D319" s="10">
        <v>6.6350019133915463</v>
      </c>
      <c r="E319" s="10">
        <v>0.7816144932336212</v>
      </c>
      <c r="F319" s="10">
        <v>0.44745860230119072</v>
      </c>
      <c r="G319" s="10">
        <v>-9.0446501200117098</v>
      </c>
      <c r="H319" s="10">
        <v>19.416677436290989</v>
      </c>
      <c r="I319" s="10">
        <v>-9.0446501200117098</v>
      </c>
      <c r="J319" s="10">
        <v>19.416677436290989</v>
      </c>
    </row>
    <row r="320" spans="2:10" x14ac:dyDescent="0.25">
      <c r="B320" s="10" t="s">
        <v>67</v>
      </c>
      <c r="C320" s="10">
        <v>2.1397389182633619E-2</v>
      </c>
      <c r="D320" s="10">
        <v>3.4648558418828098E-3</v>
      </c>
      <c r="E320" s="10">
        <v>6.1755496214255867</v>
      </c>
      <c r="F320" s="10">
        <v>2.4119500040659657E-5</v>
      </c>
      <c r="G320" s="10">
        <v>1.3966012497409131E-2</v>
      </c>
      <c r="H320" s="10">
        <v>2.8828765867858108E-2</v>
      </c>
      <c r="I320" s="10">
        <v>1.3966012497409131E-2</v>
      </c>
      <c r="J320" s="10">
        <v>2.8828765867858108E-2</v>
      </c>
    </row>
    <row r="321" spans="2:10" ht="15.75" thickBot="1" x14ac:dyDescent="0.3">
      <c r="B321" s="11" t="s">
        <v>69</v>
      </c>
      <c r="C321" s="11">
        <v>2.5949253701139836E-2</v>
      </c>
      <c r="D321" s="11">
        <v>3.6200802392534509E-2</v>
      </c>
      <c r="E321" s="11">
        <v>0.71681432416236179</v>
      </c>
      <c r="F321" s="11">
        <v>0.48527626525037892</v>
      </c>
      <c r="G321" s="11">
        <v>-5.169374536231118E-2</v>
      </c>
      <c r="H321" s="11">
        <v>0.10359225276459084</v>
      </c>
      <c r="I321" s="11">
        <v>-5.169374536231118E-2</v>
      </c>
      <c r="J321" s="11">
        <v>0.10359225276459084</v>
      </c>
    </row>
    <row r="323" spans="2:10" ht="15.75" x14ac:dyDescent="0.25">
      <c r="B323" s="15" t="s">
        <v>63</v>
      </c>
      <c r="C323" t="s">
        <v>70</v>
      </c>
    </row>
    <row r="324" spans="2:10" x14ac:dyDescent="0.25">
      <c r="C324" t="s">
        <v>72</v>
      </c>
    </row>
    <row r="325" spans="2:10" x14ac:dyDescent="0.25">
      <c r="C325" t="s">
        <v>71</v>
      </c>
    </row>
    <row r="329" spans="2:10" x14ac:dyDescent="0.25">
      <c r="B329" t="s">
        <v>36</v>
      </c>
    </row>
    <row r="330" spans="2:10" ht="15.75" thickBot="1" x14ac:dyDescent="0.3"/>
    <row r="331" spans="2:10" x14ac:dyDescent="0.25">
      <c r="B331" s="13" t="s">
        <v>37</v>
      </c>
      <c r="C331" s="13"/>
    </row>
    <row r="332" spans="2:10" x14ac:dyDescent="0.25">
      <c r="B332" s="10" t="s">
        <v>38</v>
      </c>
      <c r="C332" s="10">
        <v>0.92187457194102151</v>
      </c>
    </row>
    <row r="333" spans="2:10" x14ac:dyDescent="0.25">
      <c r="B333" s="10" t="s">
        <v>39</v>
      </c>
      <c r="C333" s="10">
        <v>0.8498527263914416</v>
      </c>
    </row>
    <row r="334" spans="2:10" x14ac:dyDescent="0.25">
      <c r="B334" s="10" t="s">
        <v>40</v>
      </c>
      <c r="C334" s="10">
        <v>0.83984290815087104</v>
      </c>
    </row>
    <row r="335" spans="2:10" x14ac:dyDescent="0.25">
      <c r="B335" s="10" t="s">
        <v>41</v>
      </c>
      <c r="C335" s="10">
        <v>2.4904100556233271</v>
      </c>
    </row>
    <row r="336" spans="2:10" ht="15.75" thickBot="1" x14ac:dyDescent="0.3">
      <c r="B336" s="11" t="s">
        <v>42</v>
      </c>
      <c r="C336" s="11">
        <v>17</v>
      </c>
    </row>
    <row r="338" spans="2:10" ht="15.75" thickBot="1" x14ac:dyDescent="0.3">
      <c r="B338" t="s">
        <v>43</v>
      </c>
    </row>
    <row r="339" spans="2:10" x14ac:dyDescent="0.25">
      <c r="B339" s="12"/>
      <c r="C339" s="12" t="s">
        <v>48</v>
      </c>
      <c r="D339" s="12" t="s">
        <v>49</v>
      </c>
      <c r="E339" s="12" t="s">
        <v>50</v>
      </c>
      <c r="F339" s="12" t="s">
        <v>51</v>
      </c>
      <c r="G339" s="12" t="s">
        <v>52</v>
      </c>
    </row>
    <row r="340" spans="2:10" x14ac:dyDescent="0.25">
      <c r="B340" s="10" t="s">
        <v>44</v>
      </c>
      <c r="C340" s="10">
        <v>1</v>
      </c>
      <c r="D340" s="10">
        <v>526.57374687830884</v>
      </c>
      <c r="E340" s="10">
        <v>526.57374687830884</v>
      </c>
      <c r="F340" s="10">
        <v>84.901913897589438</v>
      </c>
      <c r="G340" s="10">
        <v>1.4502925839798283E-7</v>
      </c>
    </row>
    <row r="341" spans="2:10" x14ac:dyDescent="0.25">
      <c r="B341" s="10" t="s">
        <v>45</v>
      </c>
      <c r="C341" s="10">
        <v>15</v>
      </c>
      <c r="D341" s="10">
        <v>93.032133677246733</v>
      </c>
      <c r="E341" s="10">
        <v>6.2021422451497825</v>
      </c>
      <c r="F341" s="10"/>
      <c r="G341" s="10"/>
    </row>
    <row r="342" spans="2:10" ht="15.75" thickBot="1" x14ac:dyDescent="0.3">
      <c r="B342" s="11" t="s">
        <v>46</v>
      </c>
      <c r="C342" s="11">
        <v>16</v>
      </c>
      <c r="D342" s="11">
        <v>619.60588055555559</v>
      </c>
      <c r="E342" s="11"/>
      <c r="F342" s="11"/>
      <c r="G342" s="11"/>
    </row>
    <row r="343" spans="2:10" ht="15.75" thickBot="1" x14ac:dyDescent="0.3"/>
    <row r="344" spans="2:10" x14ac:dyDescent="0.25">
      <c r="B344" s="12"/>
      <c r="C344" s="12" t="s">
        <v>53</v>
      </c>
      <c r="D344" s="12" t="s">
        <v>41</v>
      </c>
      <c r="E344" s="12" t="s">
        <v>54</v>
      </c>
      <c r="F344" s="12" t="s">
        <v>55</v>
      </c>
      <c r="G344" s="12" t="s">
        <v>56</v>
      </c>
      <c r="H344" s="12" t="s">
        <v>57</v>
      </c>
      <c r="I344" s="12" t="s">
        <v>58</v>
      </c>
      <c r="J344" s="12" t="s">
        <v>59</v>
      </c>
    </row>
    <row r="345" spans="2:10" x14ac:dyDescent="0.25">
      <c r="B345" s="10" t="s">
        <v>47</v>
      </c>
      <c r="C345" s="10">
        <v>9.9069856356565964</v>
      </c>
      <c r="D345" s="10">
        <v>0.79137372766939729</v>
      </c>
      <c r="E345" s="10">
        <v>12.518719398017872</v>
      </c>
      <c r="F345" s="10">
        <v>2.4190990115477327E-9</v>
      </c>
      <c r="G345" s="10">
        <v>8.2202124634477158</v>
      </c>
      <c r="H345" s="10">
        <v>11.593758807865477</v>
      </c>
      <c r="I345" s="10">
        <v>8.2202124634477158</v>
      </c>
      <c r="J345" s="10">
        <v>11.593758807865477</v>
      </c>
    </row>
    <row r="346" spans="2:10" ht="15.75" thickBot="1" x14ac:dyDescent="0.3">
      <c r="B346" s="11" t="s">
        <v>67</v>
      </c>
      <c r="C346" s="11">
        <v>2.3081530507349998E-2</v>
      </c>
      <c r="D346" s="11">
        <v>2.5049892286097756E-3</v>
      </c>
      <c r="E346" s="11">
        <v>9.2142234560265308</v>
      </c>
      <c r="F346" s="11">
        <v>1.4502925839798203E-7</v>
      </c>
      <c r="G346" s="11">
        <v>1.7742272354397563E-2</v>
      </c>
      <c r="H346" s="11">
        <v>2.8420788660302433E-2</v>
      </c>
      <c r="I346" s="11">
        <v>1.7742272354397563E-2</v>
      </c>
      <c r="J346" s="11">
        <v>2.8420788660302433E-2</v>
      </c>
    </row>
    <row r="349" spans="2:10" ht="15.75" x14ac:dyDescent="0.25">
      <c r="B349" s="15" t="s">
        <v>63</v>
      </c>
      <c r="C349" t="s">
        <v>76</v>
      </c>
    </row>
    <row r="350" spans="2:10" ht="18" x14ac:dyDescent="0.25">
      <c r="C350" t="s">
        <v>77</v>
      </c>
    </row>
    <row r="352" spans="2:10" ht="18.75" x14ac:dyDescent="0.3">
      <c r="B352" s="15" t="s">
        <v>73</v>
      </c>
      <c r="C352" s="1" t="s">
        <v>74</v>
      </c>
    </row>
    <row r="354" spans="1:6" ht="15.75" x14ac:dyDescent="0.25">
      <c r="C354" s="14" t="s">
        <v>75</v>
      </c>
    </row>
    <row r="358" spans="1:6" ht="18.75" x14ac:dyDescent="0.3">
      <c r="A358" s="1" t="s">
        <v>78</v>
      </c>
    </row>
    <row r="359" spans="1:6" x14ac:dyDescent="0.25">
      <c r="A359" s="2" t="s">
        <v>0</v>
      </c>
      <c r="B359" s="2" t="s">
        <v>15</v>
      </c>
      <c r="C359" s="2" t="s">
        <v>80</v>
      </c>
      <c r="D359" s="2" t="s">
        <v>79</v>
      </c>
      <c r="E359" s="2"/>
    </row>
    <row r="360" spans="1:6" x14ac:dyDescent="0.25">
      <c r="A360">
        <v>2008</v>
      </c>
      <c r="B360" s="9">
        <v>11.525</v>
      </c>
      <c r="C360">
        <v>6.5</v>
      </c>
      <c r="D360" s="9">
        <v>15.7595014</v>
      </c>
      <c r="E360" s="3"/>
      <c r="F360">
        <f>C360/10</f>
        <v>0.65</v>
      </c>
    </row>
    <row r="361" spans="1:6" x14ac:dyDescent="0.25">
      <c r="A361">
        <v>2009</v>
      </c>
      <c r="B361" s="9">
        <v>12.591666666666667</v>
      </c>
      <c r="C361">
        <v>6.5</v>
      </c>
      <c r="D361" s="9">
        <v>16.204946400000001</v>
      </c>
      <c r="E361" s="3"/>
      <c r="F361">
        <f>C361/10</f>
        <v>0.65</v>
      </c>
    </row>
    <row r="362" spans="1:6" x14ac:dyDescent="0.25">
      <c r="A362">
        <v>2010</v>
      </c>
      <c r="B362" s="9">
        <v>13.758333333333335</v>
      </c>
      <c r="C362">
        <v>6.5</v>
      </c>
      <c r="D362" s="9">
        <v>16.664288599999999</v>
      </c>
      <c r="E362" s="3"/>
      <c r="F362">
        <f>C362/10</f>
        <v>0.65</v>
      </c>
    </row>
    <row r="363" spans="1:6" x14ac:dyDescent="0.25">
      <c r="A363">
        <v>2011</v>
      </c>
      <c r="B363" s="9">
        <v>10.85</v>
      </c>
      <c r="C363">
        <v>6.5</v>
      </c>
      <c r="D363" s="9">
        <v>17.137959800000001</v>
      </c>
      <c r="E363" s="3"/>
      <c r="F363">
        <f t="shared" ref="F363:F376" si="6">C363/10</f>
        <v>0.65</v>
      </c>
    </row>
    <row r="364" spans="1:6" x14ac:dyDescent="0.25">
      <c r="A364">
        <v>2012</v>
      </c>
      <c r="B364" s="9">
        <v>12.241666666666667</v>
      </c>
      <c r="C364">
        <v>10.1</v>
      </c>
      <c r="D364" s="9">
        <v>17.6200625</v>
      </c>
      <c r="E364" s="3"/>
      <c r="F364">
        <f t="shared" si="6"/>
        <v>1.01</v>
      </c>
    </row>
    <row r="365" spans="1:6" x14ac:dyDescent="0.25">
      <c r="A365">
        <v>2013</v>
      </c>
      <c r="B365" s="9">
        <v>8.5166666666666675</v>
      </c>
      <c r="C365">
        <v>9.6999999999999993</v>
      </c>
      <c r="D365" s="9">
        <v>18.1049443</v>
      </c>
      <c r="E365" s="3"/>
      <c r="F365">
        <f t="shared" si="6"/>
        <v>0.97</v>
      </c>
    </row>
    <row r="366" spans="1:6" x14ac:dyDescent="0.25">
      <c r="A366">
        <v>2014</v>
      </c>
      <c r="B366" s="9">
        <v>8.0583333333333318</v>
      </c>
      <c r="C366">
        <v>9.6999999999999993</v>
      </c>
      <c r="D366" s="9">
        <v>18.589691500000001</v>
      </c>
      <c r="E366" s="3"/>
      <c r="F366">
        <f t="shared" si="6"/>
        <v>0.97</v>
      </c>
    </row>
    <row r="367" spans="1:6" x14ac:dyDescent="0.25">
      <c r="A367">
        <v>2015</v>
      </c>
      <c r="B367" s="9">
        <v>9.01</v>
      </c>
      <c r="C367">
        <v>11.9</v>
      </c>
      <c r="D367" s="9">
        <v>19.067187799999999</v>
      </c>
      <c r="E367" s="3"/>
      <c r="F367">
        <f t="shared" si="6"/>
        <v>1.19</v>
      </c>
    </row>
    <row r="368" spans="1:6" x14ac:dyDescent="0.25">
      <c r="A368">
        <v>2016</v>
      </c>
      <c r="B368" s="9">
        <v>15.624999999999998</v>
      </c>
      <c r="C368">
        <v>14.5</v>
      </c>
      <c r="D368" s="9">
        <v>19.544370000000001</v>
      </c>
      <c r="E368" s="3"/>
      <c r="F368">
        <f t="shared" si="6"/>
        <v>1.45</v>
      </c>
    </row>
    <row r="369" spans="1:6" x14ac:dyDescent="0.25">
      <c r="A369">
        <v>2017</v>
      </c>
      <c r="B369" s="9">
        <v>16.547499999999999</v>
      </c>
      <c r="C369">
        <v>14.5</v>
      </c>
      <c r="D369" s="9">
        <v>20.025457899999999</v>
      </c>
      <c r="E369" s="3"/>
      <c r="F369">
        <f t="shared" si="6"/>
        <v>1.45</v>
      </c>
    </row>
    <row r="370" spans="1:6" x14ac:dyDescent="0.25">
      <c r="A370">
        <v>2018</v>
      </c>
      <c r="B370" s="9">
        <v>12.145833333333334</v>
      </c>
      <c r="C370">
        <v>14.5</v>
      </c>
      <c r="D370" s="9">
        <v>20.493875500000001</v>
      </c>
      <c r="E370" s="3"/>
      <c r="F370">
        <f t="shared" si="6"/>
        <v>1.45</v>
      </c>
    </row>
    <row r="371" spans="1:6" x14ac:dyDescent="0.25">
      <c r="A371">
        <v>2019</v>
      </c>
      <c r="B371" s="9">
        <v>11.391666666666666</v>
      </c>
      <c r="C371">
        <v>14.5</v>
      </c>
      <c r="D371" s="9">
        <v>20.948564099999999</v>
      </c>
      <c r="E371" s="3"/>
      <c r="F371">
        <f t="shared" si="6"/>
        <v>1.45</v>
      </c>
    </row>
    <row r="372" spans="1:6" x14ac:dyDescent="0.25">
      <c r="A372">
        <v>2020</v>
      </c>
      <c r="B372" s="9">
        <v>13.209166666666667</v>
      </c>
      <c r="C372">
        <v>14.5</v>
      </c>
      <c r="D372" s="9">
        <v>21.399618100000001</v>
      </c>
      <c r="E372" s="3"/>
      <c r="F372">
        <f t="shared" si="6"/>
        <v>1.45</v>
      </c>
    </row>
    <row r="373" spans="1:6" x14ac:dyDescent="0.25">
      <c r="A373">
        <v>2021</v>
      </c>
      <c r="B373" s="9">
        <v>16.984166666666667</v>
      </c>
      <c r="C373">
        <v>21.2</v>
      </c>
      <c r="D373" s="9">
        <v>21.852928599999998</v>
      </c>
      <c r="E373" s="3"/>
      <c r="F373">
        <f t="shared" si="6"/>
        <v>2.12</v>
      </c>
    </row>
    <row r="374" spans="1:6" x14ac:dyDescent="0.25">
      <c r="A374">
        <v>2022</v>
      </c>
      <c r="B374" s="9">
        <v>18.765000000000001</v>
      </c>
      <c r="C374">
        <v>21.2</v>
      </c>
      <c r="D374" s="9">
        <v>22.3150896</v>
      </c>
      <c r="E374" s="3"/>
      <c r="F374">
        <f t="shared" si="6"/>
        <v>2.12</v>
      </c>
    </row>
    <row r="375" spans="1:6" x14ac:dyDescent="0.25">
      <c r="A375">
        <v>2023</v>
      </c>
      <c r="B375" s="9">
        <v>24.52</v>
      </c>
      <c r="C375">
        <v>61.7</v>
      </c>
      <c r="D375" s="9">
        <v>22.788294499999999</v>
      </c>
      <c r="E375" s="4"/>
      <c r="F375">
        <f t="shared" si="6"/>
        <v>6.17</v>
      </c>
    </row>
    <row r="376" spans="1:6" x14ac:dyDescent="0.25">
      <c r="A376">
        <v>2024</v>
      </c>
      <c r="B376" s="9">
        <v>32.771666666666668</v>
      </c>
      <c r="C376">
        <v>103</v>
      </c>
      <c r="D376" s="9">
        <v>23.286573000000001</v>
      </c>
      <c r="E376" s="5"/>
      <c r="F376">
        <f t="shared" si="6"/>
        <v>10.3</v>
      </c>
    </row>
  </sheetData>
  <pageMargins left="0.7" right="0.7" top="0.75" bottom="0.75" header="0.3" footer="0.3"/>
  <pageSetup orientation="portrait" r:id="rId4"/>
  <drawing r:id="rId5"/>
  <tableParts count="4">
    <tablePart r:id="rId6"/>
    <tablePart r:id="rId7"/>
    <tablePart r:id="rId8"/>
    <tablePart r:id="rId9"/>
  </tableParts>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B7B21-9584-4C88-91BE-6A414A6E81DC}">
  <sheetPr>
    <tabColor rgb="FF01530F"/>
  </sheetPr>
  <dimension ref="A1"/>
  <sheetViews>
    <sheetView showGridLines="0" tabSelected="1" workbookViewId="0">
      <selection activeCell="R36" sqref="R3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2025-02-06T05:21:29Z</dcterms:created>
  <dcterms:modified xsi:type="dcterms:W3CDTF">2025-02-10T09:15:55Z</dcterms:modified>
</cp:coreProperties>
</file>