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drawings/drawing22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drawings/drawing23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drawings/drawing26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drawings/drawing27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drawings/drawing30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drawings/drawing31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drawings/drawing3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drawings/drawing3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5.xml" ContentType="application/vnd.openxmlformats-officedocument.themeOverride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663e60cc13360d/デスクトップ/"/>
    </mc:Choice>
  </mc:AlternateContent>
  <xr:revisionPtr revIDLastSave="225" documentId="8_{8F89F253-78F9-4ACA-AEA1-BD994DE52315}" xr6:coauthVersionLast="46" xr6:coauthVersionMax="46" xr10:uidLastSave="{95EC7939-392B-4087-B07C-DDB3BB518928}"/>
  <bookViews>
    <workbookView xWindow="-120" yWindow="-120" windowWidth="29040" windowHeight="15840" activeTab="11" xr2:uid="{D63D388A-BC40-4884-917B-7A3D43311A55}"/>
  </bookViews>
  <sheets>
    <sheet name="01-05" sheetId="2" r:id="rId1"/>
    <sheet name="06" sheetId="4" r:id="rId2"/>
    <sheet name="08" sheetId="5" r:id="rId3"/>
    <sheet name="09" sheetId="6" r:id="rId4"/>
    <sheet name="10" sheetId="9" r:id="rId5"/>
    <sheet name="11" sheetId="8" r:id="rId6"/>
    <sheet name="12" sheetId="10" r:id="rId7"/>
    <sheet name="13" sheetId="11" r:id="rId8"/>
    <sheet name="14" sheetId="12" r:id="rId9"/>
    <sheet name="15" sheetId="13" r:id="rId10"/>
    <sheet name="16" sheetId="14" r:id="rId11"/>
    <sheet name="17" sheetId="16" r:id="rId12"/>
  </sheets>
  <externalReferences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6" l="1"/>
  <c r="D4" i="16"/>
  <c r="E4" i="16"/>
  <c r="F4" i="16"/>
  <c r="G4" i="16"/>
  <c r="C5" i="16"/>
  <c r="K5" i="16" s="1"/>
  <c r="L5" i="16" s="1"/>
  <c r="B5" i="16" s="1"/>
  <c r="D5" i="16"/>
  <c r="E5" i="16"/>
  <c r="F5" i="16"/>
  <c r="G5" i="16"/>
  <c r="C6" i="16"/>
  <c r="K6" i="16" s="1"/>
  <c r="L6" i="16" s="1"/>
  <c r="B6" i="16" s="1"/>
  <c r="D6" i="16"/>
  <c r="E6" i="16"/>
  <c r="F6" i="16"/>
  <c r="G6" i="16"/>
  <c r="C7" i="16"/>
  <c r="D7" i="16"/>
  <c r="K7" i="16" s="1"/>
  <c r="L7" i="16" s="1"/>
  <c r="B7" i="16" s="1"/>
  <c r="E7" i="16"/>
  <c r="F7" i="16"/>
  <c r="G7" i="16"/>
  <c r="C8" i="16"/>
  <c r="K8" i="16" s="1"/>
  <c r="L8" i="16" s="1"/>
  <c r="B8" i="16" s="1"/>
  <c r="D8" i="16"/>
  <c r="E8" i="16"/>
  <c r="F8" i="16"/>
  <c r="G8" i="16"/>
  <c r="G3" i="16"/>
  <c r="D3" i="16"/>
  <c r="K3" i="16" s="1"/>
  <c r="L3" i="16" s="1"/>
  <c r="B3" i="16" s="1"/>
  <c r="E3" i="16"/>
  <c r="F3" i="16"/>
  <c r="C3" i="16"/>
  <c r="H40" i="16"/>
  <c r="G40" i="16"/>
  <c r="F40" i="16"/>
  <c r="E40" i="16"/>
  <c r="D40" i="16"/>
  <c r="C40" i="16"/>
  <c r="B40" i="16"/>
  <c r="G39" i="16"/>
  <c r="D38" i="16"/>
  <c r="D35" i="16"/>
  <c r="E34" i="16"/>
  <c r="D34" i="16"/>
  <c r="L32" i="16"/>
  <c r="J32" i="16"/>
  <c r="H39" i="16" s="1"/>
  <c r="L31" i="16"/>
  <c r="J31" i="16"/>
  <c r="H38" i="16" s="1"/>
  <c r="L30" i="16"/>
  <c r="J30" i="16"/>
  <c r="H37" i="16" s="1"/>
  <c r="L29" i="16"/>
  <c r="J29" i="16"/>
  <c r="H36" i="16" s="1"/>
  <c r="L28" i="16"/>
  <c r="J28" i="16"/>
  <c r="H35" i="16" s="1"/>
  <c r="L27" i="16"/>
  <c r="J27" i="16"/>
  <c r="H34" i="16" s="1"/>
  <c r="K4" i="16"/>
  <c r="L4" i="16" s="1"/>
  <c r="B4" i="16" s="1"/>
  <c r="J27" i="8"/>
  <c r="J27" i="10"/>
  <c r="J32" i="11"/>
  <c r="J27" i="11"/>
  <c r="J28" i="12"/>
  <c r="J29" i="12"/>
  <c r="J30" i="12"/>
  <c r="J31" i="12"/>
  <c r="K7" i="12" s="1"/>
  <c r="L7" i="12" s="1"/>
  <c r="B7" i="12" s="1"/>
  <c r="J32" i="12"/>
  <c r="B39" i="12" s="1"/>
  <c r="J27" i="12"/>
  <c r="J28" i="13"/>
  <c r="J29" i="13"/>
  <c r="J30" i="13"/>
  <c r="F37" i="13" s="1"/>
  <c r="J31" i="13"/>
  <c r="G38" i="13" s="1"/>
  <c r="J32" i="13"/>
  <c r="J27" i="13"/>
  <c r="J28" i="14"/>
  <c r="J29" i="14"/>
  <c r="B36" i="14" s="1"/>
  <c r="J30" i="14"/>
  <c r="C37" i="14" s="1"/>
  <c r="J31" i="14"/>
  <c r="J32" i="14"/>
  <c r="J27" i="14"/>
  <c r="E4" i="14"/>
  <c r="E3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L32" i="14"/>
  <c r="L31" i="14"/>
  <c r="L30" i="14"/>
  <c r="L29" i="14"/>
  <c r="L28" i="14"/>
  <c r="L27" i="14"/>
  <c r="H16" i="14"/>
  <c r="H15" i="14"/>
  <c r="H14" i="14"/>
  <c r="K8" i="14"/>
  <c r="L8" i="14" s="1"/>
  <c r="B8" i="14" s="1"/>
  <c r="E8" i="14"/>
  <c r="D8" i="14"/>
  <c r="C8" i="14"/>
  <c r="K7" i="14"/>
  <c r="L7" i="14" s="1"/>
  <c r="B7" i="14" s="1"/>
  <c r="E7" i="14"/>
  <c r="D7" i="14"/>
  <c r="C7" i="14"/>
  <c r="E6" i="14"/>
  <c r="D6" i="14"/>
  <c r="C6" i="14"/>
  <c r="E5" i="14"/>
  <c r="D5" i="14"/>
  <c r="C5" i="14"/>
  <c r="K4" i="14"/>
  <c r="L4" i="14" s="1"/>
  <c r="B4" i="14" s="1"/>
  <c r="D4" i="14"/>
  <c r="C4" i="14"/>
  <c r="K3" i="14"/>
  <c r="L3" i="14" s="1"/>
  <c r="B3" i="14" s="1"/>
  <c r="D3" i="14"/>
  <c r="C3" i="14"/>
  <c r="E6" i="13"/>
  <c r="E5" i="13"/>
  <c r="E4" i="13"/>
  <c r="E3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D38" i="13"/>
  <c r="G37" i="13"/>
  <c r="D37" i="13"/>
  <c r="C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L32" i="13"/>
  <c r="L31" i="13"/>
  <c r="L30" i="13"/>
  <c r="L29" i="13"/>
  <c r="L28" i="13"/>
  <c r="L27" i="13"/>
  <c r="H16" i="13"/>
  <c r="H15" i="13"/>
  <c r="H14" i="13"/>
  <c r="K8" i="13"/>
  <c r="L8" i="13" s="1"/>
  <c r="B8" i="13" s="1"/>
  <c r="E8" i="13"/>
  <c r="D8" i="13"/>
  <c r="C8" i="13"/>
  <c r="K7" i="13"/>
  <c r="L7" i="13" s="1"/>
  <c r="B7" i="13" s="1"/>
  <c r="E7" i="13"/>
  <c r="D7" i="13"/>
  <c r="C7" i="13"/>
  <c r="K6" i="13"/>
  <c r="L6" i="13" s="1"/>
  <c r="B6" i="13" s="1"/>
  <c r="D6" i="13"/>
  <c r="C6" i="13"/>
  <c r="K5" i="13"/>
  <c r="L5" i="13" s="1"/>
  <c r="B5" i="13" s="1"/>
  <c r="D5" i="13"/>
  <c r="C5" i="13"/>
  <c r="K4" i="13"/>
  <c r="L4" i="13" s="1"/>
  <c r="B4" i="13" s="1"/>
  <c r="D4" i="13"/>
  <c r="C4" i="13"/>
  <c r="K3" i="13"/>
  <c r="L3" i="13" s="1"/>
  <c r="B3" i="13" s="1"/>
  <c r="D3" i="13"/>
  <c r="C3" i="13"/>
  <c r="E4" i="12"/>
  <c r="E5" i="12"/>
  <c r="E6" i="12"/>
  <c r="E7" i="12"/>
  <c r="E8" i="12"/>
  <c r="E3" i="12"/>
  <c r="E4" i="11"/>
  <c r="E5" i="11"/>
  <c r="E6" i="11"/>
  <c r="E7" i="11"/>
  <c r="E8" i="11"/>
  <c r="E3" i="11"/>
  <c r="H40" i="12"/>
  <c r="G40" i="12"/>
  <c r="F40" i="12"/>
  <c r="E40" i="12"/>
  <c r="D40" i="12"/>
  <c r="C40" i="12"/>
  <c r="B40" i="12"/>
  <c r="G39" i="12"/>
  <c r="C37" i="12"/>
  <c r="B37" i="12"/>
  <c r="B36" i="12"/>
  <c r="G35" i="12"/>
  <c r="F35" i="12"/>
  <c r="D35" i="12"/>
  <c r="C35" i="12"/>
  <c r="B35" i="12"/>
  <c r="D34" i="12"/>
  <c r="C34" i="12"/>
  <c r="B34" i="12"/>
  <c r="L32" i="12"/>
  <c r="H39" i="12"/>
  <c r="L31" i="12"/>
  <c r="L30" i="12"/>
  <c r="H37" i="12"/>
  <c r="L29" i="12"/>
  <c r="H36" i="12"/>
  <c r="L28" i="12"/>
  <c r="H35" i="12"/>
  <c r="L27" i="12"/>
  <c r="H34" i="12"/>
  <c r="H16" i="12"/>
  <c r="H15" i="12"/>
  <c r="H14" i="12"/>
  <c r="D8" i="12"/>
  <c r="C8" i="12"/>
  <c r="D7" i="12"/>
  <c r="C7" i="12"/>
  <c r="D6" i="12"/>
  <c r="C6" i="12"/>
  <c r="K5" i="12"/>
  <c r="L5" i="12" s="1"/>
  <c r="B5" i="12" s="1"/>
  <c r="D5" i="12"/>
  <c r="C5" i="12"/>
  <c r="K4" i="12"/>
  <c r="L4" i="12" s="1"/>
  <c r="B4" i="12" s="1"/>
  <c r="D4" i="12"/>
  <c r="C4" i="12"/>
  <c r="D3" i="12"/>
  <c r="C3" i="12"/>
  <c r="H14" i="11"/>
  <c r="H15" i="11"/>
  <c r="H16" i="11"/>
  <c r="G35" i="16" l="1"/>
  <c r="E36" i="16"/>
  <c r="E39" i="16"/>
  <c r="F36" i="16"/>
  <c r="G36" i="16"/>
  <c r="E35" i="16"/>
  <c r="E38" i="16"/>
  <c r="F35" i="16"/>
  <c r="D39" i="16"/>
  <c r="D36" i="16"/>
  <c r="F39" i="16"/>
  <c r="B34" i="16"/>
  <c r="B35" i="16"/>
  <c r="B36" i="16"/>
  <c r="B37" i="16"/>
  <c r="B38" i="16"/>
  <c r="B39" i="16"/>
  <c r="D37" i="16"/>
  <c r="F38" i="16"/>
  <c r="C34" i="16"/>
  <c r="C35" i="16"/>
  <c r="C36" i="16"/>
  <c r="C37" i="16"/>
  <c r="C38" i="16"/>
  <c r="C39" i="16"/>
  <c r="E37" i="16"/>
  <c r="F34" i="16"/>
  <c r="F37" i="16"/>
  <c r="G34" i="16"/>
  <c r="G37" i="16"/>
  <c r="G38" i="16"/>
  <c r="K8" i="12"/>
  <c r="L8" i="12" s="1"/>
  <c r="B8" i="12" s="1"/>
  <c r="B38" i="12"/>
  <c r="H38" i="12"/>
  <c r="C38" i="12"/>
  <c r="H37" i="13"/>
  <c r="B38" i="13"/>
  <c r="B37" i="13"/>
  <c r="C38" i="13"/>
  <c r="E37" i="13"/>
  <c r="J37" i="13" s="1"/>
  <c r="F38" i="13"/>
  <c r="E38" i="13"/>
  <c r="C36" i="14"/>
  <c r="D37" i="14"/>
  <c r="D36" i="14"/>
  <c r="J36" i="14" s="1"/>
  <c r="E37" i="14"/>
  <c r="K5" i="14"/>
  <c r="L5" i="14" s="1"/>
  <c r="B5" i="14" s="1"/>
  <c r="E36" i="14"/>
  <c r="F37" i="14"/>
  <c r="B37" i="14"/>
  <c r="J37" i="14" s="1"/>
  <c r="F36" i="14"/>
  <c r="G37" i="14"/>
  <c r="G36" i="14"/>
  <c r="H37" i="14"/>
  <c r="K6" i="14"/>
  <c r="L6" i="14" s="1"/>
  <c r="B6" i="14" s="1"/>
  <c r="J35" i="14"/>
  <c r="J34" i="14"/>
  <c r="J39" i="14"/>
  <c r="J38" i="14"/>
  <c r="J38" i="13"/>
  <c r="J36" i="13"/>
  <c r="J35" i="13"/>
  <c r="J34" i="13"/>
  <c r="J39" i="13"/>
  <c r="C39" i="12"/>
  <c r="D39" i="12"/>
  <c r="C36" i="12"/>
  <c r="D36" i="12"/>
  <c r="D37" i="12"/>
  <c r="D38" i="12"/>
  <c r="E34" i="12"/>
  <c r="E35" i="12"/>
  <c r="J35" i="12" s="1"/>
  <c r="E36" i="12"/>
  <c r="E37" i="12"/>
  <c r="E38" i="12"/>
  <c r="E39" i="12"/>
  <c r="F34" i="12"/>
  <c r="F36" i="12"/>
  <c r="F37" i="12"/>
  <c r="F38" i="12"/>
  <c r="F39" i="12"/>
  <c r="K6" i="12"/>
  <c r="L6" i="12" s="1"/>
  <c r="B6" i="12" s="1"/>
  <c r="G34" i="12"/>
  <c r="G36" i="12"/>
  <c r="G37" i="12"/>
  <c r="G38" i="12"/>
  <c r="K3" i="12"/>
  <c r="L3" i="12" s="1"/>
  <c r="B3" i="12" s="1"/>
  <c r="J32" i="5"/>
  <c r="J31" i="5"/>
  <c r="C38" i="5" s="1"/>
  <c r="J30" i="5"/>
  <c r="J29" i="5"/>
  <c r="J28" i="5"/>
  <c r="J27" i="5"/>
  <c r="G34" i="5" s="1"/>
  <c r="J32" i="6"/>
  <c r="J31" i="6"/>
  <c r="J30" i="6"/>
  <c r="F37" i="6" s="1"/>
  <c r="J29" i="6"/>
  <c r="J28" i="6"/>
  <c r="D35" i="6" s="1"/>
  <c r="J27" i="6"/>
  <c r="C34" i="6" s="1"/>
  <c r="J32" i="9"/>
  <c r="J31" i="9"/>
  <c r="J30" i="9"/>
  <c r="F37" i="9" s="1"/>
  <c r="J29" i="9"/>
  <c r="J28" i="9"/>
  <c r="F35" i="9" s="1"/>
  <c r="J27" i="9"/>
  <c r="F34" i="9" s="1"/>
  <c r="J28" i="8"/>
  <c r="J29" i="8"/>
  <c r="B36" i="8" s="1"/>
  <c r="J30" i="8"/>
  <c r="C37" i="8" s="1"/>
  <c r="J31" i="8"/>
  <c r="D38" i="8" s="1"/>
  <c r="J32" i="8"/>
  <c r="K4" i="10"/>
  <c r="L4" i="10" s="1"/>
  <c r="B4" i="10" s="1"/>
  <c r="K5" i="10"/>
  <c r="K6" i="10"/>
  <c r="K7" i="10"/>
  <c r="L7" i="10" s="1"/>
  <c r="B7" i="10" s="1"/>
  <c r="K8" i="10"/>
  <c r="K3" i="10"/>
  <c r="J28" i="10"/>
  <c r="H35" i="10" s="1"/>
  <c r="J29" i="10"/>
  <c r="H36" i="10" s="1"/>
  <c r="J30" i="10"/>
  <c r="B37" i="10" s="1"/>
  <c r="J31" i="10"/>
  <c r="J32" i="10"/>
  <c r="D39" i="10" s="1"/>
  <c r="C4" i="11"/>
  <c r="D4" i="11"/>
  <c r="C5" i="11"/>
  <c r="D5" i="11"/>
  <c r="C6" i="11"/>
  <c r="D6" i="11"/>
  <c r="C7" i="11"/>
  <c r="D7" i="11"/>
  <c r="C8" i="11"/>
  <c r="D8" i="11"/>
  <c r="D3" i="11"/>
  <c r="C3" i="11"/>
  <c r="K8" i="11"/>
  <c r="L8" i="11" s="1"/>
  <c r="B8" i="11" s="1"/>
  <c r="J28" i="11"/>
  <c r="K4" i="11" s="1"/>
  <c r="L4" i="11" s="1"/>
  <c r="B4" i="11" s="1"/>
  <c r="J29" i="11"/>
  <c r="B36" i="11" s="1"/>
  <c r="J30" i="11"/>
  <c r="C37" i="11" s="1"/>
  <c r="J31" i="11"/>
  <c r="D38" i="11" s="1"/>
  <c r="E39" i="11"/>
  <c r="B34" i="11"/>
  <c r="H40" i="11"/>
  <c r="G40" i="11"/>
  <c r="F40" i="11"/>
  <c r="E40" i="11"/>
  <c r="D40" i="11"/>
  <c r="C40" i="11"/>
  <c r="B40" i="11"/>
  <c r="G39" i="11"/>
  <c r="F39" i="11"/>
  <c r="D39" i="11"/>
  <c r="H38" i="11"/>
  <c r="G38" i="11"/>
  <c r="E38" i="11"/>
  <c r="H37" i="11"/>
  <c r="G37" i="11"/>
  <c r="F37" i="11"/>
  <c r="E37" i="11"/>
  <c r="D37" i="11"/>
  <c r="B37" i="11"/>
  <c r="H35" i="11"/>
  <c r="F35" i="11"/>
  <c r="E35" i="11"/>
  <c r="C35" i="11"/>
  <c r="L32" i="11"/>
  <c r="L31" i="11"/>
  <c r="L30" i="11"/>
  <c r="L29" i="11"/>
  <c r="L28" i="11"/>
  <c r="L27" i="11"/>
  <c r="L27" i="10"/>
  <c r="H40" i="10"/>
  <c r="G40" i="10"/>
  <c r="F40" i="10"/>
  <c r="E40" i="10"/>
  <c r="D40" i="10"/>
  <c r="C40" i="10"/>
  <c r="B40" i="10"/>
  <c r="G39" i="10"/>
  <c r="F39" i="10"/>
  <c r="E39" i="10"/>
  <c r="C39" i="10"/>
  <c r="H38" i="10"/>
  <c r="G38" i="10"/>
  <c r="F38" i="10"/>
  <c r="E38" i="10"/>
  <c r="D38" i="10"/>
  <c r="C38" i="10"/>
  <c r="B38" i="10"/>
  <c r="C37" i="10"/>
  <c r="C36" i="10"/>
  <c r="B36" i="10"/>
  <c r="C35" i="10"/>
  <c r="B35" i="10"/>
  <c r="H34" i="10"/>
  <c r="G34" i="10"/>
  <c r="F34" i="10"/>
  <c r="E34" i="10"/>
  <c r="D34" i="10"/>
  <c r="C34" i="10"/>
  <c r="B34" i="10"/>
  <c r="L32" i="10"/>
  <c r="L31" i="10"/>
  <c r="L30" i="10"/>
  <c r="L29" i="10"/>
  <c r="L28" i="10"/>
  <c r="L8" i="10"/>
  <c r="B8" i="10" s="1"/>
  <c r="L6" i="10"/>
  <c r="B6" i="10" s="1"/>
  <c r="L5" i="10"/>
  <c r="B5" i="10" s="1"/>
  <c r="L3" i="10"/>
  <c r="B3" i="10" s="1"/>
  <c r="L28" i="8"/>
  <c r="L29" i="8"/>
  <c r="L30" i="8"/>
  <c r="L31" i="8"/>
  <c r="L32" i="8"/>
  <c r="L27" i="8"/>
  <c r="H40" i="9"/>
  <c r="G40" i="9"/>
  <c r="F40" i="9"/>
  <c r="E40" i="9"/>
  <c r="D40" i="9"/>
  <c r="C40" i="9"/>
  <c r="B40" i="9"/>
  <c r="J39" i="9"/>
  <c r="H39" i="9"/>
  <c r="G39" i="9"/>
  <c r="F39" i="9"/>
  <c r="E39" i="9"/>
  <c r="D39" i="9"/>
  <c r="C39" i="9"/>
  <c r="B39" i="9"/>
  <c r="J38" i="9"/>
  <c r="H38" i="9"/>
  <c r="G38" i="9"/>
  <c r="F38" i="9"/>
  <c r="E38" i="9"/>
  <c r="D38" i="9"/>
  <c r="C38" i="9"/>
  <c r="B38" i="9"/>
  <c r="G37" i="9"/>
  <c r="D37" i="9"/>
  <c r="B37" i="9"/>
  <c r="J36" i="9"/>
  <c r="H36" i="9"/>
  <c r="G36" i="9"/>
  <c r="F36" i="9"/>
  <c r="E36" i="9"/>
  <c r="D36" i="9"/>
  <c r="C36" i="9"/>
  <c r="B36" i="9"/>
  <c r="G35" i="9"/>
  <c r="D35" i="9"/>
  <c r="B35" i="9"/>
  <c r="L32" i="9"/>
  <c r="L31" i="9"/>
  <c r="L30" i="9"/>
  <c r="L29" i="9"/>
  <c r="L28" i="9"/>
  <c r="L27" i="9"/>
  <c r="L8" i="9"/>
  <c r="K8" i="9"/>
  <c r="B8" i="9"/>
  <c r="K7" i="9"/>
  <c r="L7" i="9" s="1"/>
  <c r="B7" i="9" s="1"/>
  <c r="K6" i="9"/>
  <c r="L6" i="9" s="1"/>
  <c r="B6" i="9" s="1"/>
  <c r="K5" i="9"/>
  <c r="L5" i="9" s="1"/>
  <c r="B5" i="9" s="1"/>
  <c r="K4" i="9"/>
  <c r="L4" i="9" s="1"/>
  <c r="B4" i="9" s="1"/>
  <c r="K3" i="9"/>
  <c r="L3" i="9" s="1"/>
  <c r="B3" i="9" s="1"/>
  <c r="E2" i="9"/>
  <c r="H40" i="8"/>
  <c r="G40" i="8"/>
  <c r="F40" i="8"/>
  <c r="E40" i="8"/>
  <c r="D40" i="8"/>
  <c r="C40" i="8"/>
  <c r="B40" i="8"/>
  <c r="H39" i="8"/>
  <c r="G39" i="8"/>
  <c r="F39" i="8"/>
  <c r="E39" i="8"/>
  <c r="D39" i="8"/>
  <c r="C39" i="8"/>
  <c r="B39" i="8"/>
  <c r="H37" i="8"/>
  <c r="H36" i="8"/>
  <c r="G36" i="8"/>
  <c r="E36" i="8"/>
  <c r="C36" i="8"/>
  <c r="H35" i="8"/>
  <c r="G35" i="8"/>
  <c r="F35" i="8"/>
  <c r="E35" i="8"/>
  <c r="D35" i="8"/>
  <c r="C35" i="8"/>
  <c r="B35" i="8"/>
  <c r="L8" i="8"/>
  <c r="B8" i="8" s="1"/>
  <c r="K8" i="8"/>
  <c r="K7" i="8"/>
  <c r="L7" i="8" s="1"/>
  <c r="B7" i="8" s="1"/>
  <c r="K6" i="8"/>
  <c r="L6" i="8" s="1"/>
  <c r="B6" i="8" s="1"/>
  <c r="K5" i="8"/>
  <c r="L5" i="8" s="1"/>
  <c r="B5" i="8" s="1"/>
  <c r="K4" i="8"/>
  <c r="L4" i="8" s="1"/>
  <c r="B4" i="8" s="1"/>
  <c r="K3" i="8"/>
  <c r="L3" i="8" s="1"/>
  <c r="B3" i="8" s="1"/>
  <c r="H40" i="6"/>
  <c r="G40" i="6"/>
  <c r="F40" i="6"/>
  <c r="E40" i="6"/>
  <c r="D40" i="6"/>
  <c r="C40" i="6"/>
  <c r="B40" i="6"/>
  <c r="H39" i="6"/>
  <c r="G39" i="6"/>
  <c r="F39" i="6"/>
  <c r="E39" i="6"/>
  <c r="D39" i="6"/>
  <c r="C39" i="6"/>
  <c r="B39" i="6"/>
  <c r="H38" i="6"/>
  <c r="G38" i="6"/>
  <c r="F38" i="6"/>
  <c r="E38" i="6"/>
  <c r="D38" i="6"/>
  <c r="C38" i="6"/>
  <c r="B38" i="6"/>
  <c r="G37" i="6"/>
  <c r="D37" i="6"/>
  <c r="B37" i="6"/>
  <c r="H36" i="6"/>
  <c r="G36" i="6"/>
  <c r="F36" i="6"/>
  <c r="E36" i="6"/>
  <c r="D36" i="6"/>
  <c r="C36" i="6"/>
  <c r="B36" i="6"/>
  <c r="H35" i="6"/>
  <c r="G35" i="6"/>
  <c r="E35" i="6"/>
  <c r="B35" i="6"/>
  <c r="F34" i="6"/>
  <c r="K8" i="6"/>
  <c r="L8" i="6" s="1"/>
  <c r="B8" i="6" s="1"/>
  <c r="K7" i="6"/>
  <c r="L7" i="6" s="1"/>
  <c r="B7" i="6" s="1"/>
  <c r="K6" i="6"/>
  <c r="L6" i="6" s="1"/>
  <c r="B6" i="6" s="1"/>
  <c r="K5" i="6"/>
  <c r="L5" i="6" s="1"/>
  <c r="B5" i="6" s="1"/>
  <c r="K4" i="6"/>
  <c r="L4" i="6" s="1"/>
  <c r="B4" i="6" s="1"/>
  <c r="K3" i="6"/>
  <c r="L3" i="6" s="1"/>
  <c r="B3" i="6" s="1"/>
  <c r="E2" i="6"/>
  <c r="B39" i="5"/>
  <c r="J39" i="5" s="1"/>
  <c r="B35" i="5"/>
  <c r="J35" i="5" s="1"/>
  <c r="C35" i="5"/>
  <c r="D35" i="5"/>
  <c r="E35" i="5"/>
  <c r="F35" i="5"/>
  <c r="G35" i="5"/>
  <c r="H35" i="5"/>
  <c r="B36" i="5"/>
  <c r="J36" i="5" s="1"/>
  <c r="C36" i="5"/>
  <c r="D36" i="5"/>
  <c r="E36" i="5"/>
  <c r="F36" i="5"/>
  <c r="G36" i="5"/>
  <c r="H36" i="5"/>
  <c r="B37" i="5"/>
  <c r="J37" i="5" s="1"/>
  <c r="C37" i="5"/>
  <c r="D37" i="5"/>
  <c r="E37" i="5"/>
  <c r="F37" i="5"/>
  <c r="G37" i="5"/>
  <c r="H37" i="5"/>
  <c r="D38" i="5"/>
  <c r="H38" i="5"/>
  <c r="C39" i="5"/>
  <c r="D39" i="5"/>
  <c r="E39" i="5"/>
  <c r="F39" i="5"/>
  <c r="G39" i="5"/>
  <c r="H39" i="5"/>
  <c r="D34" i="5"/>
  <c r="H34" i="5"/>
  <c r="B40" i="5"/>
  <c r="C40" i="5"/>
  <c r="D40" i="5"/>
  <c r="E40" i="5"/>
  <c r="F40" i="5"/>
  <c r="G40" i="5"/>
  <c r="H40" i="5"/>
  <c r="B4" i="5"/>
  <c r="B5" i="5"/>
  <c r="B6" i="5"/>
  <c r="B7" i="5"/>
  <c r="B8" i="5"/>
  <c r="K8" i="5"/>
  <c r="L8" i="5" s="1"/>
  <c r="K7" i="5"/>
  <c r="L7" i="5" s="1"/>
  <c r="K6" i="5"/>
  <c r="L6" i="5" s="1"/>
  <c r="L5" i="5"/>
  <c r="K5" i="5"/>
  <c r="K4" i="5"/>
  <c r="L4" i="5" s="1"/>
  <c r="K3" i="5"/>
  <c r="L3" i="5" s="1"/>
  <c r="B3" i="5" s="1"/>
  <c r="E2" i="5"/>
  <c r="J39" i="16" l="1"/>
  <c r="J38" i="16"/>
  <c r="J37" i="16"/>
  <c r="J36" i="16"/>
  <c r="J35" i="16"/>
  <c r="J34" i="16"/>
  <c r="J37" i="12"/>
  <c r="J34" i="12"/>
  <c r="J38" i="12"/>
  <c r="J36" i="12"/>
  <c r="J39" i="12"/>
  <c r="G35" i="11"/>
  <c r="K3" i="11"/>
  <c r="L3" i="11" s="1"/>
  <c r="B3" i="11" s="1"/>
  <c r="C36" i="11"/>
  <c r="B38" i="11"/>
  <c r="J38" i="11" s="1"/>
  <c r="K7" i="11"/>
  <c r="L7" i="11" s="1"/>
  <c r="B7" i="11" s="1"/>
  <c r="B35" i="11"/>
  <c r="D36" i="11"/>
  <c r="C38" i="11"/>
  <c r="K6" i="11"/>
  <c r="L6" i="11" s="1"/>
  <c r="B6" i="11" s="1"/>
  <c r="K5" i="11"/>
  <c r="L5" i="11" s="1"/>
  <c r="B5" i="11" s="1"/>
  <c r="D35" i="11"/>
  <c r="F38" i="11"/>
  <c r="F34" i="5"/>
  <c r="B38" i="5"/>
  <c r="E34" i="5"/>
  <c r="C34" i="5"/>
  <c r="G38" i="5"/>
  <c r="F38" i="5"/>
  <c r="B34" i="5"/>
  <c r="J34" i="5" s="1"/>
  <c r="E38" i="5"/>
  <c r="D34" i="6"/>
  <c r="E34" i="6"/>
  <c r="F35" i="6"/>
  <c r="H37" i="6"/>
  <c r="G34" i="6"/>
  <c r="J34" i="6" s="1"/>
  <c r="H34" i="6"/>
  <c r="C37" i="6"/>
  <c r="J37" i="6" s="1"/>
  <c r="B34" i="6"/>
  <c r="C35" i="6"/>
  <c r="J35" i="6" s="1"/>
  <c r="E37" i="6"/>
  <c r="G34" i="9"/>
  <c r="H34" i="9"/>
  <c r="H35" i="9"/>
  <c r="H37" i="9"/>
  <c r="B34" i="9"/>
  <c r="J34" i="9" s="1"/>
  <c r="C34" i="9"/>
  <c r="C35" i="9"/>
  <c r="J35" i="9" s="1"/>
  <c r="C37" i="9"/>
  <c r="J37" i="9" s="1"/>
  <c r="D34" i="9"/>
  <c r="E34" i="9"/>
  <c r="E35" i="9"/>
  <c r="E37" i="9"/>
  <c r="D37" i="8"/>
  <c r="E38" i="8"/>
  <c r="D36" i="8"/>
  <c r="J36" i="8" s="1"/>
  <c r="E37" i="8"/>
  <c r="F38" i="8"/>
  <c r="G38" i="8"/>
  <c r="F37" i="8"/>
  <c r="F36" i="8"/>
  <c r="G37" i="8"/>
  <c r="H38" i="8"/>
  <c r="B38" i="8"/>
  <c r="B37" i="8"/>
  <c r="J37" i="8" s="1"/>
  <c r="C38" i="8"/>
  <c r="J38" i="8" s="1"/>
  <c r="G34" i="8"/>
  <c r="E34" i="8"/>
  <c r="D34" i="8"/>
  <c r="C34" i="8"/>
  <c r="B34" i="8"/>
  <c r="H34" i="8"/>
  <c r="F34" i="8"/>
  <c r="D35" i="10"/>
  <c r="E36" i="10"/>
  <c r="F37" i="10"/>
  <c r="H39" i="10"/>
  <c r="E35" i="10"/>
  <c r="J35" i="10" s="1"/>
  <c r="F36" i="10"/>
  <c r="J36" i="10" s="1"/>
  <c r="G37" i="10"/>
  <c r="D36" i="10"/>
  <c r="F35" i="10"/>
  <c r="G36" i="10"/>
  <c r="H37" i="10"/>
  <c r="B39" i="10"/>
  <c r="D37" i="10"/>
  <c r="J37" i="10" s="1"/>
  <c r="E37" i="10"/>
  <c r="G35" i="10"/>
  <c r="E36" i="11"/>
  <c r="H39" i="11"/>
  <c r="F36" i="11"/>
  <c r="G36" i="11"/>
  <c r="B39" i="11"/>
  <c r="H36" i="11"/>
  <c r="C39" i="11"/>
  <c r="E34" i="11"/>
  <c r="D34" i="11"/>
  <c r="F34" i="11"/>
  <c r="G34" i="11"/>
  <c r="H34" i="11"/>
  <c r="C34" i="11"/>
  <c r="J37" i="11"/>
  <c r="J35" i="11"/>
  <c r="J34" i="10"/>
  <c r="J39" i="10"/>
  <c r="J38" i="10"/>
  <c r="J35" i="8"/>
  <c r="J39" i="8"/>
  <c r="J39" i="6"/>
  <c r="J38" i="6"/>
  <c r="J36" i="6"/>
  <c r="E9" i="4"/>
  <c r="B9" i="4"/>
  <c r="E8" i="4"/>
  <c r="B8" i="4"/>
  <c r="E7" i="4"/>
  <c r="B7" i="4"/>
  <c r="E6" i="4"/>
  <c r="B6" i="4" s="1"/>
  <c r="E5" i="4"/>
  <c r="B5" i="4"/>
  <c r="E4" i="4"/>
  <c r="B4" i="4"/>
  <c r="H126" i="2"/>
  <c r="G84" i="2"/>
  <c r="C126" i="2"/>
  <c r="D126" i="2"/>
  <c r="E126" i="2"/>
  <c r="F126" i="2"/>
  <c r="G126" i="2"/>
  <c r="I126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D121" i="2"/>
  <c r="E121" i="2"/>
  <c r="F121" i="2"/>
  <c r="G121" i="2"/>
  <c r="H121" i="2"/>
  <c r="I121" i="2"/>
  <c r="C121" i="2"/>
  <c r="B115" i="2"/>
  <c r="B116" i="2"/>
  <c r="B117" i="2"/>
  <c r="B118" i="2"/>
  <c r="B119" i="2"/>
  <c r="B114" i="2"/>
  <c r="C100" i="2"/>
  <c r="C101" i="2"/>
  <c r="C102" i="2"/>
  <c r="C99" i="2"/>
  <c r="F94" i="2"/>
  <c r="D95" i="2" s="1"/>
  <c r="D84" i="2"/>
  <c r="E84" i="2"/>
  <c r="F84" i="2"/>
  <c r="H84" i="2"/>
  <c r="C84" i="2"/>
  <c r="I6" i="2"/>
  <c r="I7" i="2"/>
  <c r="G6" i="2"/>
  <c r="J6" i="2" s="1"/>
  <c r="G7" i="2"/>
  <c r="G8" i="2"/>
  <c r="J8" i="2" s="1"/>
  <c r="B79" i="2"/>
  <c r="B80" i="2"/>
  <c r="B81" i="2"/>
  <c r="B82" i="2"/>
  <c r="B83" i="2"/>
  <c r="B78" i="2"/>
  <c r="J39" i="11" l="1"/>
  <c r="J34" i="11"/>
  <c r="J38" i="5"/>
  <c r="J34" i="8"/>
  <c r="J36" i="11"/>
  <c r="E95" i="2"/>
  <c r="C95" i="2"/>
  <c r="J7" i="2"/>
  <c r="B95" i="2"/>
  <c r="D69" i="2"/>
  <c r="C69" i="2"/>
  <c r="E65" i="2"/>
  <c r="B65" i="2" s="1"/>
  <c r="E66" i="2"/>
  <c r="B66" i="2" s="1"/>
  <c r="E67" i="2"/>
  <c r="B67" i="2" s="1"/>
  <c r="E68" i="2"/>
  <c r="B68" i="2" s="1"/>
  <c r="E64" i="2"/>
  <c r="B64" i="2" s="1"/>
  <c r="D22" i="2"/>
  <c r="D18" i="2" s="1"/>
  <c r="D12" i="2" l="1"/>
  <c r="H7" i="2" l="1"/>
  <c r="H8" i="2"/>
  <c r="H6" i="2"/>
  <c r="E69" i="2" l="1"/>
  <c r="B69" i="2" s="1"/>
</calcChain>
</file>

<file path=xl/sharedStrings.xml><?xml version="1.0" encoding="utf-8"?>
<sst xmlns="http://schemas.openxmlformats.org/spreadsheetml/2006/main" count="459" uniqueCount="147">
  <si>
    <t>理学系研究科</t>
  </si>
  <si>
    <t>総合文化研究科</t>
  </si>
  <si>
    <t>情報理工学系研究科</t>
  </si>
  <si>
    <t>学部1年</t>
    <rPh sb="0" eb="2">
      <t>ガクブ</t>
    </rPh>
    <rPh sb="3" eb="4">
      <t>ネン</t>
    </rPh>
    <phoneticPr fontId="6"/>
  </si>
  <si>
    <t>学部2年</t>
    <rPh sb="0" eb="2">
      <t>ガクブ</t>
    </rPh>
    <rPh sb="3" eb="4">
      <t>ネン</t>
    </rPh>
    <phoneticPr fontId="6"/>
  </si>
  <si>
    <t>学部3年</t>
    <rPh sb="0" eb="2">
      <t>ガクブ</t>
    </rPh>
    <rPh sb="3" eb="4">
      <t>ネン</t>
    </rPh>
    <phoneticPr fontId="6"/>
  </si>
  <si>
    <t>法学部</t>
  </si>
  <si>
    <t>学部4年以上</t>
    <rPh sb="0" eb="2">
      <t>ガクブ</t>
    </rPh>
    <rPh sb="3" eb="4">
      <t>ネン</t>
    </rPh>
    <rPh sb="4" eb="6">
      <t>イジョウ</t>
    </rPh>
    <phoneticPr fontId="6"/>
  </si>
  <si>
    <t>修士課程</t>
    <rPh sb="0" eb="2">
      <t>シュウシ</t>
    </rPh>
    <rPh sb="2" eb="4">
      <t>カテイ</t>
    </rPh>
    <phoneticPr fontId="6"/>
  </si>
  <si>
    <t>博士課程</t>
    <rPh sb="0" eb="4">
      <t>ハカセカテイ</t>
    </rPh>
    <phoneticPr fontId="6"/>
  </si>
  <si>
    <t>研究生</t>
    <rPh sb="0" eb="3">
      <t>ケンキュウセイ</t>
    </rPh>
    <phoneticPr fontId="6"/>
  </si>
  <si>
    <t>学部2年</t>
  </si>
  <si>
    <t>学部1年</t>
  </si>
  <si>
    <t>理学部</t>
  </si>
  <si>
    <t>聴講生など</t>
    <rPh sb="0" eb="3">
      <t>チョウコウセイ</t>
    </rPh>
    <phoneticPr fontId="6"/>
  </si>
  <si>
    <t>薬学部</t>
  </si>
  <si>
    <t>教育学部</t>
  </si>
  <si>
    <t>経済学部</t>
  </si>
  <si>
    <t>農学部</t>
  </si>
  <si>
    <t>文学部</t>
  </si>
  <si>
    <t>工学部</t>
  </si>
  <si>
    <t>医学部</t>
  </si>
  <si>
    <t>教養学部(後期)</t>
    <rPh sb="5" eb="7">
      <t>コウキ</t>
    </rPh>
    <phoneticPr fontId="6"/>
  </si>
  <si>
    <t>法学政治学研究科</t>
  </si>
  <si>
    <t>公共政策学教育部</t>
  </si>
  <si>
    <t>医学系研究科</t>
  </si>
  <si>
    <t>情報学環・学際情報学府</t>
  </si>
  <si>
    <t>工学系研究科</t>
  </si>
  <si>
    <t>人文社会系研究科</t>
  </si>
  <si>
    <t>新領域創成科学研究科</t>
  </si>
  <si>
    <t>数理科学研究科</t>
  </si>
  <si>
    <t>農学生命科学研究科</t>
  </si>
  <si>
    <t>薬学系研究科</t>
  </si>
  <si>
    <t>経済学研究科</t>
  </si>
  <si>
    <t>教育学研究科</t>
  </si>
  <si>
    <t>【属性】学年・身分について、お答えください。</t>
  </si>
  <si>
    <t>01_grade</t>
  </si>
  <si>
    <t>02_attribution</t>
  </si>
  <si>
    <t>教養前期</t>
    <rPh sb="0" eb="2">
      <t>キョウヨウ</t>
    </rPh>
    <rPh sb="2" eb="4">
      <t>ゼンキ</t>
    </rPh>
    <phoneticPr fontId="4"/>
  </si>
  <si>
    <t>教養前期以外計</t>
    <rPh sb="0" eb="2">
      <t>キョウヨウ</t>
    </rPh>
    <rPh sb="2" eb="4">
      <t>ゼンキ</t>
    </rPh>
    <rPh sb="4" eb="6">
      <t>イガイ</t>
    </rPh>
    <rPh sb="6" eb="7">
      <t>ケイ</t>
    </rPh>
    <phoneticPr fontId="4"/>
  </si>
  <si>
    <t>未記入</t>
    <rPh sb="0" eb="3">
      <t>ミキニュウ</t>
    </rPh>
    <phoneticPr fontId="4"/>
  </si>
  <si>
    <t>その他</t>
  </si>
  <si>
    <t>その他</t>
    <rPh sb="2" eb="3">
      <t>ホカ</t>
    </rPh>
    <phoneticPr fontId="4"/>
  </si>
  <si>
    <t>合計</t>
    <rPh sb="0" eb="2">
      <t>ゴウケイ</t>
    </rPh>
    <phoneticPr fontId="4"/>
  </si>
  <si>
    <t>英語</t>
    <rPh sb="0" eb="2">
      <t>エイゴ</t>
    </rPh>
    <phoneticPr fontId="4"/>
  </si>
  <si>
    <t>日本語</t>
    <rPh sb="0" eb="3">
      <t>ニホンゴ</t>
    </rPh>
    <phoneticPr fontId="4"/>
  </si>
  <si>
    <t>その他</t>
    <phoneticPr fontId="4"/>
  </si>
  <si>
    <t>大学院</t>
  </si>
  <si>
    <t>大学院</t>
    <phoneticPr fontId="4"/>
  </si>
  <si>
    <t>学部3年以上</t>
  </si>
  <si>
    <t>学部3年以上</t>
    <phoneticPr fontId="4"/>
  </si>
  <si>
    <t>学部2年</t>
    <phoneticPr fontId="4"/>
  </si>
  <si>
    <t>学部1年</t>
    <phoneticPr fontId="4"/>
  </si>
  <si>
    <t>全体</t>
  </si>
  <si>
    <t>全体</t>
    <phoneticPr fontId="4"/>
  </si>
  <si>
    <t>Column Labels</t>
  </si>
  <si>
    <t>実家（大学から遠いため、今後引っ越す。または一時帰省中）</t>
  </si>
  <si>
    <t>自宅（一人暮らし）</t>
  </si>
  <si>
    <t>寮などの下宿先(シェアハウス等含む)</t>
  </si>
  <si>
    <t>キャンパス内</t>
  </si>
  <si>
    <t>02#_language</t>
    <phoneticPr fontId="4"/>
  </si>
  <si>
    <t>03_place</t>
    <phoneticPr fontId="4"/>
  </si>
  <si>
    <t>その他打ち込み</t>
    <rPh sb="2" eb="3">
      <t>ホカ</t>
    </rPh>
    <rPh sb="3" eb="4">
      <t>ウ</t>
    </rPh>
    <rPh sb="5" eb="6">
      <t>コ</t>
    </rPh>
    <phoneticPr fontId="4"/>
  </si>
  <si>
    <t>一人暮らし以外の自宅，キャンパス外の研究室，カフェ，海外，途中で変わった など</t>
    <rPh sb="0" eb="2">
      <t>ヒトリ</t>
    </rPh>
    <rPh sb="2" eb="3">
      <t>グ</t>
    </rPh>
    <rPh sb="5" eb="7">
      <t>イガイ</t>
    </rPh>
    <rPh sb="8" eb="10">
      <t>ジタク</t>
    </rPh>
    <rPh sb="16" eb="17">
      <t>ガイ</t>
    </rPh>
    <rPh sb="18" eb="21">
      <t>ケンキュウシツ</t>
    </rPh>
    <rPh sb="29" eb="31">
      <t>トチュウ</t>
    </rPh>
    <rPh sb="32" eb="33">
      <t>カ</t>
    </rPh>
    <phoneticPr fontId="3"/>
  </si>
  <si>
    <t>（その他）</t>
    <phoneticPr fontId="4"/>
  </si>
  <si>
    <t>研究室</t>
    <phoneticPr fontId="4"/>
  </si>
  <si>
    <t>教室</t>
    <phoneticPr fontId="4"/>
  </si>
  <si>
    <t>図書館</t>
    <phoneticPr fontId="4"/>
  </si>
  <si>
    <t>※キャンパス内での分類</t>
    <rPh sb="6" eb="7">
      <t>ナイ</t>
    </rPh>
    <rPh sb="9" eb="11">
      <t>ブンルイ</t>
    </rPh>
    <phoneticPr fontId="4"/>
  </si>
  <si>
    <t>学部合計</t>
    <rPh sb="0" eb="2">
      <t>ガクブ</t>
    </rPh>
    <rPh sb="2" eb="4">
      <t>ゴウケイ</t>
    </rPh>
    <phoneticPr fontId="4"/>
  </si>
  <si>
    <t>博士</t>
    <rPh sb="0" eb="2">
      <t>ハカセ</t>
    </rPh>
    <phoneticPr fontId="4"/>
  </si>
  <si>
    <t>修士</t>
    <rPh sb="0" eb="2">
      <t>シュウシ</t>
    </rPh>
    <phoneticPr fontId="4"/>
  </si>
  <si>
    <t>https://www.u-tokyo.ac.jp/content/400150866.pdf</t>
  </si>
  <si>
    <t>https://www.u-tokyo.ac.jp/content/400150853.pdf</t>
  </si>
  <si>
    <t>身分の回答率</t>
    <phoneticPr fontId="4"/>
  </si>
  <si>
    <t>回答に占める割合</t>
    <rPh sb="0" eb="2">
      <t>カイトウ</t>
    </rPh>
    <rPh sb="3" eb="4">
      <t>シ</t>
    </rPh>
    <rPh sb="6" eb="8">
      <t>ワリアイ</t>
    </rPh>
    <phoneticPr fontId="4"/>
  </si>
  <si>
    <t>東大の全数</t>
    <rPh sb="0" eb="2">
      <t>トウダイ</t>
    </rPh>
    <rPh sb="3" eb="5">
      <t>ゼンスウ</t>
    </rPh>
    <phoneticPr fontId="4"/>
  </si>
  <si>
    <t>全体(%)</t>
    <phoneticPr fontId="4"/>
  </si>
  <si>
    <t>実家（大学に通える距離）</t>
    <phoneticPr fontId="4"/>
  </si>
  <si>
    <t>04_device</t>
  </si>
  <si>
    <t>【ツール】オンライン授業や研究などのために、どの機器を使ってインターネットに接続していましたか？（複数選択可）</t>
    <phoneticPr fontId="6"/>
  </si>
  <si>
    <t>デスクトップPC</t>
  </si>
  <si>
    <t>タブレット端末</t>
  </si>
  <si>
    <t>スマートフォン</t>
  </si>
  <si>
    <t>ノートPC</t>
  </si>
  <si>
    <t>総計</t>
  </si>
  <si>
    <t>05_connection</t>
    <phoneticPr fontId="4"/>
  </si>
  <si>
    <t>Count of オンライン授業や研究などのために、どのインターネット環境を使っていますか？</t>
  </si>
  <si>
    <t>寮、下宿先のネットワーク</t>
  </si>
  <si>
    <t>無線契約（携帯回線、モバイルルータで通信量月50GB以上）</t>
  </si>
  <si>
    <t>無線契約（携帯回線、モバイルルータで通信量月50GB未満）</t>
  </si>
  <si>
    <t>その他(自由回答)</t>
    <rPh sb="2" eb="3">
      <t>ホカ</t>
    </rPh>
    <rPh sb="4" eb="8">
      <t>ジユウカイトウ</t>
    </rPh>
    <phoneticPr fontId="4"/>
  </si>
  <si>
    <t>その他(n=43)</t>
  </si>
  <si>
    <t>学部3年以上(n=533)</t>
  </si>
  <si>
    <t>大学内のネットワーク</t>
    <phoneticPr fontId="4"/>
  </si>
  <si>
    <t>大学が提供のモバイルWiFiルータ</t>
  </si>
  <si>
    <t>大学が提供のモバイルWiFiルータ</t>
    <phoneticPr fontId="4"/>
  </si>
  <si>
    <t>自宅の有線契約
（光、ケーブルテレビなど）</t>
  </si>
  <si>
    <t>自宅の有線契約
（光、ケーブルテレビなど）</t>
    <phoneticPr fontId="4"/>
  </si>
  <si>
    <t>大学院(n=1242)</t>
  </si>
  <si>
    <t>学部2年(n=313)</t>
  </si>
  <si>
    <t>学部1年(n=273)</t>
  </si>
  <si>
    <t>全体(n=2404)</t>
  </si>
  <si>
    <t>06_experience</t>
  </si>
  <si>
    <t>受けている</t>
    <rPh sb="0" eb="1">
      <t>ウ</t>
    </rPh>
    <phoneticPr fontId="4"/>
  </si>
  <si>
    <t>受けていない</t>
    <rPh sb="0" eb="1">
      <t>ウ</t>
    </rPh>
    <phoneticPr fontId="4"/>
  </si>
  <si>
    <t>15以上</t>
  </si>
  <si>
    <t>0-1講義</t>
    <rPh sb="3" eb="5">
      <t>コウギ</t>
    </rPh>
    <phoneticPr fontId="6"/>
  </si>
  <si>
    <t>1-3講義</t>
    <rPh sb="3" eb="5">
      <t>コウギ</t>
    </rPh>
    <phoneticPr fontId="4"/>
  </si>
  <si>
    <t>6講義以上</t>
    <rPh sb="1" eb="3">
      <t>コウギ</t>
    </rPh>
    <rPh sb="3" eb="5">
      <t>イジョウ</t>
    </rPh>
    <phoneticPr fontId="4"/>
  </si>
  <si>
    <t>全体</t>
    <rPh sb="0" eb="2">
      <t>ゼンタイ</t>
    </rPh>
    <phoneticPr fontId="4"/>
  </si>
  <si>
    <t>Row Labels</t>
  </si>
  <si>
    <t>0～1</t>
  </si>
  <si>
    <t>1～3</t>
  </si>
  <si>
    <t>3～6</t>
  </si>
  <si>
    <t>6～9</t>
  </si>
  <si>
    <t>9～12</t>
  </si>
  <si>
    <t>12～15</t>
  </si>
  <si>
    <t>(blank)</t>
  </si>
  <si>
    <t>【授業形式】1. 対面方式（教員も学生も教室にいる）</t>
    <rPh sb="1" eb="5">
      <t>ジュギョウケイシキ</t>
    </rPh>
    <phoneticPr fontId="4"/>
  </si>
  <si>
    <t>6-9講義</t>
    <rPh sb="3" eb="5">
      <t>コウギ</t>
    </rPh>
    <phoneticPr fontId="4"/>
  </si>
  <si>
    <t>9-12講義</t>
    <rPh sb="4" eb="6">
      <t>コウギ</t>
    </rPh>
    <phoneticPr fontId="4"/>
  </si>
  <si>
    <t>12-15講義</t>
    <rPh sb="5" eb="7">
      <t>コウギ</t>
    </rPh>
    <phoneticPr fontId="4"/>
  </si>
  <si>
    <t>15講義以上</t>
    <rPh sb="2" eb="4">
      <t>コウギ</t>
    </rPh>
    <rPh sb="4" eb="6">
      <t>イジョウ</t>
    </rPh>
    <phoneticPr fontId="4"/>
  </si>
  <si>
    <t>平均受講時間</t>
    <rPh sb="0" eb="2">
      <t>ヘイキン</t>
    </rPh>
    <rPh sb="2" eb="6">
      <t>ジュコウジカン</t>
    </rPh>
    <phoneticPr fontId="4"/>
  </si>
  <si>
    <t>Output</t>
    <phoneticPr fontId="4"/>
  </si>
  <si>
    <t>【授業形式】2. ライブのZoomなどによるオンライン方式（教員による講義中心）</t>
    <rPh sb="1" eb="5">
      <t>ジュギョウケイシキ</t>
    </rPh>
    <phoneticPr fontId="4"/>
  </si>
  <si>
    <t>【授業形式】3. ライブのZoomなどによるオンライン方式（学生のグループワークや議論中心）</t>
    <rPh sb="1" eb="5">
      <t>ジュギョウケイシキ</t>
    </rPh>
    <phoneticPr fontId="4"/>
  </si>
  <si>
    <t>3講義以上</t>
    <rPh sb="1" eb="3">
      <t>コウギ</t>
    </rPh>
    <rPh sb="3" eb="5">
      <t>イジョウ</t>
    </rPh>
    <phoneticPr fontId="4"/>
  </si>
  <si>
    <t>【授業形式】4.コールセンター方式（ほぼ全員の学生がPCを持って教室に集まりZoomなどに接続する授業）</t>
    <rPh sb="1" eb="5">
      <t>ジュギョウケイシキ</t>
    </rPh>
    <phoneticPr fontId="4"/>
  </si>
  <si>
    <t>【授業形式】5.パブリックビューイング方式（ほぼ全員の学生が教室に集まり、教員の遠隔授業をプロジェクタで投影）</t>
    <rPh sb="1" eb="5">
      <t>ジュギョウケイシキ</t>
    </rPh>
    <phoneticPr fontId="4"/>
  </si>
  <si>
    <t>その他(n=20)</t>
  </si>
  <si>
    <t>大学院(n=585)</t>
  </si>
  <si>
    <t>学部3年以上(n=371)</t>
  </si>
  <si>
    <t>学部2年(n=246)</t>
  </si>
  <si>
    <t>学部1年(n=226)</t>
  </si>
  <si>
    <t>全体(n=1448)</t>
  </si>
  <si>
    <t>【授業形式】6.ハイフレックス方式（教員が教室で講義を行い、学生は教室で受けても同時配信を遠隔で受けても良い）</t>
    <rPh sb="1" eb="5">
      <t>ジュギョウケイシキ</t>
    </rPh>
    <phoneticPr fontId="4"/>
  </si>
  <si>
    <t>【授業形式】7.オンデマンド方式（事前に録画されたビデオの配信が中心）</t>
    <rPh sb="1" eb="5">
      <t>ジュギョウケイシキ</t>
    </rPh>
    <phoneticPr fontId="4"/>
  </si>
  <si>
    <t>【授業形式】8. 自習方式（ほぼ資料配信と課題提示のみでビデオを使わない）</t>
    <rPh sb="1" eb="5">
      <t>ジュギョウケイシキ</t>
    </rPh>
    <phoneticPr fontId="4"/>
  </si>
  <si>
    <t>【授業形式】9.その他（他の組み合わせのハイフレックス方式など）</t>
    <rPh sb="1" eb="5">
      <t>ジュギョウケイシキ</t>
    </rPh>
    <phoneticPr fontId="4"/>
  </si>
  <si>
    <t>0%</t>
  </si>
  <si>
    <t>20%</t>
  </si>
  <si>
    <t>50%</t>
  </si>
  <si>
    <t>80%</t>
  </si>
  <si>
    <t>100%</t>
  </si>
  <si>
    <t>【授業形式】ライブのZoomなどによるオンライン方式で行われている授業の出席率(実際にライブで聞いている割合)は、だいたいどのくらいの割合でしょうか？</t>
    <rPh sb="1" eb="5">
      <t>ジュギョウケイシキ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</si>
</sst>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/>
    <xf numFmtId="0" fontId="1" fillId="0" borderId="0"/>
  </cellStyleXfs>
  <cellXfs count="18">
    <xf numFmtId="0" fontId="0" fillId="0" borderId="0" xfId="0">
      <alignment vertical="center"/>
    </xf>
    <xf numFmtId="0" fontId="2" fillId="0" borderId="0" xfId="2"/>
    <xf numFmtId="0" fontId="5" fillId="0" borderId="0" xfId="2" applyFont="1"/>
    <xf numFmtId="0" fontId="7" fillId="0" borderId="0" xfId="2" applyFont="1"/>
    <xf numFmtId="0" fontId="8" fillId="0" borderId="0" xfId="2" applyFont="1"/>
    <xf numFmtId="0" fontId="2" fillId="2" borderId="0" xfId="2" applyFill="1"/>
    <xf numFmtId="0" fontId="9" fillId="0" borderId="0" xfId="2" applyFont="1"/>
    <xf numFmtId="0" fontId="2" fillId="3" borderId="0" xfId="2" applyFill="1"/>
    <xf numFmtId="9" fontId="2" fillId="3" borderId="0" xfId="2" applyNumberFormat="1" applyFill="1"/>
    <xf numFmtId="3" fontId="2" fillId="3" borderId="0" xfId="2" applyNumberFormat="1" applyFill="1"/>
    <xf numFmtId="9" fontId="2" fillId="0" borderId="0" xfId="1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10" fillId="4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3"/>
    <xf numFmtId="0" fontId="1" fillId="2" borderId="0" xfId="3" applyFill="1"/>
    <xf numFmtId="181" fontId="1" fillId="0" borderId="0" xfId="3" applyNumberFormat="1"/>
  </cellXfs>
  <cellStyles count="4">
    <cellStyle name="Normal" xfId="0" builtinId="0"/>
    <cellStyle name="Normal 2" xfId="2" xr:uid="{F5BABC5B-AD51-4CD1-9976-01FB29199E03}"/>
    <cellStyle name="Normal 2 2" xfId="3" xr:uid="{C5338607-E77E-4994-9DE4-6A4ED13E0FE5}"/>
    <cellStyle name="Percent" xfId="1" builtinId="5"/>
  </cellStyles>
  <dxfs count="0"/>
  <tableStyles count="0" defaultTableStyle="TableStyleMedium2" defaultPivotStyle="PivotStyleLight16"/>
  <colors>
    <mruColors>
      <color rgb="FF095085"/>
      <color rgb="FF3694E2"/>
      <color rgb="FF70B3EA"/>
      <color rgb="FFC2DDF6"/>
      <color rgb="FF9ECBF0"/>
      <color rgb="FFF1F8FD"/>
      <color rgb="FF97C7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2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2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2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2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2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3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chartUserShapes" Target="../drawings/drawing3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Relationship Id="rId4" Type="http://schemas.openxmlformats.org/officeDocument/2006/relationships/chartUserShapes" Target="../drawings/drawing3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Relationship Id="rId4" Type="http://schemas.openxmlformats.org/officeDocument/2006/relationships/chartUserShapes" Target="../drawings/drawing34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Relationship Id="rId4" Type="http://schemas.openxmlformats.org/officeDocument/2006/relationships/chartUserShapes" Target="../drawings/drawing35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Relationship Id="rId4" Type="http://schemas.openxmlformats.org/officeDocument/2006/relationships/chartUserShapes" Target="../drawings/drawing36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6.xml"/><Relationship Id="rId1" Type="http://schemas.microsoft.com/office/2011/relationships/chartStyle" Target="style26.xml"/><Relationship Id="rId4" Type="http://schemas.openxmlformats.org/officeDocument/2006/relationships/chartUserShapes" Target="../drawings/drawing3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ja-JP" sz="1600" b="0" i="0" u="none" strike="noStrike" kern="1200" spc="0" baseline="0">
                <a:solidFill>
                  <a:schemeClr val="tx1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r>
              <a:rPr lang="en-US" altLang="ja-JP" sz="1600">
                <a:solidFill>
                  <a:schemeClr val="tx1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</a:rPr>
              <a:t>【</a:t>
            </a:r>
            <a:r>
              <a:rPr lang="ja-JP" altLang="en-US" sz="1600">
                <a:solidFill>
                  <a:schemeClr val="tx1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</a:rPr>
              <a:t>属性</a:t>
            </a:r>
            <a:r>
              <a:rPr lang="en-US" altLang="ja-JP" sz="1600">
                <a:solidFill>
                  <a:schemeClr val="tx1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</a:rPr>
              <a:t>】</a:t>
            </a:r>
            <a:r>
              <a:rPr lang="ja-JP" altLang="en-US" sz="1600">
                <a:solidFill>
                  <a:schemeClr val="tx1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</a:rPr>
              <a:t>学年・身分について，お答えください．</a:t>
            </a:r>
          </a:p>
        </c:rich>
      </c:tx>
      <c:layout>
        <c:manualLayout>
          <c:xMode val="edge"/>
          <c:yMode val="edge"/>
          <c:x val="1.1352898550724662E-2"/>
          <c:y val="2.2759856630824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lang="ja-JP" sz="1600" b="0" i="0" u="none" strike="noStrike" kern="1200" spc="0" baseline="0">
              <a:solidFill>
                <a:schemeClr val="tx1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33461606280193235"/>
          <c:y val="0.16474342891278376"/>
          <c:w val="0.58237379227053143"/>
          <c:h val="0.7472583632019116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0B3EA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45-40E9-A064-575E3474ABF2}"/>
                </c:ext>
              </c:extLst>
            </c:dLbl>
            <c:dLbl>
              <c:idx val="1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45-40E9-A064-575E3474ABF2}"/>
                </c:ext>
              </c:extLst>
            </c:dLbl>
            <c:dLbl>
              <c:idx val="2"/>
              <c:layout>
                <c:manualLayout>
                  <c:x val="0"/>
                  <c:y val="-6.954320300294791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45-40E9-A064-575E3474ABF2}"/>
                </c:ext>
              </c:extLst>
            </c:dLbl>
            <c:dLbl>
              <c:idx val="3"/>
              <c:layout>
                <c:manualLayout>
                  <c:x val="0"/>
                  <c:y val="-6.954320300294791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45-40E9-A064-575E3474ABF2}"/>
                </c:ext>
              </c:extLst>
            </c:dLbl>
            <c:dLbl>
              <c:idx val="5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78-4CA2-88E9-C0E9A79FE5CF}"/>
                </c:ext>
              </c:extLst>
            </c:dLbl>
            <c:dLbl>
              <c:idx val="6"/>
              <c:layout>
                <c:manualLayout>
                  <c:x val="0"/>
                  <c:y val="-3.477160150147395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45-40E9-A064-575E3474ABF2}"/>
                </c:ext>
              </c:extLst>
            </c:dLbl>
            <c:dLbl>
              <c:idx val="7"/>
              <c:layout>
                <c:manualLayout>
                  <c:x val="0"/>
                  <c:y val="-3.477160150147395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45-40E9-A064-575E3474AB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'01-05'!$C$4:$C$11</c:f>
              <c:strCache>
                <c:ptCount val="8"/>
                <c:pt idx="0">
                  <c:v>聴講生など</c:v>
                </c:pt>
                <c:pt idx="1">
                  <c:v>研究生</c:v>
                </c:pt>
                <c:pt idx="2">
                  <c:v>博士課程</c:v>
                </c:pt>
                <c:pt idx="3">
                  <c:v>修士課程</c:v>
                </c:pt>
                <c:pt idx="4">
                  <c:v>学部4年以上</c:v>
                </c:pt>
                <c:pt idx="5">
                  <c:v>学部3年</c:v>
                </c:pt>
                <c:pt idx="6">
                  <c:v>学部2年</c:v>
                </c:pt>
                <c:pt idx="7">
                  <c:v>学部1年</c:v>
                </c:pt>
              </c:strCache>
            </c:strRef>
          </c:cat>
          <c:val>
            <c:numRef>
              <c:f>'01-05'!$D$4:$D$11</c:f>
              <c:numCache>
                <c:formatCode>General</c:formatCode>
                <c:ptCount val="8"/>
                <c:pt idx="0">
                  <c:v>7</c:v>
                </c:pt>
                <c:pt idx="1">
                  <c:v>36</c:v>
                </c:pt>
                <c:pt idx="2">
                  <c:v>494</c:v>
                </c:pt>
                <c:pt idx="3">
                  <c:v>749</c:v>
                </c:pt>
                <c:pt idx="4">
                  <c:v>263</c:v>
                </c:pt>
                <c:pt idx="5">
                  <c:v>276</c:v>
                </c:pt>
                <c:pt idx="6">
                  <c:v>313</c:v>
                </c:pt>
                <c:pt idx="7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45-40E9-A064-575E3474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047111088"/>
        <c:axId val="1019645600"/>
      </c:barChart>
      <c:catAx>
        <c:axId val="104711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019645600"/>
        <c:crosses val="autoZero"/>
        <c:auto val="1"/>
        <c:lblAlgn val="ctr"/>
        <c:lblOffset val="100"/>
        <c:noMultiLvlLbl val="0"/>
      </c:catAx>
      <c:valAx>
        <c:axId val="10196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047111088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31859479103574"/>
          <c:y val="0.1442710170403656"/>
          <c:w val="0.60096910963052697"/>
          <c:h val="0.744959437487274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'09'!$C$2</c:f>
              <c:strCache>
                <c:ptCount val="1"/>
                <c:pt idx="0">
                  <c:v>0-1講義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" lastClr="FFFF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0A-4FCC-8242-443838C93FBD}"/>
              </c:ext>
            </c:extLst>
          </c:dPt>
          <c:dLbls>
            <c:dLbl>
              <c:idx val="3"/>
              <c:layout>
                <c:manualLayout>
                  <c:x val="-3.0687888348280268E-3"/>
                  <c:y val="-6.47570558739939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D0A-4FCC-8242-443838C93F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'09'!$B$3:$B$8</c:f>
              <c:strCache>
                <c:ptCount val="6"/>
                <c:pt idx="0">
                  <c:v>その他(n=30)</c:v>
                </c:pt>
                <c:pt idx="1">
                  <c:v>大学院(n=745)</c:v>
                </c:pt>
                <c:pt idx="2">
                  <c:v>学部3年以上(n=452)</c:v>
                </c:pt>
                <c:pt idx="3">
                  <c:v>学部2年(n=306)</c:v>
                </c:pt>
                <c:pt idx="4">
                  <c:v>学部1年(n=266)</c:v>
                </c:pt>
                <c:pt idx="5">
                  <c:v>全体(n=1799)</c:v>
                </c:pt>
              </c:strCache>
            </c:strRef>
          </c:cat>
          <c:val>
            <c:numRef>
              <c:f>'09'!$C$3:$C$8</c:f>
              <c:numCache>
                <c:formatCode>General</c:formatCode>
                <c:ptCount val="6"/>
                <c:pt idx="0">
                  <c:v>4</c:v>
                </c:pt>
                <c:pt idx="1">
                  <c:v>170</c:v>
                </c:pt>
                <c:pt idx="2">
                  <c:v>28</c:v>
                </c:pt>
                <c:pt idx="3">
                  <c:v>1</c:v>
                </c:pt>
                <c:pt idx="4">
                  <c:v>0</c:v>
                </c:pt>
                <c:pt idx="5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A-4FCC-8242-443838C93FBD}"/>
            </c:ext>
          </c:extLst>
        </c:ser>
        <c:ser>
          <c:idx val="1"/>
          <c:order val="1"/>
          <c:tx>
            <c:strRef>
              <c:f>'09'!$D$2</c:f>
              <c:strCache>
                <c:ptCount val="1"/>
                <c:pt idx="0">
                  <c:v>1-3講義</c:v>
                </c:pt>
              </c:strCache>
            </c:strRef>
          </c:tx>
          <c:spPr>
            <a:solidFill>
              <a:srgbClr val="F1F8F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1F8F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D0A-4FCC-8242-443838C93FBD}"/>
              </c:ext>
            </c:extLst>
          </c:dPt>
          <c:dLbls>
            <c:dLbl>
              <c:idx val="4"/>
              <c:layout>
                <c:manualLayout>
                  <c:x val="2.1381003254870756E-2"/>
                  <c:y val="-6.05984993310057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D0A-4FCC-8242-443838C93F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'09'!$B$3:$B$8</c:f>
              <c:strCache>
                <c:ptCount val="6"/>
                <c:pt idx="0">
                  <c:v>その他(n=30)</c:v>
                </c:pt>
                <c:pt idx="1">
                  <c:v>大学院(n=745)</c:v>
                </c:pt>
                <c:pt idx="2">
                  <c:v>学部3年以上(n=452)</c:v>
                </c:pt>
                <c:pt idx="3">
                  <c:v>学部2年(n=306)</c:v>
                </c:pt>
                <c:pt idx="4">
                  <c:v>学部1年(n=266)</c:v>
                </c:pt>
                <c:pt idx="5">
                  <c:v>全体(n=1799)</c:v>
                </c:pt>
              </c:strCache>
            </c:strRef>
          </c:cat>
          <c:val>
            <c:numRef>
              <c:f>'09'!$D$3:$D$8</c:f>
              <c:numCache>
                <c:formatCode>General</c:formatCode>
                <c:ptCount val="6"/>
                <c:pt idx="0">
                  <c:v>13</c:v>
                </c:pt>
                <c:pt idx="1">
                  <c:v>337</c:v>
                </c:pt>
                <c:pt idx="2">
                  <c:v>95</c:v>
                </c:pt>
                <c:pt idx="3">
                  <c:v>5</c:v>
                </c:pt>
                <c:pt idx="4">
                  <c:v>1</c:v>
                </c:pt>
                <c:pt idx="5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0A-4FCC-8242-443838C93FBD}"/>
            </c:ext>
          </c:extLst>
        </c:ser>
        <c:ser>
          <c:idx val="2"/>
          <c:order val="2"/>
          <c:tx>
            <c:strRef>
              <c:f>'09'!$E$2</c:f>
              <c:strCache>
                <c:ptCount val="1"/>
                <c:pt idx="0">
                  <c:v>3-6講義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'09'!$B$3:$B$8</c:f>
              <c:strCache>
                <c:ptCount val="6"/>
                <c:pt idx="0">
                  <c:v>その他(n=30)</c:v>
                </c:pt>
                <c:pt idx="1">
                  <c:v>大学院(n=745)</c:v>
                </c:pt>
                <c:pt idx="2">
                  <c:v>学部3年以上(n=452)</c:v>
                </c:pt>
                <c:pt idx="3">
                  <c:v>学部2年(n=306)</c:v>
                </c:pt>
                <c:pt idx="4">
                  <c:v>学部1年(n=266)</c:v>
                </c:pt>
                <c:pt idx="5">
                  <c:v>全体(n=1799)</c:v>
                </c:pt>
              </c:strCache>
            </c:strRef>
          </c:cat>
          <c:val>
            <c:numRef>
              <c:f>'09'!$E$3:$E$8</c:f>
              <c:numCache>
                <c:formatCode>General</c:formatCode>
                <c:ptCount val="6"/>
                <c:pt idx="0">
                  <c:v>7</c:v>
                </c:pt>
                <c:pt idx="1">
                  <c:v>151</c:v>
                </c:pt>
                <c:pt idx="2">
                  <c:v>89</c:v>
                </c:pt>
                <c:pt idx="3">
                  <c:v>20</c:v>
                </c:pt>
                <c:pt idx="4">
                  <c:v>7</c:v>
                </c:pt>
                <c:pt idx="5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0A-4FCC-8242-443838C93FBD}"/>
            </c:ext>
          </c:extLst>
        </c:ser>
        <c:ser>
          <c:idx val="3"/>
          <c:order val="3"/>
          <c:tx>
            <c:strRef>
              <c:f>'09'!$F$2</c:f>
              <c:strCache>
                <c:ptCount val="1"/>
                <c:pt idx="0">
                  <c:v>6-9講義</c:v>
                </c:pt>
              </c:strCache>
            </c:strRef>
          </c:tx>
          <c:spPr>
            <a:solidFill>
              <a:srgbClr val="9ECBF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'09'!$B$3:$B$8</c:f>
              <c:strCache>
                <c:ptCount val="6"/>
                <c:pt idx="0">
                  <c:v>その他(n=30)</c:v>
                </c:pt>
                <c:pt idx="1">
                  <c:v>大学院(n=745)</c:v>
                </c:pt>
                <c:pt idx="2">
                  <c:v>学部3年以上(n=452)</c:v>
                </c:pt>
                <c:pt idx="3">
                  <c:v>学部2年(n=306)</c:v>
                </c:pt>
                <c:pt idx="4">
                  <c:v>学部1年(n=266)</c:v>
                </c:pt>
                <c:pt idx="5">
                  <c:v>全体(n=1799)</c:v>
                </c:pt>
              </c:strCache>
            </c:strRef>
          </c:cat>
          <c:val>
            <c:numRef>
              <c:f>'09'!$F$3:$F$8</c:f>
              <c:numCache>
                <c:formatCode>General</c:formatCode>
                <c:ptCount val="6"/>
                <c:pt idx="0">
                  <c:v>2</c:v>
                </c:pt>
                <c:pt idx="1">
                  <c:v>61</c:v>
                </c:pt>
                <c:pt idx="2">
                  <c:v>99</c:v>
                </c:pt>
                <c:pt idx="3">
                  <c:v>61</c:v>
                </c:pt>
                <c:pt idx="4">
                  <c:v>38</c:v>
                </c:pt>
                <c:pt idx="5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0A-4FCC-8242-443838C93FBD}"/>
            </c:ext>
          </c:extLst>
        </c:ser>
        <c:ser>
          <c:idx val="4"/>
          <c:order val="4"/>
          <c:tx>
            <c:strRef>
              <c:f>'09'!$G$2</c:f>
              <c:strCache>
                <c:ptCount val="1"/>
                <c:pt idx="0">
                  <c:v>9-12講義</c:v>
                </c:pt>
              </c:strCache>
            </c:strRef>
          </c:tx>
          <c:spPr>
            <a:solidFill>
              <a:srgbClr val="70B3EA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-2.7619099513451987E-2"/>
                  <c:y val="-6.07097398818693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D0A-4FCC-8242-443838C93F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'09'!$B$3:$B$8</c:f>
              <c:strCache>
                <c:ptCount val="6"/>
                <c:pt idx="0">
                  <c:v>その他(n=30)</c:v>
                </c:pt>
                <c:pt idx="1">
                  <c:v>大学院(n=745)</c:v>
                </c:pt>
                <c:pt idx="2">
                  <c:v>学部3年以上(n=452)</c:v>
                </c:pt>
                <c:pt idx="3">
                  <c:v>学部2年(n=306)</c:v>
                </c:pt>
                <c:pt idx="4">
                  <c:v>学部1年(n=266)</c:v>
                </c:pt>
                <c:pt idx="5">
                  <c:v>全体(n=1799)</c:v>
                </c:pt>
              </c:strCache>
            </c:strRef>
          </c:cat>
          <c:val>
            <c:numRef>
              <c:f>'09'!$G$3:$G$8</c:f>
              <c:numCache>
                <c:formatCode>General</c:formatCode>
                <c:ptCount val="6"/>
                <c:pt idx="0">
                  <c:v>2</c:v>
                </c:pt>
                <c:pt idx="1">
                  <c:v>12</c:v>
                </c:pt>
                <c:pt idx="2">
                  <c:v>91</c:v>
                </c:pt>
                <c:pt idx="3">
                  <c:v>99</c:v>
                </c:pt>
                <c:pt idx="4">
                  <c:v>113</c:v>
                </c:pt>
                <c:pt idx="5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0A-4FCC-8242-443838C93FBD}"/>
            </c:ext>
          </c:extLst>
        </c:ser>
        <c:ser>
          <c:idx val="5"/>
          <c:order val="5"/>
          <c:tx>
            <c:strRef>
              <c:f>'09'!$H$2</c:f>
              <c:strCache>
                <c:ptCount val="1"/>
                <c:pt idx="0">
                  <c:v>12-15講義</c:v>
                </c:pt>
              </c:strCache>
            </c:strRef>
          </c:tx>
          <c:spPr>
            <a:solidFill>
              <a:srgbClr val="3694E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82218179222342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D0A-4FCC-8242-443838C93FBD}"/>
                </c:ext>
              </c:extLst>
            </c:dLbl>
            <c:dLbl>
              <c:idx val="1"/>
              <c:layout>
                <c:manualLayout>
                  <c:x val="-1.5343944174141119E-3"/>
                  <c:y val="-6.07097398818693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D0A-4FCC-8242-443838C93F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'09'!$B$3:$B$8</c:f>
              <c:strCache>
                <c:ptCount val="6"/>
                <c:pt idx="0">
                  <c:v>その他(n=30)</c:v>
                </c:pt>
                <c:pt idx="1">
                  <c:v>大学院(n=745)</c:v>
                </c:pt>
                <c:pt idx="2">
                  <c:v>学部3年以上(n=452)</c:v>
                </c:pt>
                <c:pt idx="3">
                  <c:v>学部2年(n=306)</c:v>
                </c:pt>
                <c:pt idx="4">
                  <c:v>学部1年(n=266)</c:v>
                </c:pt>
                <c:pt idx="5">
                  <c:v>全体(n=1799)</c:v>
                </c:pt>
              </c:strCache>
            </c:strRef>
          </c:cat>
          <c:val>
            <c:numRef>
              <c:f>'09'!$H$3:$H$8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28</c:v>
                </c:pt>
                <c:pt idx="3">
                  <c:v>70</c:v>
                </c:pt>
                <c:pt idx="4">
                  <c:v>86</c:v>
                </c:pt>
                <c:pt idx="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0A-4FCC-8242-443838C93FBD}"/>
            </c:ext>
          </c:extLst>
        </c:ser>
        <c:ser>
          <c:idx val="6"/>
          <c:order val="6"/>
          <c:tx>
            <c:strRef>
              <c:f>'09'!$I$2</c:f>
              <c:strCache>
                <c:ptCount val="1"/>
                <c:pt idx="0">
                  <c:v>15講義以上</c:v>
                </c:pt>
              </c:strCache>
            </c:strRef>
          </c:tx>
          <c:spPr>
            <a:solidFill>
              <a:srgbClr val="095085"/>
            </a:solidFill>
            <a:ln w="12700">
              <a:solidFill>
                <a:srgbClr val="09508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'09'!$B$3:$B$8</c:f>
              <c:strCache>
                <c:ptCount val="6"/>
                <c:pt idx="0">
                  <c:v>その他(n=30)</c:v>
                </c:pt>
                <c:pt idx="1">
                  <c:v>大学院(n=745)</c:v>
                </c:pt>
                <c:pt idx="2">
                  <c:v>学部3年以上(n=452)</c:v>
                </c:pt>
                <c:pt idx="3">
                  <c:v>学部2年(n=306)</c:v>
                </c:pt>
                <c:pt idx="4">
                  <c:v>学部1年(n=266)</c:v>
                </c:pt>
                <c:pt idx="5">
                  <c:v>全体(n=1799)</c:v>
                </c:pt>
              </c:strCache>
            </c:strRef>
          </c:cat>
          <c:val>
            <c:numRef>
              <c:f>'09'!$I$3:$I$8</c:f>
              <c:numCache>
                <c:formatCode>General</c:formatCode>
                <c:ptCount val="6"/>
                <c:pt idx="0">
                  <c:v>2</c:v>
                </c:pt>
                <c:pt idx="1">
                  <c:v>9</c:v>
                </c:pt>
                <c:pt idx="2">
                  <c:v>22</c:v>
                </c:pt>
                <c:pt idx="3">
                  <c:v>50</c:v>
                </c:pt>
                <c:pt idx="4">
                  <c:v>21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0A-4FCC-8242-443838C93F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7616259506019"/>
          <c:y val="0.26328559970586357"/>
          <c:w val="0.12458429951690821"/>
          <c:h val="0.61993170561110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31859479103574"/>
          <c:y val="0.22282784728126642"/>
          <c:w val="0.60096910963052697"/>
          <c:h val="0.6664023734654125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'10'!$C$2</c:f>
              <c:strCache>
                <c:ptCount val="1"/>
                <c:pt idx="0">
                  <c:v>0-1講義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" lastClr="FFFF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40-4693-B448-B4FF3D6CB2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'10'!$B$3:$B$8</c:f>
              <c:strCache>
                <c:ptCount val="6"/>
                <c:pt idx="0">
                  <c:v>その他(n=24)</c:v>
                </c:pt>
                <c:pt idx="1">
                  <c:v>大学院(n=695)</c:v>
                </c:pt>
                <c:pt idx="2">
                  <c:v>学部3年以上(n=412)</c:v>
                </c:pt>
                <c:pt idx="3">
                  <c:v>学部2年(n=268)</c:v>
                </c:pt>
                <c:pt idx="4">
                  <c:v>学部1年(n=251)</c:v>
                </c:pt>
                <c:pt idx="5">
                  <c:v>全体(n=1650)</c:v>
                </c:pt>
              </c:strCache>
            </c:strRef>
          </c:cat>
          <c:val>
            <c:numRef>
              <c:f>'10'!$C$3:$C$8</c:f>
              <c:numCache>
                <c:formatCode>General</c:formatCode>
                <c:ptCount val="6"/>
                <c:pt idx="0">
                  <c:v>6</c:v>
                </c:pt>
                <c:pt idx="1">
                  <c:v>317</c:v>
                </c:pt>
                <c:pt idx="2">
                  <c:v>224</c:v>
                </c:pt>
                <c:pt idx="3">
                  <c:v>178</c:v>
                </c:pt>
                <c:pt idx="4">
                  <c:v>120</c:v>
                </c:pt>
                <c:pt idx="5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0-4693-B448-B4FF3D6CB25D}"/>
            </c:ext>
          </c:extLst>
        </c:ser>
        <c:ser>
          <c:idx val="1"/>
          <c:order val="1"/>
          <c:tx>
            <c:strRef>
              <c:f>'10'!$D$2</c:f>
              <c:strCache>
                <c:ptCount val="1"/>
                <c:pt idx="0">
                  <c:v>1-3講義</c:v>
                </c:pt>
              </c:strCache>
            </c:strRef>
          </c:tx>
          <c:spPr>
            <a:solidFill>
              <a:srgbClr val="F1F8F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1F8F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40-4693-B448-B4FF3D6CB2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'10'!$B$3:$B$8</c:f>
              <c:strCache>
                <c:ptCount val="6"/>
                <c:pt idx="0">
                  <c:v>その他(n=24)</c:v>
                </c:pt>
                <c:pt idx="1">
                  <c:v>大学院(n=695)</c:v>
                </c:pt>
                <c:pt idx="2">
                  <c:v>学部3年以上(n=412)</c:v>
                </c:pt>
                <c:pt idx="3">
                  <c:v>学部2年(n=268)</c:v>
                </c:pt>
                <c:pt idx="4">
                  <c:v>学部1年(n=251)</c:v>
                </c:pt>
                <c:pt idx="5">
                  <c:v>全体(n=1650)</c:v>
                </c:pt>
              </c:strCache>
            </c:strRef>
          </c:cat>
          <c:val>
            <c:numRef>
              <c:f>'10'!$D$3:$D$8</c:f>
              <c:numCache>
                <c:formatCode>General</c:formatCode>
                <c:ptCount val="6"/>
                <c:pt idx="0">
                  <c:v>13</c:v>
                </c:pt>
                <c:pt idx="1">
                  <c:v>287</c:v>
                </c:pt>
                <c:pt idx="2">
                  <c:v>125</c:v>
                </c:pt>
                <c:pt idx="3">
                  <c:v>63</c:v>
                </c:pt>
                <c:pt idx="4">
                  <c:v>119</c:v>
                </c:pt>
                <c:pt idx="5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40-4693-B448-B4FF3D6CB25D}"/>
            </c:ext>
          </c:extLst>
        </c:ser>
        <c:ser>
          <c:idx val="2"/>
          <c:order val="2"/>
          <c:tx>
            <c:strRef>
              <c:f>'10'!$E$2</c:f>
              <c:strCache>
                <c:ptCount val="1"/>
                <c:pt idx="0">
                  <c:v>3-6講義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'10'!$B$3:$B$8</c:f>
              <c:strCache>
                <c:ptCount val="6"/>
                <c:pt idx="0">
                  <c:v>その他(n=24)</c:v>
                </c:pt>
                <c:pt idx="1">
                  <c:v>大学院(n=695)</c:v>
                </c:pt>
                <c:pt idx="2">
                  <c:v>学部3年以上(n=412)</c:v>
                </c:pt>
                <c:pt idx="3">
                  <c:v>学部2年(n=268)</c:v>
                </c:pt>
                <c:pt idx="4">
                  <c:v>学部1年(n=251)</c:v>
                </c:pt>
                <c:pt idx="5">
                  <c:v>全体(n=1650)</c:v>
                </c:pt>
              </c:strCache>
            </c:strRef>
          </c:cat>
          <c:val>
            <c:numRef>
              <c:f>'10'!$E$3:$E$8</c:f>
              <c:numCache>
                <c:formatCode>General</c:formatCode>
                <c:ptCount val="6"/>
                <c:pt idx="0">
                  <c:v>3</c:v>
                </c:pt>
                <c:pt idx="1">
                  <c:v>64</c:v>
                </c:pt>
                <c:pt idx="2">
                  <c:v>38</c:v>
                </c:pt>
                <c:pt idx="3">
                  <c:v>22</c:v>
                </c:pt>
                <c:pt idx="4">
                  <c:v>9</c:v>
                </c:pt>
                <c:pt idx="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40-4693-B448-B4FF3D6CB25D}"/>
            </c:ext>
          </c:extLst>
        </c:ser>
        <c:ser>
          <c:idx val="3"/>
          <c:order val="3"/>
          <c:tx>
            <c:strRef>
              <c:f>'10'!$F$2</c:f>
              <c:strCache>
                <c:ptCount val="1"/>
                <c:pt idx="0">
                  <c:v>6講義以上</c:v>
                </c:pt>
              </c:strCache>
            </c:strRef>
          </c:tx>
          <c:spPr>
            <a:solidFill>
              <a:srgbClr val="9ECBF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'10'!$B$3:$B$8</c:f>
              <c:strCache>
                <c:ptCount val="6"/>
                <c:pt idx="0">
                  <c:v>その他(n=24)</c:v>
                </c:pt>
                <c:pt idx="1">
                  <c:v>大学院(n=695)</c:v>
                </c:pt>
                <c:pt idx="2">
                  <c:v>学部3年以上(n=412)</c:v>
                </c:pt>
                <c:pt idx="3">
                  <c:v>学部2年(n=268)</c:v>
                </c:pt>
                <c:pt idx="4">
                  <c:v>学部1年(n=251)</c:v>
                </c:pt>
                <c:pt idx="5">
                  <c:v>全体(n=1650)</c:v>
                </c:pt>
              </c:strCache>
            </c:strRef>
          </c:cat>
          <c:val>
            <c:numRef>
              <c:f>'10'!$F$3:$F$8</c:f>
              <c:numCache>
                <c:formatCode>General</c:formatCode>
                <c:ptCount val="6"/>
                <c:pt idx="0">
                  <c:v>2</c:v>
                </c:pt>
                <c:pt idx="1">
                  <c:v>27</c:v>
                </c:pt>
                <c:pt idx="2">
                  <c:v>25</c:v>
                </c:pt>
                <c:pt idx="3">
                  <c:v>5</c:v>
                </c:pt>
                <c:pt idx="4">
                  <c:v>3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40-4693-B448-B4FF3D6CB2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7616259506019"/>
          <c:y val="0.26328559970586357"/>
          <c:w val="0.12622383740493975"/>
          <c:h val="0.54678961245562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31859479103574"/>
          <c:y val="0.22282784728126642"/>
          <c:w val="0.60096910963052697"/>
          <c:h val="0.6664023734654125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'11'!$C$2</c:f>
              <c:strCache>
                <c:ptCount val="1"/>
                <c:pt idx="0">
                  <c:v>0-1講義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" lastClr="FFFF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4-466D-AD6D-944CADF4B7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'11'!$B$3:$B$8</c:f>
              <c:strCache>
                <c:ptCount val="6"/>
                <c:pt idx="0">
                  <c:v>その他(n=19)</c:v>
                </c:pt>
                <c:pt idx="1">
                  <c:v>大学院(n=580)</c:v>
                </c:pt>
                <c:pt idx="2">
                  <c:v>学部3年以上(n=366)</c:v>
                </c:pt>
                <c:pt idx="3">
                  <c:v>学部2年(n=248)</c:v>
                </c:pt>
                <c:pt idx="4">
                  <c:v>学部1年(n=233)</c:v>
                </c:pt>
                <c:pt idx="5">
                  <c:v>全体(n=1446)</c:v>
                </c:pt>
              </c:strCache>
            </c:strRef>
          </c:cat>
          <c:val>
            <c:numRef>
              <c:f>'11'!$C$3:$C$8</c:f>
              <c:numCache>
                <c:formatCode>General</c:formatCode>
                <c:ptCount val="6"/>
                <c:pt idx="0">
                  <c:v>16</c:v>
                </c:pt>
                <c:pt idx="1">
                  <c:v>571</c:v>
                </c:pt>
                <c:pt idx="2">
                  <c:v>363</c:v>
                </c:pt>
                <c:pt idx="3">
                  <c:v>245</c:v>
                </c:pt>
                <c:pt idx="4">
                  <c:v>216</c:v>
                </c:pt>
                <c:pt idx="5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4-466D-AD6D-944CADF4B787}"/>
            </c:ext>
          </c:extLst>
        </c:ser>
        <c:ser>
          <c:idx val="1"/>
          <c:order val="1"/>
          <c:tx>
            <c:strRef>
              <c:f>'11'!$D$2</c:f>
              <c:strCache>
                <c:ptCount val="1"/>
                <c:pt idx="0">
                  <c:v>1-3講義</c:v>
                </c:pt>
              </c:strCache>
            </c:strRef>
          </c:tx>
          <c:spPr>
            <a:solidFill>
              <a:srgbClr val="F1F8F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1F8F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5B4-466D-AD6D-944CADF4B787}"/>
              </c:ext>
            </c:extLst>
          </c:dPt>
          <c:dLbls>
            <c:dLbl>
              <c:idx val="1"/>
              <c:layout>
                <c:manualLayout>
                  <c:x val="-1.5281083498607678E-3"/>
                  <c:y val="-5.71323175477189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B4-466D-AD6D-944CADF4B787}"/>
                </c:ext>
              </c:extLst>
            </c:dLbl>
            <c:dLbl>
              <c:idx val="2"/>
              <c:layout>
                <c:manualLayout>
                  <c:x val="0"/>
                  <c:y val="-5.35615477009865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5B4-466D-AD6D-944CADF4B787}"/>
                </c:ext>
              </c:extLst>
            </c:dLbl>
            <c:dLbl>
              <c:idx val="3"/>
              <c:layout>
                <c:manualLayout>
                  <c:x val="0"/>
                  <c:y val="-5.71323175477189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5B4-466D-AD6D-944CADF4B787}"/>
                </c:ext>
              </c:extLst>
            </c:dLbl>
            <c:dLbl>
              <c:idx val="5"/>
              <c:layout>
                <c:manualLayout>
                  <c:x val="0"/>
                  <c:y val="-5.71323175477190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B4-466D-AD6D-944CADF4B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'11'!$B$3:$B$8</c:f>
              <c:strCache>
                <c:ptCount val="6"/>
                <c:pt idx="0">
                  <c:v>その他(n=19)</c:v>
                </c:pt>
                <c:pt idx="1">
                  <c:v>大学院(n=580)</c:v>
                </c:pt>
                <c:pt idx="2">
                  <c:v>学部3年以上(n=366)</c:v>
                </c:pt>
                <c:pt idx="3">
                  <c:v>学部2年(n=248)</c:v>
                </c:pt>
                <c:pt idx="4">
                  <c:v>学部1年(n=233)</c:v>
                </c:pt>
                <c:pt idx="5">
                  <c:v>全体(n=1446)</c:v>
                </c:pt>
              </c:strCache>
            </c:strRef>
          </c:cat>
          <c:val>
            <c:numRef>
              <c:f>'11'!$D$3:$D$8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16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4-466D-AD6D-944CADF4B787}"/>
            </c:ext>
          </c:extLst>
        </c:ser>
        <c:ser>
          <c:idx val="2"/>
          <c:order val="2"/>
          <c:tx>
            <c:strRef>
              <c:f>'11'!$E$2</c:f>
              <c:strCache>
                <c:ptCount val="1"/>
                <c:pt idx="0">
                  <c:v>3講義以上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067632850241433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5B4-466D-AD6D-944CADF4B787}"/>
                </c:ext>
              </c:extLst>
            </c:dLbl>
            <c:dLbl>
              <c:idx val="1"/>
              <c:layout>
                <c:manualLayout>
                  <c:x val="9.202898550724637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B4-466D-AD6D-944CADF4B787}"/>
                </c:ext>
              </c:extLst>
            </c:dLbl>
            <c:dLbl>
              <c:idx val="2"/>
              <c:layout>
                <c:manualLayout>
                  <c:x val="9.20289855072452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5B4-466D-AD6D-944CADF4B787}"/>
                </c:ext>
              </c:extLst>
            </c:dLbl>
            <c:dLbl>
              <c:idx val="3"/>
              <c:layout>
                <c:manualLayout>
                  <c:x val="9.202898550724637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B4-466D-AD6D-944CADF4B787}"/>
                </c:ext>
              </c:extLst>
            </c:dLbl>
            <c:dLbl>
              <c:idx val="4"/>
              <c:layout>
                <c:manualLayout>
                  <c:x val="9.202898550724637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B4-466D-AD6D-944CADF4B787}"/>
                </c:ext>
              </c:extLst>
            </c:dLbl>
            <c:dLbl>
              <c:idx val="5"/>
              <c:layout>
                <c:manualLayout>
                  <c:x val="1.380434782608684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B4-466D-AD6D-944CADF4B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'11'!$B$3:$B$8</c:f>
              <c:strCache>
                <c:ptCount val="6"/>
                <c:pt idx="0">
                  <c:v>その他(n=19)</c:v>
                </c:pt>
                <c:pt idx="1">
                  <c:v>大学院(n=580)</c:v>
                </c:pt>
                <c:pt idx="2">
                  <c:v>学部3年以上(n=366)</c:v>
                </c:pt>
                <c:pt idx="3">
                  <c:v>学部2年(n=248)</c:v>
                </c:pt>
                <c:pt idx="4">
                  <c:v>学部1年(n=233)</c:v>
                </c:pt>
                <c:pt idx="5">
                  <c:v>全体(n=1446)</c:v>
                </c:pt>
              </c:strCache>
            </c:strRef>
          </c:cat>
          <c:val>
            <c:numRef>
              <c:f>'11'!$E$3:$E$8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B4-466D-AD6D-944CADF4B7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7944635310929"/>
          <c:y val="0.38469168792258801"/>
          <c:w val="0.12622383740493975"/>
          <c:h val="0.31111892744195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31859479103574"/>
          <c:y val="0.22282784728126642"/>
          <c:w val="0.60096910963052697"/>
          <c:h val="0.6664023734654125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'12'!$C$2</c:f>
              <c:strCache>
                <c:ptCount val="1"/>
                <c:pt idx="0">
                  <c:v>0-1講義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" lastClr="FFFF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6F-4294-B0D3-4414B1FAB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'12'!$B$3:$B$8</c:f>
              <c:strCache>
                <c:ptCount val="6"/>
                <c:pt idx="0">
                  <c:v>その他(n=20)</c:v>
                </c:pt>
                <c:pt idx="1">
                  <c:v>大学院(n=571)</c:v>
                </c:pt>
                <c:pt idx="2">
                  <c:v>学部3年以上(n=368)</c:v>
                </c:pt>
                <c:pt idx="3">
                  <c:v>学部2年(n=248)</c:v>
                </c:pt>
                <c:pt idx="4">
                  <c:v>学部1年(n=226)</c:v>
                </c:pt>
                <c:pt idx="5">
                  <c:v>全体(n=1433)</c:v>
                </c:pt>
              </c:strCache>
            </c:strRef>
          </c:cat>
          <c:val>
            <c:numRef>
              <c:f>'12'!$C$3:$C$8</c:f>
              <c:numCache>
                <c:formatCode>General</c:formatCode>
                <c:ptCount val="6"/>
                <c:pt idx="0">
                  <c:v>17</c:v>
                </c:pt>
                <c:pt idx="1">
                  <c:v>563</c:v>
                </c:pt>
                <c:pt idx="2">
                  <c:v>368</c:v>
                </c:pt>
                <c:pt idx="3">
                  <c:v>246</c:v>
                </c:pt>
                <c:pt idx="4">
                  <c:v>222</c:v>
                </c:pt>
                <c:pt idx="5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F-4294-B0D3-4414B1FAB700}"/>
            </c:ext>
          </c:extLst>
        </c:ser>
        <c:ser>
          <c:idx val="1"/>
          <c:order val="1"/>
          <c:tx>
            <c:strRef>
              <c:f>'12'!$D$2</c:f>
              <c:strCache>
                <c:ptCount val="1"/>
                <c:pt idx="0">
                  <c:v>1-3講義</c:v>
                </c:pt>
              </c:strCache>
            </c:strRef>
          </c:tx>
          <c:spPr>
            <a:solidFill>
              <a:srgbClr val="F1F8F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1F8F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6F-4294-B0D3-4414B1FAB700}"/>
              </c:ext>
            </c:extLst>
          </c:dPt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6F-4294-B0D3-4414B1FAB700}"/>
                </c:ext>
              </c:extLst>
            </c:dLbl>
            <c:dLbl>
              <c:idx val="1"/>
              <c:layout>
                <c:manualLayout>
                  <c:x val="0"/>
                  <c:y val="-5.35615477009865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6F-4294-B0D3-4414B1FAB700}"/>
                </c:ext>
              </c:extLst>
            </c:dLbl>
            <c:dLbl>
              <c:idx val="2"/>
              <c:layout>
                <c:manualLayout>
                  <c:x val="-1.5338164251208855E-3"/>
                  <c:y val="-5.35615477009865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6F-4294-B0D3-4414B1FAB700}"/>
                </c:ext>
              </c:extLst>
            </c:dLbl>
            <c:dLbl>
              <c:idx val="3"/>
              <c:layout>
                <c:manualLayout>
                  <c:x val="-7.6690821256039775E-3"/>
                  <c:y val="-5.35615477009865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6F-4294-B0D3-4414B1FAB700}"/>
                </c:ext>
              </c:extLst>
            </c:dLbl>
            <c:dLbl>
              <c:idx val="4"/>
              <c:layout>
                <c:manualLayout>
                  <c:x val="-7.6690821256038648E-3"/>
                  <c:y val="-5.35615477009865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6F-4294-B0D3-4414B1FAB700}"/>
                </c:ext>
              </c:extLst>
            </c:dLbl>
            <c:dLbl>
              <c:idx val="5"/>
              <c:layout>
                <c:manualLayout>
                  <c:x val="-9.2028985507246371E-3"/>
                  <c:y val="-5.71323175477190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6F-4294-B0D3-4414B1FAB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'12'!$B$3:$B$8</c:f>
              <c:strCache>
                <c:ptCount val="6"/>
                <c:pt idx="0">
                  <c:v>その他(n=20)</c:v>
                </c:pt>
                <c:pt idx="1">
                  <c:v>大学院(n=571)</c:v>
                </c:pt>
                <c:pt idx="2">
                  <c:v>学部3年以上(n=368)</c:v>
                </c:pt>
                <c:pt idx="3">
                  <c:v>学部2年(n=248)</c:v>
                </c:pt>
                <c:pt idx="4">
                  <c:v>学部1年(n=226)</c:v>
                </c:pt>
                <c:pt idx="5">
                  <c:v>全体(n=1433)</c:v>
                </c:pt>
              </c:strCache>
            </c:strRef>
          </c:cat>
          <c:val>
            <c:numRef>
              <c:f>'12'!$D$3:$D$8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6F-4294-B0D3-4414B1FAB700}"/>
            </c:ext>
          </c:extLst>
        </c:ser>
        <c:ser>
          <c:idx val="2"/>
          <c:order val="2"/>
          <c:tx>
            <c:strRef>
              <c:f>'12'!$E$2</c:f>
              <c:strCache>
                <c:ptCount val="1"/>
                <c:pt idx="0">
                  <c:v>3講義以上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9.202898550724637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E6F-4294-B0D3-4414B1FAB700}"/>
                </c:ext>
              </c:extLst>
            </c:dLbl>
            <c:dLbl>
              <c:idx val="2"/>
              <c:layout>
                <c:manualLayout>
                  <c:x val="6.135265700482978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6F-4294-B0D3-4414B1FAB700}"/>
                </c:ext>
              </c:extLst>
            </c:dLbl>
            <c:dLbl>
              <c:idx val="3"/>
              <c:layout>
                <c:manualLayout>
                  <c:x val="7.669082125603864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E6F-4294-B0D3-4414B1FAB700}"/>
                </c:ext>
              </c:extLst>
            </c:dLbl>
            <c:dLbl>
              <c:idx val="4"/>
              <c:layout>
                <c:manualLayout>
                  <c:x val="9.202898550724637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E6F-4294-B0D3-4414B1FAB700}"/>
                </c:ext>
              </c:extLst>
            </c:dLbl>
            <c:dLbl>
              <c:idx val="5"/>
              <c:layout>
                <c:manualLayout>
                  <c:x val="9.202898550724637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6F-4294-B0D3-4414B1FAB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'12'!$B$3:$B$8</c:f>
              <c:strCache>
                <c:ptCount val="6"/>
                <c:pt idx="0">
                  <c:v>その他(n=20)</c:v>
                </c:pt>
                <c:pt idx="1">
                  <c:v>大学院(n=571)</c:v>
                </c:pt>
                <c:pt idx="2">
                  <c:v>学部3年以上(n=368)</c:v>
                </c:pt>
                <c:pt idx="3">
                  <c:v>学部2年(n=248)</c:v>
                </c:pt>
                <c:pt idx="4">
                  <c:v>学部1年(n=226)</c:v>
                </c:pt>
                <c:pt idx="5">
                  <c:v>全体(n=1433)</c:v>
                </c:pt>
              </c:strCache>
            </c:strRef>
          </c:cat>
          <c:val>
            <c:numRef>
              <c:f>'12'!$E$3:$E$8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6F-4294-B0D3-4414B1FAB7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7944635310929"/>
          <c:y val="0.38469168792258801"/>
          <c:w val="0.12622383740493975"/>
          <c:h val="0.31111892744195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31859479103574"/>
          <c:y val="0.22282784728126642"/>
          <c:w val="0.60096910963052697"/>
          <c:h val="0.6664023734654125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'13'!$C$2</c:f>
              <c:strCache>
                <c:ptCount val="1"/>
                <c:pt idx="0">
                  <c:v>0-1講義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" lastClr="FFFF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0A-4D2C-9CDC-A7AD00ADEE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'13'!$B$3:$B$8</c:f>
              <c:strCache>
                <c:ptCount val="6"/>
                <c:pt idx="0">
                  <c:v>その他(n=20)</c:v>
                </c:pt>
                <c:pt idx="1">
                  <c:v>大学院(n=585)</c:v>
                </c:pt>
                <c:pt idx="2">
                  <c:v>学部3年以上(n=371)</c:v>
                </c:pt>
                <c:pt idx="3">
                  <c:v>学部2年(n=246)</c:v>
                </c:pt>
                <c:pt idx="4">
                  <c:v>学部1年(n=226)</c:v>
                </c:pt>
                <c:pt idx="5">
                  <c:v>全体(n=1448)</c:v>
                </c:pt>
              </c:strCache>
            </c:strRef>
          </c:cat>
          <c:val>
            <c:numRef>
              <c:f>'13'!$C$3:$C$8</c:f>
              <c:numCache>
                <c:formatCode>General</c:formatCode>
                <c:ptCount val="6"/>
                <c:pt idx="0">
                  <c:v>16</c:v>
                </c:pt>
                <c:pt idx="1">
                  <c:v>557</c:v>
                </c:pt>
                <c:pt idx="2">
                  <c:v>351</c:v>
                </c:pt>
                <c:pt idx="3">
                  <c:v>226</c:v>
                </c:pt>
                <c:pt idx="4">
                  <c:v>210</c:v>
                </c:pt>
                <c:pt idx="5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A-4D2C-9CDC-A7AD00ADEEBB}"/>
            </c:ext>
          </c:extLst>
        </c:ser>
        <c:ser>
          <c:idx val="1"/>
          <c:order val="1"/>
          <c:tx>
            <c:strRef>
              <c:f>'13'!$D$2</c:f>
              <c:strCache>
                <c:ptCount val="1"/>
                <c:pt idx="0">
                  <c:v>1-3講義</c:v>
                </c:pt>
              </c:strCache>
            </c:strRef>
          </c:tx>
          <c:spPr>
            <a:solidFill>
              <a:srgbClr val="F1F8F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1F8F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B0A-4D2C-9CDC-A7AD00ADEE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'13'!$B$3:$B$8</c:f>
              <c:strCache>
                <c:ptCount val="6"/>
                <c:pt idx="0">
                  <c:v>その他(n=20)</c:v>
                </c:pt>
                <c:pt idx="1">
                  <c:v>大学院(n=585)</c:v>
                </c:pt>
                <c:pt idx="2">
                  <c:v>学部3年以上(n=371)</c:v>
                </c:pt>
                <c:pt idx="3">
                  <c:v>学部2年(n=246)</c:v>
                </c:pt>
                <c:pt idx="4">
                  <c:v>学部1年(n=226)</c:v>
                </c:pt>
                <c:pt idx="5">
                  <c:v>全体(n=1448)</c:v>
                </c:pt>
              </c:strCache>
            </c:strRef>
          </c:cat>
          <c:val>
            <c:numRef>
              <c:f>'13'!$D$3:$D$8</c:f>
              <c:numCache>
                <c:formatCode>General</c:formatCode>
                <c:ptCount val="6"/>
                <c:pt idx="0">
                  <c:v>2</c:v>
                </c:pt>
                <c:pt idx="1">
                  <c:v>25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0A-4D2C-9CDC-A7AD00ADEEBB}"/>
            </c:ext>
          </c:extLst>
        </c:ser>
        <c:ser>
          <c:idx val="2"/>
          <c:order val="2"/>
          <c:tx>
            <c:strRef>
              <c:f>'13'!$E$2</c:f>
              <c:strCache>
                <c:ptCount val="1"/>
                <c:pt idx="0">
                  <c:v>3講義以上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3.0676328502414335E-3"/>
                  <c:y val="-5.35615477009865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0A-4D2C-9CDC-A7AD00ADEEBB}"/>
                </c:ext>
              </c:extLst>
            </c:dLbl>
            <c:dLbl>
              <c:idx val="4"/>
              <c:layout>
                <c:manualLayout>
                  <c:x val="-1.1247857181346359E-16"/>
                  <c:y val="-5.35615477009865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0A-4D2C-9CDC-A7AD00ADEEBB}"/>
                </c:ext>
              </c:extLst>
            </c:dLbl>
            <c:dLbl>
              <c:idx val="5"/>
              <c:layout>
                <c:manualLayout>
                  <c:x val="0"/>
                  <c:y val="-5.71323175477189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0A-4D2C-9CDC-A7AD00ADEE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'13'!$B$3:$B$8</c:f>
              <c:strCache>
                <c:ptCount val="6"/>
                <c:pt idx="0">
                  <c:v>その他(n=20)</c:v>
                </c:pt>
                <c:pt idx="1">
                  <c:v>大学院(n=585)</c:v>
                </c:pt>
                <c:pt idx="2">
                  <c:v>学部3年以上(n=371)</c:v>
                </c:pt>
                <c:pt idx="3">
                  <c:v>学部2年(n=246)</c:v>
                </c:pt>
                <c:pt idx="4">
                  <c:v>学部1年(n=226)</c:v>
                </c:pt>
                <c:pt idx="5">
                  <c:v>全体(n=1448)</c:v>
                </c:pt>
              </c:strCache>
            </c:strRef>
          </c:cat>
          <c:val>
            <c:numRef>
              <c:f>'13'!$E$3:$E$8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0A-4D2C-9CDC-A7AD00ADEE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7944635310929"/>
          <c:y val="0.38469168792258801"/>
          <c:w val="0.12622383740493975"/>
          <c:h val="0.31111892744195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96594202898553"/>
          <c:y val="0.27221899356300411"/>
          <c:w val="0.5366140096618357"/>
          <c:h val="0.60003635929175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'13'!$B$12</c:f>
              <c:strCache>
                <c:ptCount val="1"/>
                <c:pt idx="0">
                  <c:v>学部1年(n=226)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2B3-4C16-8502-2BDD1071CB3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2B3-4C16-8502-2BDD1071C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'13'!$B$14:$B$16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3-4C16-8502-2BDD1071CB31}"/>
            </c:ext>
          </c:extLst>
        </c:ser>
        <c:ser>
          <c:idx val="1"/>
          <c:order val="1"/>
          <c:tx>
            <c:strRef>
              <c:f>'13'!$C$12</c:f>
              <c:strCache>
                <c:ptCount val="1"/>
                <c:pt idx="0">
                  <c:v>学部2年(n=246)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2B3-4C16-8502-2BDD1071CB3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2B3-4C16-8502-2BDD1071C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'13'!$C$14:$C$16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B3-4C16-8502-2BDD1071CB31}"/>
            </c:ext>
          </c:extLst>
        </c:ser>
        <c:ser>
          <c:idx val="2"/>
          <c:order val="2"/>
          <c:tx>
            <c:strRef>
              <c:f>'13'!$D$12</c:f>
              <c:strCache>
                <c:ptCount val="1"/>
                <c:pt idx="0">
                  <c:v>学部3年以上(n=371)</c:v>
                </c:pt>
              </c:strCache>
            </c:strRef>
          </c:tx>
          <c:spPr>
            <a:solidFill>
              <a:srgbClr val="70B3EA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2B3-4C16-8502-2BDD1071CB3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B3-4C16-8502-2BDD1071C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'13'!$D$14:$D$16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B3-4C16-8502-2BDD1071CB31}"/>
            </c:ext>
          </c:extLst>
        </c:ser>
        <c:ser>
          <c:idx val="3"/>
          <c:order val="3"/>
          <c:tx>
            <c:strRef>
              <c:f>'13'!$E$12</c:f>
              <c:strCache>
                <c:ptCount val="1"/>
                <c:pt idx="0">
                  <c:v>大学院(n=585)</c:v>
                </c:pt>
              </c:strCache>
            </c:strRef>
          </c:tx>
          <c:spPr>
            <a:solidFill>
              <a:srgbClr val="3694E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2B3-4C16-8502-2BDD1071CB3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2B3-4C16-8502-2BDD1071C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'13'!$E$14:$E$16</c:f>
              <c:numCache>
                <c:formatCode>General</c:formatCode>
                <c:ptCount val="3"/>
                <c:pt idx="0">
                  <c:v>3</c:v>
                </c:pt>
                <c:pt idx="1">
                  <c:v>25</c:v>
                </c:pt>
                <c:pt idx="2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B3-4C16-8502-2BDD1071CB31}"/>
            </c:ext>
          </c:extLst>
        </c:ser>
        <c:ser>
          <c:idx val="4"/>
          <c:order val="4"/>
          <c:tx>
            <c:strRef>
              <c:f>'13'!$F$12</c:f>
              <c:strCache>
                <c:ptCount val="1"/>
                <c:pt idx="0">
                  <c:v>その他(n=20)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2B3-4C16-8502-2BDD1071CB3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2B3-4C16-8502-2BDD1071CB31}"/>
                </c:ext>
              </c:extLst>
            </c:dLbl>
            <c:dLbl>
              <c:idx val="2"/>
              <c:layout>
                <c:manualLayout>
                  <c:x val="0"/>
                  <c:y val="-9.83470903716465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2B3-4C16-8502-2BDD1071C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'13'!$F$14:$F$16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B3-4C16-8502-2BDD1071CB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22185990338148"/>
          <c:y val="0.30837878859395007"/>
          <c:w val="0.17677814009661835"/>
          <c:h val="0.49865514871171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96594202898553"/>
          <c:y val="0.27221899356300411"/>
          <c:w val="0.5366140096618357"/>
          <c:h val="0.60003635929175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'13'!$B$12</c:f>
              <c:strCache>
                <c:ptCount val="1"/>
                <c:pt idx="0">
                  <c:v>学部1年(n=226)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9.1058878527456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2B3-4C16-8502-2BDD1071C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'13'!$B$14:$B$16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3-4C16-8502-2BDD1071CB31}"/>
            </c:ext>
          </c:extLst>
        </c:ser>
        <c:ser>
          <c:idx val="1"/>
          <c:order val="1"/>
          <c:tx>
            <c:strRef>
              <c:f>'13'!$C$12</c:f>
              <c:strCache>
                <c:ptCount val="1"/>
                <c:pt idx="0">
                  <c:v>学部2年(n=246)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2DDF6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B3-4C16-8502-2BDD1071CB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'13'!$C$14:$C$16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B3-4C16-8502-2BDD1071CB31}"/>
            </c:ext>
          </c:extLst>
        </c:ser>
        <c:ser>
          <c:idx val="2"/>
          <c:order val="2"/>
          <c:tx>
            <c:strRef>
              <c:f>'13'!$D$12</c:f>
              <c:strCache>
                <c:ptCount val="1"/>
                <c:pt idx="0">
                  <c:v>学部3年以上(n=371)</c:v>
                </c:pt>
              </c:strCache>
            </c:strRef>
          </c:tx>
          <c:spPr>
            <a:solidFill>
              <a:srgbClr val="70B3EA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'13'!$D$14:$D$16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B3-4C16-8502-2BDD1071CB31}"/>
            </c:ext>
          </c:extLst>
        </c:ser>
        <c:ser>
          <c:idx val="3"/>
          <c:order val="3"/>
          <c:tx>
            <c:strRef>
              <c:f>'13'!$E$12</c:f>
              <c:strCache>
                <c:ptCount val="1"/>
                <c:pt idx="0">
                  <c:v>大学院(n=585)</c:v>
                </c:pt>
              </c:strCache>
            </c:strRef>
          </c:tx>
          <c:spPr>
            <a:solidFill>
              <a:srgbClr val="3694E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'13'!$E$14:$E$16</c:f>
              <c:numCache>
                <c:formatCode>General</c:formatCode>
                <c:ptCount val="3"/>
                <c:pt idx="0">
                  <c:v>3</c:v>
                </c:pt>
                <c:pt idx="1">
                  <c:v>25</c:v>
                </c:pt>
                <c:pt idx="2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B3-4C16-8502-2BDD1071CB31}"/>
            </c:ext>
          </c:extLst>
        </c:ser>
        <c:ser>
          <c:idx val="4"/>
          <c:order val="4"/>
          <c:tx>
            <c:strRef>
              <c:f>'13'!$F$12</c:f>
              <c:strCache>
                <c:ptCount val="1"/>
                <c:pt idx="0">
                  <c:v>その他(n=20)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5347752889577028E-3"/>
                  <c:y val="-9.10588785274560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2B3-4C16-8502-2BDD1071C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'13'!$F$14:$F$16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B3-4C16-8502-2BDD1071CB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  <c:max val="20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22185990338148"/>
          <c:y val="0.30837878859395007"/>
          <c:w val="0.17677819729645103"/>
          <c:h val="0.48478635579500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31859903381645"/>
          <c:y val="0.15245784849204463"/>
          <c:w val="0.60096910963052697"/>
          <c:h val="0.7281946979008873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'14'!$C$2</c:f>
              <c:strCache>
                <c:ptCount val="1"/>
                <c:pt idx="0">
                  <c:v>0-1講義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" lastClr="FFFF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6-47A6-9E19-090F106CD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'14'!$B$3:$B$8</c:f>
              <c:strCache>
                <c:ptCount val="6"/>
                <c:pt idx="0">
                  <c:v>その他(n=20)</c:v>
                </c:pt>
                <c:pt idx="1">
                  <c:v>大学院(n=591)</c:v>
                </c:pt>
                <c:pt idx="2">
                  <c:v>学部3年以上(n=390)</c:v>
                </c:pt>
                <c:pt idx="3">
                  <c:v>学部2年(n=257)</c:v>
                </c:pt>
                <c:pt idx="4">
                  <c:v>学部1年(n=242)</c:v>
                </c:pt>
                <c:pt idx="5">
                  <c:v>全体(n=1500)</c:v>
                </c:pt>
              </c:strCache>
            </c:strRef>
          </c:cat>
          <c:val>
            <c:numRef>
              <c:f>'14'!$C$3:$C$8</c:f>
              <c:numCache>
                <c:formatCode>General</c:formatCode>
                <c:ptCount val="6"/>
                <c:pt idx="0">
                  <c:v>14</c:v>
                </c:pt>
                <c:pt idx="1">
                  <c:v>528</c:v>
                </c:pt>
                <c:pt idx="2">
                  <c:v>289</c:v>
                </c:pt>
                <c:pt idx="3">
                  <c:v>192</c:v>
                </c:pt>
                <c:pt idx="4">
                  <c:v>145</c:v>
                </c:pt>
                <c:pt idx="5">
                  <c:v>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6-47A6-9E19-090F106CD087}"/>
            </c:ext>
          </c:extLst>
        </c:ser>
        <c:ser>
          <c:idx val="1"/>
          <c:order val="1"/>
          <c:tx>
            <c:strRef>
              <c:f>'14'!$D$2</c:f>
              <c:strCache>
                <c:ptCount val="1"/>
                <c:pt idx="0">
                  <c:v>1-3講義</c:v>
                </c:pt>
              </c:strCache>
            </c:strRef>
          </c:tx>
          <c:spPr>
            <a:solidFill>
              <a:srgbClr val="F1F8F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1F8F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66-47A6-9E19-090F106CD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'14'!$B$3:$B$8</c:f>
              <c:strCache>
                <c:ptCount val="6"/>
                <c:pt idx="0">
                  <c:v>その他(n=20)</c:v>
                </c:pt>
                <c:pt idx="1">
                  <c:v>大学院(n=591)</c:v>
                </c:pt>
                <c:pt idx="2">
                  <c:v>学部3年以上(n=390)</c:v>
                </c:pt>
                <c:pt idx="3">
                  <c:v>学部2年(n=257)</c:v>
                </c:pt>
                <c:pt idx="4">
                  <c:v>学部1年(n=242)</c:v>
                </c:pt>
                <c:pt idx="5">
                  <c:v>全体(n=1500)</c:v>
                </c:pt>
              </c:strCache>
            </c:strRef>
          </c:cat>
          <c:val>
            <c:numRef>
              <c:f>'14'!$D$3:$D$8</c:f>
              <c:numCache>
                <c:formatCode>General</c:formatCode>
                <c:ptCount val="6"/>
                <c:pt idx="0">
                  <c:v>4</c:v>
                </c:pt>
                <c:pt idx="1">
                  <c:v>57</c:v>
                </c:pt>
                <c:pt idx="2">
                  <c:v>78</c:v>
                </c:pt>
                <c:pt idx="3">
                  <c:v>60</c:v>
                </c:pt>
                <c:pt idx="4">
                  <c:v>92</c:v>
                </c:pt>
                <c:pt idx="5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6-47A6-9E19-090F106CD087}"/>
            </c:ext>
          </c:extLst>
        </c:ser>
        <c:ser>
          <c:idx val="2"/>
          <c:order val="2"/>
          <c:tx>
            <c:strRef>
              <c:f>'14'!$E$2</c:f>
              <c:strCache>
                <c:ptCount val="1"/>
                <c:pt idx="0">
                  <c:v>3講義以上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3.0676328502414335E-3"/>
                  <c:y val="-5.75189279569148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66-47A6-9E19-090F106CD087}"/>
                </c:ext>
              </c:extLst>
            </c:dLbl>
            <c:dLbl>
              <c:idx val="5"/>
              <c:layout>
                <c:manualLayout>
                  <c:x val="0"/>
                  <c:y val="-6.10895174422626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66-47A6-9E19-090F106CD0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'14'!$B$3:$B$8</c:f>
              <c:strCache>
                <c:ptCount val="6"/>
                <c:pt idx="0">
                  <c:v>その他(n=20)</c:v>
                </c:pt>
                <c:pt idx="1">
                  <c:v>大学院(n=591)</c:v>
                </c:pt>
                <c:pt idx="2">
                  <c:v>学部3年以上(n=390)</c:v>
                </c:pt>
                <c:pt idx="3">
                  <c:v>学部2年(n=257)</c:v>
                </c:pt>
                <c:pt idx="4">
                  <c:v>学部1年(n=242)</c:v>
                </c:pt>
                <c:pt idx="5">
                  <c:v>全体(n=1500)</c:v>
                </c:pt>
              </c:strCache>
            </c:strRef>
          </c:cat>
          <c:val>
            <c:numRef>
              <c:f>'14'!$E$3:$E$8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23</c:v>
                </c:pt>
                <c:pt idx="3">
                  <c:v>5</c:v>
                </c:pt>
                <c:pt idx="4">
                  <c:v>5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66-47A6-9E19-090F106CD0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7944635310929"/>
          <c:y val="0.38469168792258801"/>
          <c:w val="0.12622383740493975"/>
          <c:h val="0.31111892744195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96594202898553"/>
          <c:y val="0.27221899356300411"/>
          <c:w val="0.5366140096618357"/>
          <c:h val="0.60003635929175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'14'!$B$12</c:f>
              <c:strCache>
                <c:ptCount val="1"/>
                <c:pt idx="0">
                  <c:v>学部1年(n=226)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A2-4606-96BB-C94398E9C7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A2-4606-96BB-C94398E9C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'14'!$B$14:$B$16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2-4606-96BB-C94398E9C78F}"/>
            </c:ext>
          </c:extLst>
        </c:ser>
        <c:ser>
          <c:idx val="1"/>
          <c:order val="1"/>
          <c:tx>
            <c:strRef>
              <c:f>'14'!$C$12</c:f>
              <c:strCache>
                <c:ptCount val="1"/>
                <c:pt idx="0">
                  <c:v>学部2年(n=246)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A2-4606-96BB-C94398E9C7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A2-4606-96BB-C94398E9C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'14'!$C$14:$C$16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2-4606-96BB-C94398E9C78F}"/>
            </c:ext>
          </c:extLst>
        </c:ser>
        <c:ser>
          <c:idx val="2"/>
          <c:order val="2"/>
          <c:tx>
            <c:strRef>
              <c:f>'14'!$D$12</c:f>
              <c:strCache>
                <c:ptCount val="1"/>
                <c:pt idx="0">
                  <c:v>学部3年以上(n=371)</c:v>
                </c:pt>
              </c:strCache>
            </c:strRef>
          </c:tx>
          <c:spPr>
            <a:solidFill>
              <a:srgbClr val="70B3EA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A2-4606-96BB-C94398E9C7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A2-4606-96BB-C94398E9C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'14'!$D$14:$D$16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A2-4606-96BB-C94398E9C78F}"/>
            </c:ext>
          </c:extLst>
        </c:ser>
        <c:ser>
          <c:idx val="3"/>
          <c:order val="3"/>
          <c:tx>
            <c:strRef>
              <c:f>'14'!$E$12</c:f>
              <c:strCache>
                <c:ptCount val="1"/>
                <c:pt idx="0">
                  <c:v>大学院(n=585)</c:v>
                </c:pt>
              </c:strCache>
            </c:strRef>
          </c:tx>
          <c:spPr>
            <a:solidFill>
              <a:srgbClr val="3694E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A2-4606-96BB-C94398E9C7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A2-4606-96BB-C94398E9C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'14'!$E$14:$E$16</c:f>
              <c:numCache>
                <c:formatCode>General</c:formatCode>
                <c:ptCount val="3"/>
                <c:pt idx="0">
                  <c:v>3</c:v>
                </c:pt>
                <c:pt idx="1">
                  <c:v>25</c:v>
                </c:pt>
                <c:pt idx="2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A2-4606-96BB-C94398E9C78F}"/>
            </c:ext>
          </c:extLst>
        </c:ser>
        <c:ser>
          <c:idx val="4"/>
          <c:order val="4"/>
          <c:tx>
            <c:strRef>
              <c:f>'14'!$F$12</c:f>
              <c:strCache>
                <c:ptCount val="1"/>
                <c:pt idx="0">
                  <c:v>その他(n=20)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A2-4606-96BB-C94398E9C7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A2-4606-96BB-C94398E9C78F}"/>
                </c:ext>
              </c:extLst>
            </c:dLbl>
            <c:dLbl>
              <c:idx val="2"/>
              <c:layout>
                <c:manualLayout>
                  <c:x val="0"/>
                  <c:y val="-9.83470903716465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A2-4606-96BB-C94398E9C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'14'!$F$14:$F$16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A2-4606-96BB-C94398E9C7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22185990338148"/>
          <c:y val="0.30837878859395007"/>
          <c:w val="0.17677814009661835"/>
          <c:h val="0.49865514871171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96594202898553"/>
          <c:y val="0.27221899356300411"/>
          <c:w val="0.5366140096618357"/>
          <c:h val="0.60003635929175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'14'!$B$12</c:f>
              <c:strCache>
                <c:ptCount val="1"/>
                <c:pt idx="0">
                  <c:v>学部1年(n=226)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9.1058878527456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B3-4A8B-9119-D1FAD05972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'14'!$B$14:$B$16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3-4A8B-9119-D1FAD059726D}"/>
            </c:ext>
          </c:extLst>
        </c:ser>
        <c:ser>
          <c:idx val="1"/>
          <c:order val="1"/>
          <c:tx>
            <c:strRef>
              <c:f>'14'!$C$12</c:f>
              <c:strCache>
                <c:ptCount val="1"/>
                <c:pt idx="0">
                  <c:v>学部2年(n=246)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2DDF6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B3-4A8B-9119-D1FAD05972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'14'!$C$14:$C$16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B3-4A8B-9119-D1FAD059726D}"/>
            </c:ext>
          </c:extLst>
        </c:ser>
        <c:ser>
          <c:idx val="2"/>
          <c:order val="2"/>
          <c:tx>
            <c:strRef>
              <c:f>'14'!$D$12</c:f>
              <c:strCache>
                <c:ptCount val="1"/>
                <c:pt idx="0">
                  <c:v>学部3年以上(n=371)</c:v>
                </c:pt>
              </c:strCache>
            </c:strRef>
          </c:tx>
          <c:spPr>
            <a:solidFill>
              <a:srgbClr val="70B3EA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'14'!$D$14:$D$16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B3-4A8B-9119-D1FAD059726D}"/>
            </c:ext>
          </c:extLst>
        </c:ser>
        <c:ser>
          <c:idx val="3"/>
          <c:order val="3"/>
          <c:tx>
            <c:strRef>
              <c:f>'14'!$E$12</c:f>
              <c:strCache>
                <c:ptCount val="1"/>
                <c:pt idx="0">
                  <c:v>大学院(n=585)</c:v>
                </c:pt>
              </c:strCache>
            </c:strRef>
          </c:tx>
          <c:spPr>
            <a:solidFill>
              <a:srgbClr val="3694E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'14'!$E$14:$E$16</c:f>
              <c:numCache>
                <c:formatCode>General</c:formatCode>
                <c:ptCount val="3"/>
                <c:pt idx="0">
                  <c:v>3</c:v>
                </c:pt>
                <c:pt idx="1">
                  <c:v>25</c:v>
                </c:pt>
                <c:pt idx="2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B3-4A8B-9119-D1FAD059726D}"/>
            </c:ext>
          </c:extLst>
        </c:ser>
        <c:ser>
          <c:idx val="4"/>
          <c:order val="4"/>
          <c:tx>
            <c:strRef>
              <c:f>'14'!$F$12</c:f>
              <c:strCache>
                <c:ptCount val="1"/>
                <c:pt idx="0">
                  <c:v>その他(n=20)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5347752889577028E-3"/>
                  <c:y val="-9.10588785274560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B3-4A8B-9119-D1FAD05972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'14'!$F$14:$F$16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B3-4A8B-9119-D1FAD05972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  <c:max val="20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22185990338148"/>
          <c:y val="0.30837878859395007"/>
          <c:w val="0.17677819729645103"/>
          <c:h val="0.48478635579500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ja-JP" sz="1600" b="0" i="0" u="none" strike="noStrike" kern="1200" spc="0" baseline="0">
                <a:solidFill>
                  <a:schemeClr val="tx1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r>
              <a:rPr lang="en-US" altLang="ja-JP" sz="1600">
                <a:solidFill>
                  <a:schemeClr val="tx1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</a:rPr>
              <a:t>【</a:t>
            </a:r>
            <a:r>
              <a:rPr lang="ja-JP" altLang="en-US" sz="1600">
                <a:solidFill>
                  <a:schemeClr val="tx1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</a:rPr>
              <a:t>属性</a:t>
            </a:r>
            <a:r>
              <a:rPr lang="en-US" altLang="ja-JP" sz="1600">
                <a:solidFill>
                  <a:schemeClr val="tx1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</a:rPr>
              <a:t>】</a:t>
            </a:r>
            <a:r>
              <a:rPr lang="ja-JP" altLang="en-US" sz="1600">
                <a:solidFill>
                  <a:schemeClr val="tx1"/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</a:rPr>
              <a:t>所属について、お答えください。</a:t>
            </a:r>
          </a:p>
        </c:rich>
      </c:tx>
      <c:layout>
        <c:manualLayout>
          <c:xMode val="edge"/>
          <c:yMode val="edge"/>
          <c:x val="1.1352854331184159E-2"/>
          <c:y val="1.7720138888888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lang="ja-JP" sz="1600" b="0" i="0" u="none" strike="noStrike" kern="1200" spc="0" baseline="0">
              <a:solidFill>
                <a:schemeClr val="tx1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42134163662556728"/>
          <c:y val="0.11943214285714286"/>
          <c:w val="0.49564818724389387"/>
          <c:h val="0.82304454365079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0B3EA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'01-05'!$C$23:$C$48</c:f>
              <c:strCache>
                <c:ptCount val="26"/>
                <c:pt idx="0">
                  <c:v>公共政策学教育部</c:v>
                </c:pt>
                <c:pt idx="1">
                  <c:v>情報学環・学際情報学府</c:v>
                </c:pt>
                <c:pt idx="2">
                  <c:v>情報理工学系研究科</c:v>
                </c:pt>
                <c:pt idx="3">
                  <c:v>新領域創成科学研究科</c:v>
                </c:pt>
                <c:pt idx="4">
                  <c:v>数理科学研究科</c:v>
                </c:pt>
                <c:pt idx="5">
                  <c:v>薬学系研究科</c:v>
                </c:pt>
                <c:pt idx="6">
                  <c:v>教育学研究科</c:v>
                </c:pt>
                <c:pt idx="7">
                  <c:v>総合文化研究科</c:v>
                </c:pt>
                <c:pt idx="8">
                  <c:v>経済学研究科</c:v>
                </c:pt>
                <c:pt idx="9">
                  <c:v>農学生命科学研究科</c:v>
                </c:pt>
                <c:pt idx="10">
                  <c:v>理学系研究科</c:v>
                </c:pt>
                <c:pt idx="11">
                  <c:v>人文社会系研究科</c:v>
                </c:pt>
                <c:pt idx="12">
                  <c:v>工学系研究科</c:v>
                </c:pt>
                <c:pt idx="13">
                  <c:v>医学系研究科</c:v>
                </c:pt>
                <c:pt idx="14">
                  <c:v>法学政治学研究科</c:v>
                </c:pt>
                <c:pt idx="16">
                  <c:v>薬学部</c:v>
                </c:pt>
                <c:pt idx="17">
                  <c:v>教育学部</c:v>
                </c:pt>
                <c:pt idx="18">
                  <c:v>経済学部</c:v>
                </c:pt>
                <c:pt idx="19">
                  <c:v>農学部</c:v>
                </c:pt>
                <c:pt idx="20">
                  <c:v>理学部</c:v>
                </c:pt>
                <c:pt idx="21">
                  <c:v>文学部</c:v>
                </c:pt>
                <c:pt idx="22">
                  <c:v>工学部</c:v>
                </c:pt>
                <c:pt idx="23">
                  <c:v>医学部</c:v>
                </c:pt>
                <c:pt idx="24">
                  <c:v>法学部</c:v>
                </c:pt>
                <c:pt idx="25">
                  <c:v>教養学部(後期)</c:v>
                </c:pt>
              </c:strCache>
            </c:strRef>
          </c:cat>
          <c:val>
            <c:numRef>
              <c:f>'01-05'!$D$23:$D$48</c:f>
              <c:numCache>
                <c:formatCode>General</c:formatCode>
                <c:ptCount val="26"/>
                <c:pt idx="0">
                  <c:v>21</c:v>
                </c:pt>
                <c:pt idx="1">
                  <c:v>31</c:v>
                </c:pt>
                <c:pt idx="2">
                  <c:v>58</c:v>
                </c:pt>
                <c:pt idx="3">
                  <c:v>93</c:v>
                </c:pt>
                <c:pt idx="4">
                  <c:v>17</c:v>
                </c:pt>
                <c:pt idx="5">
                  <c:v>16</c:v>
                </c:pt>
                <c:pt idx="6">
                  <c:v>73</c:v>
                </c:pt>
                <c:pt idx="7">
                  <c:v>151</c:v>
                </c:pt>
                <c:pt idx="8">
                  <c:v>42</c:v>
                </c:pt>
                <c:pt idx="9">
                  <c:v>100</c:v>
                </c:pt>
                <c:pt idx="10">
                  <c:v>143</c:v>
                </c:pt>
                <c:pt idx="11">
                  <c:v>90</c:v>
                </c:pt>
                <c:pt idx="12">
                  <c:v>290</c:v>
                </c:pt>
                <c:pt idx="13">
                  <c:v>79</c:v>
                </c:pt>
                <c:pt idx="14">
                  <c:v>73</c:v>
                </c:pt>
                <c:pt idx="16">
                  <c:v>16</c:v>
                </c:pt>
                <c:pt idx="17">
                  <c:v>22</c:v>
                </c:pt>
                <c:pt idx="18">
                  <c:v>25</c:v>
                </c:pt>
                <c:pt idx="19">
                  <c:v>43</c:v>
                </c:pt>
                <c:pt idx="20">
                  <c:v>96</c:v>
                </c:pt>
                <c:pt idx="21">
                  <c:v>60</c:v>
                </c:pt>
                <c:pt idx="22">
                  <c:v>134</c:v>
                </c:pt>
                <c:pt idx="23">
                  <c:v>38</c:v>
                </c:pt>
                <c:pt idx="24">
                  <c:v>55</c:v>
                </c:pt>
                <c:pt idx="2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71-4D77-96B3-CBC14412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047111088"/>
        <c:axId val="1019645600"/>
      </c:barChart>
      <c:catAx>
        <c:axId val="104711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019645600"/>
        <c:crosses val="autoZero"/>
        <c:auto val="1"/>
        <c:lblAlgn val="ctr"/>
        <c:lblOffset val="100"/>
        <c:noMultiLvlLbl val="0"/>
      </c:catAx>
      <c:valAx>
        <c:axId val="10196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04711108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31859903381645"/>
          <c:y val="0.15245784849204463"/>
          <c:w val="0.60096910963052697"/>
          <c:h val="0.7281946979008873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'15'!$C$2</c:f>
              <c:strCache>
                <c:ptCount val="1"/>
                <c:pt idx="0">
                  <c:v>0-1講義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" lastClr="FFFF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D5-403B-BDC4-CA89BDAD7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'15'!$B$3:$B$8</c:f>
              <c:strCache>
                <c:ptCount val="6"/>
                <c:pt idx="0">
                  <c:v>その他(n=19)</c:v>
                </c:pt>
                <c:pt idx="1">
                  <c:v>大学院(n=575)</c:v>
                </c:pt>
                <c:pt idx="2">
                  <c:v>学部3年以上(n=369)</c:v>
                </c:pt>
                <c:pt idx="3">
                  <c:v>学部2年(n=252)</c:v>
                </c:pt>
                <c:pt idx="4">
                  <c:v>学部1年(n=227)</c:v>
                </c:pt>
                <c:pt idx="5">
                  <c:v>全体(n=1441)</c:v>
                </c:pt>
              </c:strCache>
            </c:strRef>
          </c:cat>
          <c:val>
            <c:numRef>
              <c:f>'15'!$C$3:$C$8</c:f>
              <c:numCache>
                <c:formatCode>General</c:formatCode>
                <c:ptCount val="6"/>
                <c:pt idx="0">
                  <c:v>17</c:v>
                </c:pt>
                <c:pt idx="1">
                  <c:v>554</c:v>
                </c:pt>
                <c:pt idx="2">
                  <c:v>351</c:v>
                </c:pt>
                <c:pt idx="3">
                  <c:v>237</c:v>
                </c:pt>
                <c:pt idx="4">
                  <c:v>170</c:v>
                </c:pt>
                <c:pt idx="5">
                  <c:v>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5-403B-BDC4-CA89BDAD70F9}"/>
            </c:ext>
          </c:extLst>
        </c:ser>
        <c:ser>
          <c:idx val="1"/>
          <c:order val="1"/>
          <c:tx>
            <c:strRef>
              <c:f>'15'!$D$2</c:f>
              <c:strCache>
                <c:ptCount val="1"/>
                <c:pt idx="0">
                  <c:v>1-3講義</c:v>
                </c:pt>
              </c:strCache>
            </c:strRef>
          </c:tx>
          <c:spPr>
            <a:solidFill>
              <a:srgbClr val="F1F8F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1F8F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D5-403B-BDC4-CA89BDAD7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'15'!$B$3:$B$8</c:f>
              <c:strCache>
                <c:ptCount val="6"/>
                <c:pt idx="0">
                  <c:v>その他(n=19)</c:v>
                </c:pt>
                <c:pt idx="1">
                  <c:v>大学院(n=575)</c:v>
                </c:pt>
                <c:pt idx="2">
                  <c:v>学部3年以上(n=369)</c:v>
                </c:pt>
                <c:pt idx="3">
                  <c:v>学部2年(n=252)</c:v>
                </c:pt>
                <c:pt idx="4">
                  <c:v>学部1年(n=227)</c:v>
                </c:pt>
                <c:pt idx="5">
                  <c:v>全体(n=1441)</c:v>
                </c:pt>
              </c:strCache>
            </c:strRef>
          </c:cat>
          <c:val>
            <c:numRef>
              <c:f>'15'!$D$3:$D$8</c:f>
              <c:numCache>
                <c:formatCode>General</c:formatCode>
                <c:ptCount val="6"/>
                <c:pt idx="0">
                  <c:v>1</c:v>
                </c:pt>
                <c:pt idx="1">
                  <c:v>18</c:v>
                </c:pt>
                <c:pt idx="2">
                  <c:v>15</c:v>
                </c:pt>
                <c:pt idx="3">
                  <c:v>14</c:v>
                </c:pt>
                <c:pt idx="4">
                  <c:v>57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D5-403B-BDC4-CA89BDAD70F9}"/>
            </c:ext>
          </c:extLst>
        </c:ser>
        <c:ser>
          <c:idx val="2"/>
          <c:order val="2"/>
          <c:tx>
            <c:strRef>
              <c:f>'15'!$E$2</c:f>
              <c:strCache>
                <c:ptCount val="1"/>
                <c:pt idx="0">
                  <c:v>3講義以上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3.0676328502414335E-3"/>
                  <c:y val="-5.75189279569148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D5-403B-BDC4-CA89BDAD70F9}"/>
                </c:ext>
              </c:extLst>
            </c:dLbl>
            <c:dLbl>
              <c:idx val="2"/>
              <c:layout>
                <c:manualLayout>
                  <c:x val="0"/>
                  <c:y val="-5.89909185338899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D5-403B-BDC4-CA89BDAD70F9}"/>
                </c:ext>
              </c:extLst>
            </c:dLbl>
            <c:dLbl>
              <c:idx val="3"/>
              <c:layout>
                <c:manualLayout>
                  <c:x val="0"/>
                  <c:y val="-5.899091853388987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D5-403B-BDC4-CA89BDAD70F9}"/>
                </c:ext>
              </c:extLst>
            </c:dLbl>
            <c:dLbl>
              <c:idx val="4"/>
              <c:layout>
                <c:manualLayout>
                  <c:x val="0"/>
                  <c:y val="-5.89909185338899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D5-403B-BDC4-CA89BDAD70F9}"/>
                </c:ext>
              </c:extLst>
            </c:dLbl>
            <c:dLbl>
              <c:idx val="5"/>
              <c:layout>
                <c:manualLayout>
                  <c:x val="0"/>
                  <c:y val="-6.10895174422626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D5-403B-BDC4-CA89BDAD70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'15'!$B$3:$B$8</c:f>
              <c:strCache>
                <c:ptCount val="6"/>
                <c:pt idx="0">
                  <c:v>その他(n=19)</c:v>
                </c:pt>
                <c:pt idx="1">
                  <c:v>大学院(n=575)</c:v>
                </c:pt>
                <c:pt idx="2">
                  <c:v>学部3年以上(n=369)</c:v>
                </c:pt>
                <c:pt idx="3">
                  <c:v>学部2年(n=252)</c:v>
                </c:pt>
                <c:pt idx="4">
                  <c:v>学部1年(n=227)</c:v>
                </c:pt>
                <c:pt idx="5">
                  <c:v>全体(n=1441)</c:v>
                </c:pt>
              </c:strCache>
            </c:strRef>
          </c:cat>
          <c:val>
            <c:numRef>
              <c:f>'15'!$E$3:$E$8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D5-403B-BDC4-CA89BDAD7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7944635310929"/>
          <c:y val="0.38469168792258801"/>
          <c:w val="0.12622383740493975"/>
          <c:h val="0.31111892744195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96594202898553"/>
          <c:y val="0.27221899356300411"/>
          <c:w val="0.5366140096618357"/>
          <c:h val="0.60003635929175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'15'!$B$12</c:f>
              <c:strCache>
                <c:ptCount val="1"/>
                <c:pt idx="0">
                  <c:v>学部1年(n=226)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38-4D2F-A2F5-25006080EBD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38-4D2F-A2F5-25006080E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'15'!$B$14:$B$16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8-4D2F-A2F5-25006080EBDC}"/>
            </c:ext>
          </c:extLst>
        </c:ser>
        <c:ser>
          <c:idx val="1"/>
          <c:order val="1"/>
          <c:tx>
            <c:strRef>
              <c:f>'15'!$C$12</c:f>
              <c:strCache>
                <c:ptCount val="1"/>
                <c:pt idx="0">
                  <c:v>学部2年(n=246)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38-4D2F-A2F5-25006080EBD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38-4D2F-A2F5-25006080E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'15'!$C$14:$C$16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38-4D2F-A2F5-25006080EBDC}"/>
            </c:ext>
          </c:extLst>
        </c:ser>
        <c:ser>
          <c:idx val="2"/>
          <c:order val="2"/>
          <c:tx>
            <c:strRef>
              <c:f>'15'!$D$12</c:f>
              <c:strCache>
                <c:ptCount val="1"/>
                <c:pt idx="0">
                  <c:v>学部3年以上(n=371)</c:v>
                </c:pt>
              </c:strCache>
            </c:strRef>
          </c:tx>
          <c:spPr>
            <a:solidFill>
              <a:srgbClr val="70B3EA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38-4D2F-A2F5-25006080EBD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38-4D2F-A2F5-25006080E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'15'!$D$14:$D$16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38-4D2F-A2F5-25006080EBDC}"/>
            </c:ext>
          </c:extLst>
        </c:ser>
        <c:ser>
          <c:idx val="3"/>
          <c:order val="3"/>
          <c:tx>
            <c:strRef>
              <c:f>'15'!$E$12</c:f>
              <c:strCache>
                <c:ptCount val="1"/>
                <c:pt idx="0">
                  <c:v>大学院(n=585)</c:v>
                </c:pt>
              </c:strCache>
            </c:strRef>
          </c:tx>
          <c:spPr>
            <a:solidFill>
              <a:srgbClr val="3694E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38-4D2F-A2F5-25006080EBD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38-4D2F-A2F5-25006080E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'15'!$E$14:$E$16</c:f>
              <c:numCache>
                <c:formatCode>General</c:formatCode>
                <c:ptCount val="3"/>
                <c:pt idx="0">
                  <c:v>3</c:v>
                </c:pt>
                <c:pt idx="1">
                  <c:v>25</c:v>
                </c:pt>
                <c:pt idx="2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38-4D2F-A2F5-25006080EBDC}"/>
            </c:ext>
          </c:extLst>
        </c:ser>
        <c:ser>
          <c:idx val="4"/>
          <c:order val="4"/>
          <c:tx>
            <c:strRef>
              <c:f>'15'!$F$12</c:f>
              <c:strCache>
                <c:ptCount val="1"/>
                <c:pt idx="0">
                  <c:v>その他(n=20)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38-4D2F-A2F5-25006080EBD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38-4D2F-A2F5-25006080EBDC}"/>
                </c:ext>
              </c:extLst>
            </c:dLbl>
            <c:dLbl>
              <c:idx val="2"/>
              <c:layout>
                <c:manualLayout>
                  <c:x val="0"/>
                  <c:y val="-9.83470903716465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38-4D2F-A2F5-25006080E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'15'!$F$14:$F$16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38-4D2F-A2F5-25006080EB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22185990338148"/>
          <c:y val="0.30837878859395007"/>
          <c:w val="0.17677814009661835"/>
          <c:h val="0.49865514871171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96594202898553"/>
          <c:y val="0.27221899356300411"/>
          <c:w val="0.5366140096618357"/>
          <c:h val="0.60003635929175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'15'!$B$12</c:f>
              <c:strCache>
                <c:ptCount val="1"/>
                <c:pt idx="0">
                  <c:v>学部1年(n=226)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9.1058878527456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00-4E2E-A508-F10BABEBE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'15'!$B$14:$B$16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0-4E2E-A508-F10BABEBE46B}"/>
            </c:ext>
          </c:extLst>
        </c:ser>
        <c:ser>
          <c:idx val="1"/>
          <c:order val="1"/>
          <c:tx>
            <c:strRef>
              <c:f>'15'!$C$12</c:f>
              <c:strCache>
                <c:ptCount val="1"/>
                <c:pt idx="0">
                  <c:v>学部2年(n=246)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2DDF6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00-4E2E-A508-F10BABEBE4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'15'!$C$14:$C$16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00-4E2E-A508-F10BABEBE46B}"/>
            </c:ext>
          </c:extLst>
        </c:ser>
        <c:ser>
          <c:idx val="2"/>
          <c:order val="2"/>
          <c:tx>
            <c:strRef>
              <c:f>'15'!$D$12</c:f>
              <c:strCache>
                <c:ptCount val="1"/>
                <c:pt idx="0">
                  <c:v>学部3年以上(n=371)</c:v>
                </c:pt>
              </c:strCache>
            </c:strRef>
          </c:tx>
          <c:spPr>
            <a:solidFill>
              <a:srgbClr val="70B3EA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'15'!$D$14:$D$16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00-4E2E-A508-F10BABEBE46B}"/>
            </c:ext>
          </c:extLst>
        </c:ser>
        <c:ser>
          <c:idx val="3"/>
          <c:order val="3"/>
          <c:tx>
            <c:strRef>
              <c:f>'15'!$E$12</c:f>
              <c:strCache>
                <c:ptCount val="1"/>
                <c:pt idx="0">
                  <c:v>大学院(n=585)</c:v>
                </c:pt>
              </c:strCache>
            </c:strRef>
          </c:tx>
          <c:spPr>
            <a:solidFill>
              <a:srgbClr val="3694E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'15'!$E$14:$E$16</c:f>
              <c:numCache>
                <c:formatCode>General</c:formatCode>
                <c:ptCount val="3"/>
                <c:pt idx="0">
                  <c:v>3</c:v>
                </c:pt>
                <c:pt idx="1">
                  <c:v>25</c:v>
                </c:pt>
                <c:pt idx="2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00-4E2E-A508-F10BABEBE46B}"/>
            </c:ext>
          </c:extLst>
        </c:ser>
        <c:ser>
          <c:idx val="4"/>
          <c:order val="4"/>
          <c:tx>
            <c:strRef>
              <c:f>'15'!$F$12</c:f>
              <c:strCache>
                <c:ptCount val="1"/>
                <c:pt idx="0">
                  <c:v>その他(n=20)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5347752889577028E-3"/>
                  <c:y val="-9.10588785274560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00-4E2E-A508-F10BABEBE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'15'!$F$14:$F$16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00-4E2E-A508-F10BABEBE4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  <c:max val="20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22185990338148"/>
          <c:y val="0.30837878859395007"/>
          <c:w val="0.17677819729645103"/>
          <c:h val="0.48478635579500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31859903381645"/>
          <c:y val="0.15245784849204463"/>
          <c:w val="0.60096910963052697"/>
          <c:h val="0.7281946979008873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'16'!$C$2</c:f>
              <c:strCache>
                <c:ptCount val="1"/>
                <c:pt idx="0">
                  <c:v>0-1講義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" lastClr="FFFF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8B-40B6-99D7-2AF1D2F38A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'16'!$B$3:$B$8</c:f>
              <c:strCache>
                <c:ptCount val="6"/>
                <c:pt idx="0">
                  <c:v>その他(n=18)</c:v>
                </c:pt>
                <c:pt idx="1">
                  <c:v>大学院(n=551)</c:v>
                </c:pt>
                <c:pt idx="2">
                  <c:v>学部3年以上(n=363)</c:v>
                </c:pt>
                <c:pt idx="3">
                  <c:v>学部2年(n=243)</c:v>
                </c:pt>
                <c:pt idx="4">
                  <c:v>学部1年(n=210)</c:v>
                </c:pt>
                <c:pt idx="5">
                  <c:v>全体(n=1385)</c:v>
                </c:pt>
              </c:strCache>
            </c:strRef>
          </c:cat>
          <c:val>
            <c:numRef>
              <c:f>'16'!$C$3:$C$8</c:f>
              <c:numCache>
                <c:formatCode>General</c:formatCode>
                <c:ptCount val="6"/>
                <c:pt idx="0">
                  <c:v>16</c:v>
                </c:pt>
                <c:pt idx="1">
                  <c:v>544</c:v>
                </c:pt>
                <c:pt idx="2">
                  <c:v>358</c:v>
                </c:pt>
                <c:pt idx="3">
                  <c:v>240</c:v>
                </c:pt>
                <c:pt idx="4">
                  <c:v>207</c:v>
                </c:pt>
                <c:pt idx="5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B-40B6-99D7-2AF1D2F38A37}"/>
            </c:ext>
          </c:extLst>
        </c:ser>
        <c:ser>
          <c:idx val="1"/>
          <c:order val="1"/>
          <c:tx>
            <c:strRef>
              <c:f>'16'!$D$2</c:f>
              <c:strCache>
                <c:ptCount val="1"/>
                <c:pt idx="0">
                  <c:v>1-3講義</c:v>
                </c:pt>
              </c:strCache>
            </c:strRef>
          </c:tx>
          <c:spPr>
            <a:solidFill>
              <a:srgbClr val="F1F8F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1F8F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C8B-40B6-99D7-2AF1D2F38A37}"/>
              </c:ext>
            </c:extLst>
          </c:dPt>
          <c:dLbls>
            <c:dLbl>
              <c:idx val="1"/>
              <c:layout>
                <c:manualLayout>
                  <c:x val="-9.2028985507246371E-3"/>
                  <c:y val="-5.899091853388987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8B-40B6-99D7-2AF1D2F38A37}"/>
                </c:ext>
              </c:extLst>
            </c:dLbl>
            <c:dLbl>
              <c:idx val="2"/>
              <c:layout>
                <c:manualLayout>
                  <c:x val="-7.6690821256038648E-3"/>
                  <c:y val="-5.89909185338899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C8B-40B6-99D7-2AF1D2F38A37}"/>
                </c:ext>
              </c:extLst>
            </c:dLbl>
            <c:dLbl>
              <c:idx val="5"/>
              <c:layout>
                <c:manualLayout>
                  <c:x val="-2.7608695652174026E-2"/>
                  <c:y val="-6.267785094225798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8B-40B6-99D7-2AF1D2F38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'16'!$B$3:$B$8</c:f>
              <c:strCache>
                <c:ptCount val="6"/>
                <c:pt idx="0">
                  <c:v>その他(n=18)</c:v>
                </c:pt>
                <c:pt idx="1">
                  <c:v>大学院(n=551)</c:v>
                </c:pt>
                <c:pt idx="2">
                  <c:v>学部3年以上(n=363)</c:v>
                </c:pt>
                <c:pt idx="3">
                  <c:v>学部2年(n=243)</c:v>
                </c:pt>
                <c:pt idx="4">
                  <c:v>学部1年(n=210)</c:v>
                </c:pt>
                <c:pt idx="5">
                  <c:v>全体(n=1385)</c:v>
                </c:pt>
              </c:strCache>
            </c:strRef>
          </c:cat>
          <c:val>
            <c:numRef>
              <c:f>'16'!$D$3:$D$8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8B-40B6-99D7-2AF1D2F38A37}"/>
            </c:ext>
          </c:extLst>
        </c:ser>
        <c:ser>
          <c:idx val="2"/>
          <c:order val="2"/>
          <c:tx>
            <c:strRef>
              <c:f>'16'!$E$2</c:f>
              <c:strCache>
                <c:ptCount val="1"/>
                <c:pt idx="0">
                  <c:v>3講義以上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3.0676328502414335E-3"/>
                  <c:y val="-5.75189279569148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8B-40B6-99D7-2AF1D2F38A37}"/>
                </c:ext>
              </c:extLst>
            </c:dLbl>
            <c:dLbl>
              <c:idx val="2"/>
              <c:layout>
                <c:manualLayout>
                  <c:x val="0"/>
                  <c:y val="-5.899091853388994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8B-40B6-99D7-2AF1D2F38A37}"/>
                </c:ext>
              </c:extLst>
            </c:dLbl>
            <c:dLbl>
              <c:idx val="3"/>
              <c:layout>
                <c:manualLayout>
                  <c:x val="0"/>
                  <c:y val="-5.899091853388987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8B-40B6-99D7-2AF1D2F38A37}"/>
                </c:ext>
              </c:extLst>
            </c:dLbl>
            <c:dLbl>
              <c:idx val="4"/>
              <c:layout>
                <c:manualLayout>
                  <c:x val="0"/>
                  <c:y val="-5.89909185338899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8B-40B6-99D7-2AF1D2F38A37}"/>
                </c:ext>
              </c:extLst>
            </c:dLbl>
            <c:dLbl>
              <c:idx val="5"/>
              <c:layout>
                <c:manualLayout>
                  <c:x val="0"/>
                  <c:y val="-6.10895174422626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8B-40B6-99D7-2AF1D2F38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'16'!$B$3:$B$8</c:f>
              <c:strCache>
                <c:ptCount val="6"/>
                <c:pt idx="0">
                  <c:v>その他(n=18)</c:v>
                </c:pt>
                <c:pt idx="1">
                  <c:v>大学院(n=551)</c:v>
                </c:pt>
                <c:pt idx="2">
                  <c:v>学部3年以上(n=363)</c:v>
                </c:pt>
                <c:pt idx="3">
                  <c:v>学部2年(n=243)</c:v>
                </c:pt>
                <c:pt idx="4">
                  <c:v>学部1年(n=210)</c:v>
                </c:pt>
                <c:pt idx="5">
                  <c:v>全体(n=1385)</c:v>
                </c:pt>
              </c:strCache>
            </c:strRef>
          </c:cat>
          <c:val>
            <c:numRef>
              <c:f>'16'!$E$3:$E$8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8B-40B6-99D7-2AF1D2F38A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7944635310929"/>
          <c:y val="0.38469168792258801"/>
          <c:w val="0.12622383740493975"/>
          <c:h val="0.31111892744195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96594202898553"/>
          <c:y val="0.27221899356300411"/>
          <c:w val="0.5366140096618357"/>
          <c:h val="0.60003635929175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'16'!$B$12</c:f>
              <c:strCache>
                <c:ptCount val="1"/>
                <c:pt idx="0">
                  <c:v>学部1年(n=226)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A3-4CC5-8CC6-92E11AFF1B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A3-4CC5-8CC6-92E11AFF1B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'16'!$B$14:$B$16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3-4CC5-8CC6-92E11AFF1B87}"/>
            </c:ext>
          </c:extLst>
        </c:ser>
        <c:ser>
          <c:idx val="1"/>
          <c:order val="1"/>
          <c:tx>
            <c:strRef>
              <c:f>'16'!$C$12</c:f>
              <c:strCache>
                <c:ptCount val="1"/>
                <c:pt idx="0">
                  <c:v>学部2年(n=246)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A3-4CC5-8CC6-92E11AFF1B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A3-4CC5-8CC6-92E11AFF1B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'16'!$C$14:$C$16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A3-4CC5-8CC6-92E11AFF1B87}"/>
            </c:ext>
          </c:extLst>
        </c:ser>
        <c:ser>
          <c:idx val="2"/>
          <c:order val="2"/>
          <c:tx>
            <c:strRef>
              <c:f>'16'!$D$12</c:f>
              <c:strCache>
                <c:ptCount val="1"/>
                <c:pt idx="0">
                  <c:v>学部3年以上(n=371)</c:v>
                </c:pt>
              </c:strCache>
            </c:strRef>
          </c:tx>
          <c:spPr>
            <a:solidFill>
              <a:srgbClr val="70B3EA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A3-4CC5-8CC6-92E11AFF1B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A3-4CC5-8CC6-92E11AFF1B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'16'!$D$14:$D$16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A3-4CC5-8CC6-92E11AFF1B87}"/>
            </c:ext>
          </c:extLst>
        </c:ser>
        <c:ser>
          <c:idx val="3"/>
          <c:order val="3"/>
          <c:tx>
            <c:strRef>
              <c:f>'16'!$E$12</c:f>
              <c:strCache>
                <c:ptCount val="1"/>
                <c:pt idx="0">
                  <c:v>大学院(n=585)</c:v>
                </c:pt>
              </c:strCache>
            </c:strRef>
          </c:tx>
          <c:spPr>
            <a:solidFill>
              <a:srgbClr val="3694E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A3-4CC5-8CC6-92E11AFF1B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A3-4CC5-8CC6-92E11AFF1B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'16'!$E$14:$E$16</c:f>
              <c:numCache>
                <c:formatCode>General</c:formatCode>
                <c:ptCount val="3"/>
                <c:pt idx="0">
                  <c:v>3</c:v>
                </c:pt>
                <c:pt idx="1">
                  <c:v>25</c:v>
                </c:pt>
                <c:pt idx="2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A3-4CC5-8CC6-92E11AFF1B87}"/>
            </c:ext>
          </c:extLst>
        </c:ser>
        <c:ser>
          <c:idx val="4"/>
          <c:order val="4"/>
          <c:tx>
            <c:strRef>
              <c:f>'16'!$F$12</c:f>
              <c:strCache>
                <c:ptCount val="1"/>
                <c:pt idx="0">
                  <c:v>その他(n=20)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A3-4CC5-8CC6-92E11AFF1B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A3-4CC5-8CC6-92E11AFF1B87}"/>
                </c:ext>
              </c:extLst>
            </c:dLbl>
            <c:dLbl>
              <c:idx val="2"/>
              <c:layout>
                <c:manualLayout>
                  <c:x val="0"/>
                  <c:y val="-9.83470903716465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A3-4CC5-8CC6-92E11AFF1B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'16'!$F$14:$F$16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A3-4CC5-8CC6-92E11AFF1B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22185990338148"/>
          <c:y val="0.30837878859395007"/>
          <c:w val="0.17677814009661835"/>
          <c:h val="0.49865514871171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96594202898553"/>
          <c:y val="0.27221899356300411"/>
          <c:w val="0.5366140096618357"/>
          <c:h val="0.60003635929175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'16'!$B$12</c:f>
              <c:strCache>
                <c:ptCount val="1"/>
                <c:pt idx="0">
                  <c:v>学部1年(n=226)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9.10588785274560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BB-4962-808F-A89C27B6BC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'16'!$B$14:$B$16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B-4962-808F-A89C27B6BC93}"/>
            </c:ext>
          </c:extLst>
        </c:ser>
        <c:ser>
          <c:idx val="1"/>
          <c:order val="1"/>
          <c:tx>
            <c:strRef>
              <c:f>'16'!$C$12</c:f>
              <c:strCache>
                <c:ptCount val="1"/>
                <c:pt idx="0">
                  <c:v>学部2年(n=246)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2DDF6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BB-4962-808F-A89C27B6BC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'16'!$C$14:$C$16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BB-4962-808F-A89C27B6BC93}"/>
            </c:ext>
          </c:extLst>
        </c:ser>
        <c:ser>
          <c:idx val="2"/>
          <c:order val="2"/>
          <c:tx>
            <c:strRef>
              <c:f>'16'!$D$12</c:f>
              <c:strCache>
                <c:ptCount val="1"/>
                <c:pt idx="0">
                  <c:v>学部3年以上(n=371)</c:v>
                </c:pt>
              </c:strCache>
            </c:strRef>
          </c:tx>
          <c:spPr>
            <a:solidFill>
              <a:srgbClr val="70B3EA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'16'!$D$14:$D$16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BB-4962-808F-A89C27B6BC93}"/>
            </c:ext>
          </c:extLst>
        </c:ser>
        <c:ser>
          <c:idx val="3"/>
          <c:order val="3"/>
          <c:tx>
            <c:strRef>
              <c:f>'16'!$E$12</c:f>
              <c:strCache>
                <c:ptCount val="1"/>
                <c:pt idx="0">
                  <c:v>大学院(n=585)</c:v>
                </c:pt>
              </c:strCache>
            </c:strRef>
          </c:tx>
          <c:spPr>
            <a:solidFill>
              <a:srgbClr val="3694E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'16'!$E$14:$E$16</c:f>
              <c:numCache>
                <c:formatCode>General</c:formatCode>
                <c:ptCount val="3"/>
                <c:pt idx="0">
                  <c:v>3</c:v>
                </c:pt>
                <c:pt idx="1">
                  <c:v>25</c:v>
                </c:pt>
                <c:pt idx="2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BB-4962-808F-A89C27B6BC93}"/>
            </c:ext>
          </c:extLst>
        </c:ser>
        <c:ser>
          <c:idx val="4"/>
          <c:order val="4"/>
          <c:tx>
            <c:strRef>
              <c:f>'16'!$F$12</c:f>
              <c:strCache>
                <c:ptCount val="1"/>
                <c:pt idx="0">
                  <c:v>その他(n=20)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5347752889577028E-3"/>
                  <c:y val="-9.10588785274560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BB-4962-808F-A89C27B6BC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'16'!$A$14:$A$16</c:f>
              <c:strCache>
                <c:ptCount val="3"/>
                <c:pt idx="0">
                  <c:v>3講義以上</c:v>
                </c:pt>
                <c:pt idx="1">
                  <c:v>1-3講義</c:v>
                </c:pt>
                <c:pt idx="2">
                  <c:v>0-1講義</c:v>
                </c:pt>
              </c:strCache>
            </c:strRef>
          </c:cat>
          <c:val>
            <c:numRef>
              <c:f>'16'!$F$14:$F$16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BB-4962-808F-A89C27B6BC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  <c:max val="20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22185990338148"/>
          <c:y val="0.30837878859395007"/>
          <c:w val="0.17677819729645103"/>
          <c:h val="0.48478635579500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31859479103574"/>
          <c:y val="0.22282784728126642"/>
          <c:w val="0.60096910963052697"/>
          <c:h val="0.6664023734654125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'17'!$C$2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" lastClr="FFFF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98-422B-AB3E-27F09EE3C447}"/>
              </c:ext>
            </c:extLst>
          </c:dPt>
          <c:dLbls>
            <c:dLbl>
              <c:idx val="4"/>
              <c:layout>
                <c:manualLayout>
                  <c:x val="0"/>
                  <c:y val="-5.35615477009865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98-422B-AB3E-27F09EE3C447}"/>
                </c:ext>
              </c:extLst>
            </c:dLbl>
            <c:dLbl>
              <c:idx val="5"/>
              <c:layout>
                <c:manualLayout>
                  <c:x val="0"/>
                  <c:y val="-5.35615477009865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98-422B-AB3E-27F09EE3C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'17'!$B$3:$B$8</c:f>
              <c:strCache>
                <c:ptCount val="6"/>
                <c:pt idx="0">
                  <c:v>その他(n=31)</c:v>
                </c:pt>
                <c:pt idx="1">
                  <c:v>大学院(n=791)</c:v>
                </c:pt>
                <c:pt idx="2">
                  <c:v>学部3年以上(n=457)</c:v>
                </c:pt>
                <c:pt idx="3">
                  <c:v>学部2年(n=307)</c:v>
                </c:pt>
                <c:pt idx="4">
                  <c:v>学部1年(n=270)</c:v>
                </c:pt>
                <c:pt idx="5">
                  <c:v>全体(n=1856)</c:v>
                </c:pt>
              </c:strCache>
            </c:strRef>
          </c:cat>
          <c:val>
            <c:numRef>
              <c:f>'17'!$C$3:$C$8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8-422B-AB3E-27F09EE3C447}"/>
            </c:ext>
          </c:extLst>
        </c:ser>
        <c:ser>
          <c:idx val="1"/>
          <c:order val="1"/>
          <c:tx>
            <c:strRef>
              <c:f>'17'!$D$2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rgbClr val="F1F8F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1F8F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198-422B-AB3E-27F09EE3C447}"/>
              </c:ext>
            </c:extLst>
          </c:dPt>
          <c:dLbls>
            <c:dLbl>
              <c:idx val="1"/>
              <c:layout>
                <c:manualLayout>
                  <c:x val="0"/>
                  <c:y val="-5.35615477009865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98-422B-AB3E-27F09EE3C447}"/>
                </c:ext>
              </c:extLst>
            </c:dLbl>
            <c:dLbl>
              <c:idx val="5"/>
              <c:layout>
                <c:manualLayout>
                  <c:x val="0"/>
                  <c:y val="-3.27316788092339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98-422B-AB3E-27F09EE3C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'17'!$B$3:$B$8</c:f>
              <c:strCache>
                <c:ptCount val="6"/>
                <c:pt idx="0">
                  <c:v>その他(n=31)</c:v>
                </c:pt>
                <c:pt idx="1">
                  <c:v>大学院(n=791)</c:v>
                </c:pt>
                <c:pt idx="2">
                  <c:v>学部3年以上(n=457)</c:v>
                </c:pt>
                <c:pt idx="3">
                  <c:v>学部2年(n=307)</c:v>
                </c:pt>
                <c:pt idx="4">
                  <c:v>学部1年(n=270)</c:v>
                </c:pt>
                <c:pt idx="5">
                  <c:v>全体(n=1856)</c:v>
                </c:pt>
              </c:strCache>
            </c:strRef>
          </c:cat>
          <c:val>
            <c:numRef>
              <c:f>'17'!$D$3:$D$8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25</c:v>
                </c:pt>
                <c:pt idx="3">
                  <c:v>11</c:v>
                </c:pt>
                <c:pt idx="4">
                  <c:v>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8-422B-AB3E-27F09EE3C447}"/>
            </c:ext>
          </c:extLst>
        </c:ser>
        <c:ser>
          <c:idx val="2"/>
          <c:order val="2"/>
          <c:tx>
            <c:strRef>
              <c:f>'17'!$E$2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'17'!$B$3:$B$8</c:f>
              <c:strCache>
                <c:ptCount val="6"/>
                <c:pt idx="0">
                  <c:v>その他(n=31)</c:v>
                </c:pt>
                <c:pt idx="1">
                  <c:v>大学院(n=791)</c:v>
                </c:pt>
                <c:pt idx="2">
                  <c:v>学部3年以上(n=457)</c:v>
                </c:pt>
                <c:pt idx="3">
                  <c:v>学部2年(n=307)</c:v>
                </c:pt>
                <c:pt idx="4">
                  <c:v>学部1年(n=270)</c:v>
                </c:pt>
                <c:pt idx="5">
                  <c:v>全体(n=1856)</c:v>
                </c:pt>
              </c:strCache>
            </c:strRef>
          </c:cat>
          <c:val>
            <c:numRef>
              <c:f>'17'!$E$3:$E$8</c:f>
              <c:numCache>
                <c:formatCode>General</c:formatCode>
                <c:ptCount val="6"/>
                <c:pt idx="0">
                  <c:v>0</c:v>
                </c:pt>
                <c:pt idx="1">
                  <c:v>34</c:v>
                </c:pt>
                <c:pt idx="2">
                  <c:v>33</c:v>
                </c:pt>
                <c:pt idx="3">
                  <c:v>29</c:v>
                </c:pt>
                <c:pt idx="4">
                  <c:v>15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8-422B-AB3E-27F09EE3C447}"/>
            </c:ext>
          </c:extLst>
        </c:ser>
        <c:ser>
          <c:idx val="3"/>
          <c:order val="3"/>
          <c:tx>
            <c:strRef>
              <c:f>'17'!$F$2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rgbClr val="9ECBF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'17'!$B$3:$B$8</c:f>
              <c:strCache>
                <c:ptCount val="6"/>
                <c:pt idx="0">
                  <c:v>その他(n=31)</c:v>
                </c:pt>
                <c:pt idx="1">
                  <c:v>大学院(n=791)</c:v>
                </c:pt>
                <c:pt idx="2">
                  <c:v>学部3年以上(n=457)</c:v>
                </c:pt>
                <c:pt idx="3">
                  <c:v>学部2年(n=307)</c:v>
                </c:pt>
                <c:pt idx="4">
                  <c:v>学部1年(n=270)</c:v>
                </c:pt>
                <c:pt idx="5">
                  <c:v>全体(n=1856)</c:v>
                </c:pt>
              </c:strCache>
            </c:strRef>
          </c:cat>
          <c:val>
            <c:numRef>
              <c:f>'17'!$F$3:$F$8</c:f>
              <c:numCache>
                <c:formatCode>General</c:formatCode>
                <c:ptCount val="6"/>
                <c:pt idx="0">
                  <c:v>12</c:v>
                </c:pt>
                <c:pt idx="1">
                  <c:v>221</c:v>
                </c:pt>
                <c:pt idx="2">
                  <c:v>136</c:v>
                </c:pt>
                <c:pt idx="3">
                  <c:v>96</c:v>
                </c:pt>
                <c:pt idx="4">
                  <c:v>59</c:v>
                </c:pt>
                <c:pt idx="5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98-422B-AB3E-27F09EE3C447}"/>
            </c:ext>
          </c:extLst>
        </c:ser>
        <c:ser>
          <c:idx val="4"/>
          <c:order val="4"/>
          <c:tx>
            <c:strRef>
              <c:f>'17'!$G$2</c:f>
              <c:strCache>
                <c:ptCount val="1"/>
                <c:pt idx="0">
                  <c:v>100%</c:v>
                </c:pt>
              </c:strCache>
            </c:strRef>
          </c:tx>
          <c:spPr>
            <a:solidFill>
              <a:srgbClr val="095085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'17'!$B$3:$B$8</c:f>
              <c:strCache>
                <c:ptCount val="6"/>
                <c:pt idx="0">
                  <c:v>その他(n=31)</c:v>
                </c:pt>
                <c:pt idx="1">
                  <c:v>大学院(n=791)</c:v>
                </c:pt>
                <c:pt idx="2">
                  <c:v>学部3年以上(n=457)</c:v>
                </c:pt>
                <c:pt idx="3">
                  <c:v>学部2年(n=307)</c:v>
                </c:pt>
                <c:pt idx="4">
                  <c:v>学部1年(n=270)</c:v>
                </c:pt>
                <c:pt idx="5">
                  <c:v>全体(n=1856)</c:v>
                </c:pt>
              </c:strCache>
            </c:strRef>
          </c:cat>
          <c:val>
            <c:numRef>
              <c:f>'17'!$G$3:$G$8</c:f>
              <c:numCache>
                <c:formatCode>General</c:formatCode>
                <c:ptCount val="6"/>
                <c:pt idx="0">
                  <c:v>19</c:v>
                </c:pt>
                <c:pt idx="1">
                  <c:v>517</c:v>
                </c:pt>
                <c:pt idx="2">
                  <c:v>259</c:v>
                </c:pt>
                <c:pt idx="3">
                  <c:v>168</c:v>
                </c:pt>
                <c:pt idx="4">
                  <c:v>188</c:v>
                </c:pt>
                <c:pt idx="5">
                  <c:v>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98-422B-AB3E-27F09EE3C4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7616259506019"/>
          <c:y val="0.26328559970586357"/>
          <c:w val="7.5977657004830917E-2"/>
          <c:h val="0.38020685722768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881920289855069"/>
          <c:y val="0.15363530465949821"/>
          <c:w val="0.41327814009661834"/>
          <c:h val="0.7205821999522786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'01-05'!$C$63</c:f>
              <c:strCache>
                <c:ptCount val="1"/>
                <c:pt idx="0">
                  <c:v>日本語</c:v>
                </c:pt>
              </c:strCache>
            </c:strRef>
          </c:tx>
          <c:spPr>
            <a:solidFill>
              <a:srgbClr val="5B9BD5">
                <a:lumMod val="20000"/>
                <a:lumOff val="80000"/>
              </a:srgb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'01-05'!$B$64:$B$69</c:f>
              <c:strCache>
                <c:ptCount val="6"/>
                <c:pt idx="0">
                  <c:v>その他(n=43)</c:v>
                </c:pt>
                <c:pt idx="1">
                  <c:v>大学院(n=1243)</c:v>
                </c:pt>
                <c:pt idx="2">
                  <c:v>学部3年以上(n=539)</c:v>
                </c:pt>
                <c:pt idx="3">
                  <c:v>学部2年(n=313)</c:v>
                </c:pt>
                <c:pt idx="4">
                  <c:v>学部1年(n=275)</c:v>
                </c:pt>
                <c:pt idx="5">
                  <c:v>全体(n=2413)</c:v>
                </c:pt>
              </c:strCache>
            </c:strRef>
          </c:cat>
          <c:val>
            <c:numRef>
              <c:f>'01-05'!$C$64:$C$69</c:f>
              <c:numCache>
                <c:formatCode>General</c:formatCode>
                <c:ptCount val="6"/>
                <c:pt idx="0">
                  <c:v>40</c:v>
                </c:pt>
                <c:pt idx="1">
                  <c:v>1099</c:v>
                </c:pt>
                <c:pt idx="2">
                  <c:v>514</c:v>
                </c:pt>
                <c:pt idx="3">
                  <c:v>301</c:v>
                </c:pt>
                <c:pt idx="4">
                  <c:v>266</c:v>
                </c:pt>
                <c:pt idx="5">
                  <c:v>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5-4C3C-B634-25FB778D388A}"/>
            </c:ext>
          </c:extLst>
        </c:ser>
        <c:ser>
          <c:idx val="1"/>
          <c:order val="1"/>
          <c:tx>
            <c:strRef>
              <c:f>'01-05'!$D$63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rgbClr val="095085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bg1"/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'01-05'!$B$64:$B$69</c:f>
              <c:strCache>
                <c:ptCount val="6"/>
                <c:pt idx="0">
                  <c:v>その他(n=43)</c:v>
                </c:pt>
                <c:pt idx="1">
                  <c:v>大学院(n=1243)</c:v>
                </c:pt>
                <c:pt idx="2">
                  <c:v>学部3年以上(n=539)</c:v>
                </c:pt>
                <c:pt idx="3">
                  <c:v>学部2年(n=313)</c:v>
                </c:pt>
                <c:pt idx="4">
                  <c:v>学部1年(n=275)</c:v>
                </c:pt>
                <c:pt idx="5">
                  <c:v>全体(n=2413)</c:v>
                </c:pt>
              </c:strCache>
            </c:strRef>
          </c:cat>
          <c:val>
            <c:numRef>
              <c:f>'01-05'!$D$64:$D$69</c:f>
              <c:numCache>
                <c:formatCode>General</c:formatCode>
                <c:ptCount val="6"/>
                <c:pt idx="0">
                  <c:v>3</c:v>
                </c:pt>
                <c:pt idx="1">
                  <c:v>144</c:v>
                </c:pt>
                <c:pt idx="2">
                  <c:v>25</c:v>
                </c:pt>
                <c:pt idx="3">
                  <c:v>12</c:v>
                </c:pt>
                <c:pt idx="4">
                  <c:v>9</c:v>
                </c:pt>
                <c:pt idx="5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15-4C3C-B634-25FB778D38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78356707613354"/>
          <c:y val="0.29892741935483874"/>
          <c:w val="0.29062361648420676"/>
          <c:h val="0.53652389486260443"/>
        </c:manualLayout>
      </c:layout>
      <c:overlay val="1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728538647342995"/>
          <c:y val="0.2332946884014328"/>
          <c:w val="0.41327814009661834"/>
          <c:h val="0.655935726813164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'01-05'!$C$77</c:f>
              <c:strCache>
                <c:ptCount val="1"/>
                <c:pt idx="0">
                  <c:v>実家（大学に通える距離）</c:v>
                </c:pt>
              </c:strCache>
            </c:strRef>
          </c:tx>
          <c:spPr>
            <a:solidFill>
              <a:srgbClr val="5B9BD5">
                <a:lumMod val="20000"/>
                <a:lumOff val="80000"/>
              </a:srgb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'01-05'!$B$78:$B$83</c:f>
              <c:strCache>
                <c:ptCount val="6"/>
                <c:pt idx="0">
                  <c:v>その他(n=43)</c:v>
                </c:pt>
                <c:pt idx="1">
                  <c:v>大学院(n=1240)</c:v>
                </c:pt>
                <c:pt idx="2">
                  <c:v>学部3年以上(n=533)</c:v>
                </c:pt>
                <c:pt idx="3">
                  <c:v>学部2年(n=312)</c:v>
                </c:pt>
                <c:pt idx="4">
                  <c:v>学部1年(n=274)</c:v>
                </c:pt>
                <c:pt idx="5">
                  <c:v>全体(n=2402)</c:v>
                </c:pt>
              </c:strCache>
            </c:strRef>
          </c:cat>
          <c:val>
            <c:numRef>
              <c:f>'01-05'!$C$78:$C$83</c:f>
              <c:numCache>
                <c:formatCode>General</c:formatCode>
                <c:ptCount val="6"/>
                <c:pt idx="0">
                  <c:v>5</c:v>
                </c:pt>
                <c:pt idx="1">
                  <c:v>381</c:v>
                </c:pt>
                <c:pt idx="2">
                  <c:v>268</c:v>
                </c:pt>
                <c:pt idx="3">
                  <c:v>163</c:v>
                </c:pt>
                <c:pt idx="4">
                  <c:v>144</c:v>
                </c:pt>
                <c:pt idx="5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6-4916-838B-576D5220C1B6}"/>
            </c:ext>
          </c:extLst>
        </c:ser>
        <c:ser>
          <c:idx val="1"/>
          <c:order val="1"/>
          <c:tx>
            <c:strRef>
              <c:f>'01-05'!$D$77</c:f>
              <c:strCache>
                <c:ptCount val="1"/>
                <c:pt idx="0">
                  <c:v>実家（大学から遠いため、今後引っ越す。または一時帰省中）</c:v>
                </c:pt>
              </c:strCache>
            </c:strRef>
          </c:tx>
          <c:spPr>
            <a:solidFill>
              <a:srgbClr val="5B9BD5">
                <a:lumMod val="40000"/>
                <a:lumOff val="60000"/>
              </a:srgb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'01-05'!$B$78:$B$83</c:f>
              <c:strCache>
                <c:ptCount val="6"/>
                <c:pt idx="0">
                  <c:v>その他(n=43)</c:v>
                </c:pt>
                <c:pt idx="1">
                  <c:v>大学院(n=1240)</c:v>
                </c:pt>
                <c:pt idx="2">
                  <c:v>学部3年以上(n=533)</c:v>
                </c:pt>
                <c:pt idx="3">
                  <c:v>学部2年(n=312)</c:v>
                </c:pt>
                <c:pt idx="4">
                  <c:v>学部1年(n=274)</c:v>
                </c:pt>
                <c:pt idx="5">
                  <c:v>全体(n=2402)</c:v>
                </c:pt>
              </c:strCache>
            </c:strRef>
          </c:cat>
          <c:val>
            <c:numRef>
              <c:f>'01-05'!$D$78:$D$83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26</c:v>
                </c:pt>
                <c:pt idx="3">
                  <c:v>44</c:v>
                </c:pt>
                <c:pt idx="4">
                  <c:v>14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B6-4916-838B-576D5220C1B6}"/>
            </c:ext>
          </c:extLst>
        </c:ser>
        <c:ser>
          <c:idx val="2"/>
          <c:order val="2"/>
          <c:tx>
            <c:strRef>
              <c:f>'01-05'!$E$77</c:f>
              <c:strCache>
                <c:ptCount val="1"/>
                <c:pt idx="0">
                  <c:v>自宅（一人暮らし）</c:v>
                </c:pt>
              </c:strCache>
            </c:strRef>
          </c:tx>
          <c:spPr>
            <a:solidFill>
              <a:srgbClr val="97C7F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'01-05'!$B$78:$B$83</c:f>
              <c:strCache>
                <c:ptCount val="6"/>
                <c:pt idx="0">
                  <c:v>その他(n=43)</c:v>
                </c:pt>
                <c:pt idx="1">
                  <c:v>大学院(n=1240)</c:v>
                </c:pt>
                <c:pt idx="2">
                  <c:v>学部3年以上(n=533)</c:v>
                </c:pt>
                <c:pt idx="3">
                  <c:v>学部2年(n=312)</c:v>
                </c:pt>
                <c:pt idx="4">
                  <c:v>学部1年(n=274)</c:v>
                </c:pt>
                <c:pt idx="5">
                  <c:v>全体(n=2402)</c:v>
                </c:pt>
              </c:strCache>
            </c:strRef>
          </c:cat>
          <c:val>
            <c:numRef>
              <c:f>'01-05'!$E$78:$E$83</c:f>
              <c:numCache>
                <c:formatCode>General</c:formatCode>
                <c:ptCount val="6"/>
                <c:pt idx="0">
                  <c:v>20</c:v>
                </c:pt>
                <c:pt idx="1">
                  <c:v>482</c:v>
                </c:pt>
                <c:pt idx="2">
                  <c:v>181</c:v>
                </c:pt>
                <c:pt idx="3">
                  <c:v>73</c:v>
                </c:pt>
                <c:pt idx="4">
                  <c:v>76</c:v>
                </c:pt>
                <c:pt idx="5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B6-4916-838B-576D5220C1B6}"/>
            </c:ext>
          </c:extLst>
        </c:ser>
        <c:ser>
          <c:idx val="3"/>
          <c:order val="3"/>
          <c:tx>
            <c:strRef>
              <c:f>'01-05'!$F$77</c:f>
              <c:strCache>
                <c:ptCount val="1"/>
                <c:pt idx="0">
                  <c:v>寮などの下宿先(シェアハウス等含む)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'01-05'!$B$78:$B$83</c:f>
              <c:strCache>
                <c:ptCount val="6"/>
                <c:pt idx="0">
                  <c:v>その他(n=43)</c:v>
                </c:pt>
                <c:pt idx="1">
                  <c:v>大学院(n=1240)</c:v>
                </c:pt>
                <c:pt idx="2">
                  <c:v>学部3年以上(n=533)</c:v>
                </c:pt>
                <c:pt idx="3">
                  <c:v>学部2年(n=312)</c:v>
                </c:pt>
                <c:pt idx="4">
                  <c:v>学部1年(n=274)</c:v>
                </c:pt>
                <c:pt idx="5">
                  <c:v>全体(n=2402)</c:v>
                </c:pt>
              </c:strCache>
            </c:strRef>
          </c:cat>
          <c:val>
            <c:numRef>
              <c:f>'01-05'!$F$78:$F$83</c:f>
              <c:numCache>
                <c:formatCode>General</c:formatCode>
                <c:ptCount val="6"/>
                <c:pt idx="0">
                  <c:v>9</c:v>
                </c:pt>
                <c:pt idx="1">
                  <c:v>91</c:v>
                </c:pt>
                <c:pt idx="2">
                  <c:v>36</c:v>
                </c:pt>
                <c:pt idx="3">
                  <c:v>27</c:v>
                </c:pt>
                <c:pt idx="4">
                  <c:v>38</c:v>
                </c:pt>
                <c:pt idx="5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B6-4916-838B-576D5220C1B6}"/>
            </c:ext>
          </c:extLst>
        </c:ser>
        <c:ser>
          <c:idx val="4"/>
          <c:order val="4"/>
          <c:tx>
            <c:strRef>
              <c:f>'01-05'!$G$77</c:f>
              <c:strCache>
                <c:ptCount val="1"/>
                <c:pt idx="0">
                  <c:v>キャンパス内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4"/>
              <c:layout>
                <c:manualLayout>
                  <c:x val="1.074420607508109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3B6-4916-838B-576D5220C1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bg1"/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'01-05'!$B$78:$B$83</c:f>
              <c:strCache>
                <c:ptCount val="6"/>
                <c:pt idx="0">
                  <c:v>その他(n=43)</c:v>
                </c:pt>
                <c:pt idx="1">
                  <c:v>大学院(n=1240)</c:v>
                </c:pt>
                <c:pt idx="2">
                  <c:v>学部3年以上(n=533)</c:v>
                </c:pt>
                <c:pt idx="3">
                  <c:v>学部2年(n=312)</c:v>
                </c:pt>
                <c:pt idx="4">
                  <c:v>学部1年(n=274)</c:v>
                </c:pt>
                <c:pt idx="5">
                  <c:v>全体(n=2402)</c:v>
                </c:pt>
              </c:strCache>
            </c:strRef>
          </c:cat>
          <c:val>
            <c:numRef>
              <c:f>'01-05'!$G$78:$G$83</c:f>
              <c:numCache>
                <c:formatCode>General</c:formatCode>
                <c:ptCount val="6"/>
                <c:pt idx="0">
                  <c:v>1</c:v>
                </c:pt>
                <c:pt idx="1">
                  <c:v>164</c:v>
                </c:pt>
                <c:pt idx="2">
                  <c:v>20</c:v>
                </c:pt>
                <c:pt idx="3">
                  <c:v>4</c:v>
                </c:pt>
                <c:pt idx="4">
                  <c:v>2</c:v>
                </c:pt>
                <c:pt idx="5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3B6-4916-838B-576D5220C1B6}"/>
            </c:ext>
          </c:extLst>
        </c:ser>
        <c:ser>
          <c:idx val="5"/>
          <c:order val="5"/>
          <c:tx>
            <c:strRef>
              <c:f>'01-05'!$H$77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rgbClr val="095085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995352556800774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3B6-4916-838B-576D5220C1B6}"/>
                </c:ext>
              </c:extLst>
            </c:dLbl>
            <c:dLbl>
              <c:idx val="1"/>
              <c:layout>
                <c:manualLayout>
                  <c:x val="1.841863898585318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3B6-4916-838B-576D5220C1B6}"/>
                </c:ext>
              </c:extLst>
            </c:dLbl>
            <c:dLbl>
              <c:idx val="2"/>
              <c:layout>
                <c:manualLayout>
                  <c:x val="1.995352556800774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3B6-4916-838B-576D5220C1B6}"/>
                </c:ext>
              </c:extLst>
            </c:dLbl>
            <c:dLbl>
              <c:idx val="3"/>
              <c:layout>
                <c:manualLayout>
                  <c:x val="1.995352556800774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3B6-4916-838B-576D5220C1B6}"/>
                </c:ext>
              </c:extLst>
            </c:dLbl>
            <c:dLbl>
              <c:idx val="4"/>
              <c:layout>
                <c:manualLayout>
                  <c:x val="0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3B6-4916-838B-576D5220C1B6}"/>
                </c:ext>
              </c:extLst>
            </c:dLbl>
            <c:dLbl>
              <c:idx val="5"/>
              <c:layout>
                <c:manualLayout>
                  <c:x val="1.995352556800774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3B6-4916-838B-576D5220C1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'01-05'!$B$78:$B$83</c:f>
              <c:strCache>
                <c:ptCount val="6"/>
                <c:pt idx="0">
                  <c:v>その他(n=43)</c:v>
                </c:pt>
                <c:pt idx="1">
                  <c:v>大学院(n=1240)</c:v>
                </c:pt>
                <c:pt idx="2">
                  <c:v>学部3年以上(n=533)</c:v>
                </c:pt>
                <c:pt idx="3">
                  <c:v>学部2年(n=312)</c:v>
                </c:pt>
                <c:pt idx="4">
                  <c:v>学部1年(n=274)</c:v>
                </c:pt>
                <c:pt idx="5">
                  <c:v>全体(n=2402)</c:v>
                </c:pt>
              </c:strCache>
            </c:strRef>
          </c:cat>
          <c:val>
            <c:numRef>
              <c:f>'01-05'!$H$78:$H$83</c:f>
              <c:numCache>
                <c:formatCode>General</c:formatCode>
                <c:ptCount val="6"/>
                <c:pt idx="0">
                  <c:v>1</c:v>
                </c:pt>
                <c:pt idx="1">
                  <c:v>47</c:v>
                </c:pt>
                <c:pt idx="2">
                  <c:v>2</c:v>
                </c:pt>
                <c:pt idx="3">
                  <c:v>1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3B6-4916-838B-576D5220C1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71713248863005574"/>
          <c:y val="0.16174649258502044"/>
          <c:w val="0.25984421263762769"/>
          <c:h val="0.70480403886989118"/>
        </c:manualLayout>
      </c:layout>
      <c:overlay val="1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34340144455511"/>
          <c:y val="0.25871666666666665"/>
          <c:w val="0.60208578235621246"/>
          <c:h val="0.597269097222222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7C7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'01-05'!$A$99:$A$102</c:f>
              <c:strCache>
                <c:ptCount val="4"/>
                <c:pt idx="0">
                  <c:v>デスクトップPC</c:v>
                </c:pt>
                <c:pt idx="1">
                  <c:v>タブレット端末</c:v>
                </c:pt>
                <c:pt idx="2">
                  <c:v>スマートフォン</c:v>
                </c:pt>
                <c:pt idx="3">
                  <c:v>ノートPC</c:v>
                </c:pt>
              </c:strCache>
            </c:strRef>
          </c:cat>
          <c:val>
            <c:numRef>
              <c:f>'01-05'!$B$99:$B$102</c:f>
              <c:numCache>
                <c:formatCode>General</c:formatCode>
                <c:ptCount val="4"/>
                <c:pt idx="0">
                  <c:v>335</c:v>
                </c:pt>
                <c:pt idx="1">
                  <c:v>388</c:v>
                </c:pt>
                <c:pt idx="2">
                  <c:v>436</c:v>
                </c:pt>
                <c:pt idx="3">
                  <c:v>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FD-4B0B-AC4F-2DA4FA98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450209103"/>
        <c:axId val="1634139567"/>
      </c:barChart>
      <c:catAx>
        <c:axId val="145020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34139567"/>
        <c:crosses val="autoZero"/>
        <c:auto val="1"/>
        <c:lblAlgn val="ctr"/>
        <c:lblOffset val="100"/>
        <c:noMultiLvlLbl val="0"/>
      </c:catAx>
      <c:valAx>
        <c:axId val="1634139567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450209103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21056472108432"/>
          <c:y val="0.2332946884014328"/>
          <c:w val="0.43935298671567902"/>
          <c:h val="0.655935726813164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'01-05'!$C$113</c:f>
              <c:strCache>
                <c:ptCount val="1"/>
                <c:pt idx="0">
                  <c:v>自宅の有線契約
（光、ケーブルテレビなど）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'01-05'!$B$114:$B$119</c:f>
              <c:strCache>
                <c:ptCount val="6"/>
                <c:pt idx="0">
                  <c:v>その他(n=43)</c:v>
                </c:pt>
                <c:pt idx="1">
                  <c:v>大学院(n=1242)</c:v>
                </c:pt>
                <c:pt idx="2">
                  <c:v>学部3年以上(n=533)</c:v>
                </c:pt>
                <c:pt idx="3">
                  <c:v>学部2年(n=313)</c:v>
                </c:pt>
                <c:pt idx="4">
                  <c:v>学部1年(n=273)</c:v>
                </c:pt>
                <c:pt idx="5">
                  <c:v>全体(n=2404)</c:v>
                </c:pt>
              </c:strCache>
            </c:strRef>
          </c:cat>
          <c:val>
            <c:numRef>
              <c:f>'01-05'!$C$114:$C$119</c:f>
              <c:numCache>
                <c:formatCode>General</c:formatCode>
                <c:ptCount val="6"/>
                <c:pt idx="0">
                  <c:v>17</c:v>
                </c:pt>
                <c:pt idx="1">
                  <c:v>651</c:v>
                </c:pt>
                <c:pt idx="2">
                  <c:v>292</c:v>
                </c:pt>
                <c:pt idx="3">
                  <c:v>188</c:v>
                </c:pt>
                <c:pt idx="4">
                  <c:v>146</c:v>
                </c:pt>
                <c:pt idx="5">
                  <c:v>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4-4D6D-A6BD-4086B5C2CFCA}"/>
            </c:ext>
          </c:extLst>
        </c:ser>
        <c:ser>
          <c:idx val="2"/>
          <c:order val="1"/>
          <c:tx>
            <c:strRef>
              <c:f>'01-05'!$D$113</c:f>
              <c:strCache>
                <c:ptCount val="1"/>
                <c:pt idx="0">
                  <c:v>寮、下宿先のネットワーク</c:v>
                </c:pt>
              </c:strCache>
            </c:strRef>
          </c:tx>
          <c:spPr>
            <a:solidFill>
              <a:srgbClr val="F1F8FD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'01-05'!$B$114:$B$119</c:f>
              <c:strCache>
                <c:ptCount val="6"/>
                <c:pt idx="0">
                  <c:v>その他(n=43)</c:v>
                </c:pt>
                <c:pt idx="1">
                  <c:v>大学院(n=1242)</c:v>
                </c:pt>
                <c:pt idx="2">
                  <c:v>学部3年以上(n=533)</c:v>
                </c:pt>
                <c:pt idx="3">
                  <c:v>学部2年(n=313)</c:v>
                </c:pt>
                <c:pt idx="4">
                  <c:v>学部1年(n=273)</c:v>
                </c:pt>
                <c:pt idx="5">
                  <c:v>全体(n=2404)</c:v>
                </c:pt>
              </c:strCache>
            </c:strRef>
          </c:cat>
          <c:val>
            <c:numRef>
              <c:f>'01-05'!$D$114:$D$119</c:f>
              <c:numCache>
                <c:formatCode>General</c:formatCode>
                <c:ptCount val="6"/>
                <c:pt idx="0">
                  <c:v>11</c:v>
                </c:pt>
                <c:pt idx="1">
                  <c:v>79</c:v>
                </c:pt>
                <c:pt idx="2">
                  <c:v>37</c:v>
                </c:pt>
                <c:pt idx="3">
                  <c:v>18</c:v>
                </c:pt>
                <c:pt idx="4">
                  <c:v>34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74-4D6D-A6BD-4086B5C2CFCA}"/>
            </c:ext>
          </c:extLst>
        </c:ser>
        <c:ser>
          <c:idx val="1"/>
          <c:order val="2"/>
          <c:tx>
            <c:strRef>
              <c:f>'01-05'!$E$113</c:f>
              <c:strCache>
                <c:ptCount val="1"/>
                <c:pt idx="0">
                  <c:v>無線契約（携帯回線、モバイルルータで通信量月50GB以上）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'01-05'!$B$114:$B$119</c:f>
              <c:strCache>
                <c:ptCount val="6"/>
                <c:pt idx="0">
                  <c:v>その他(n=43)</c:v>
                </c:pt>
                <c:pt idx="1">
                  <c:v>大学院(n=1242)</c:v>
                </c:pt>
                <c:pt idx="2">
                  <c:v>学部3年以上(n=533)</c:v>
                </c:pt>
                <c:pt idx="3">
                  <c:v>学部2年(n=313)</c:v>
                </c:pt>
                <c:pt idx="4">
                  <c:v>学部1年(n=273)</c:v>
                </c:pt>
                <c:pt idx="5">
                  <c:v>全体(n=2404)</c:v>
                </c:pt>
              </c:strCache>
            </c:strRef>
          </c:cat>
          <c:val>
            <c:numRef>
              <c:f>'01-05'!$E$114:$E$119</c:f>
              <c:numCache>
                <c:formatCode>General</c:formatCode>
                <c:ptCount val="6"/>
                <c:pt idx="0">
                  <c:v>10</c:v>
                </c:pt>
                <c:pt idx="1">
                  <c:v>240</c:v>
                </c:pt>
                <c:pt idx="2">
                  <c:v>139</c:v>
                </c:pt>
                <c:pt idx="3">
                  <c:v>79</c:v>
                </c:pt>
                <c:pt idx="4">
                  <c:v>75</c:v>
                </c:pt>
                <c:pt idx="5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74-4D6D-A6BD-4086B5C2CFCA}"/>
            </c:ext>
          </c:extLst>
        </c:ser>
        <c:ser>
          <c:idx val="3"/>
          <c:order val="3"/>
          <c:tx>
            <c:strRef>
              <c:f>'01-05'!$F$113</c:f>
              <c:strCache>
                <c:ptCount val="1"/>
                <c:pt idx="0">
                  <c:v>無線契約（携帯回線、モバイルルータで通信量月50GB未満）</c:v>
                </c:pt>
              </c:strCache>
            </c:strRef>
          </c:tx>
          <c:spPr>
            <a:solidFill>
              <a:srgbClr val="9ECBF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5"/>
              <c:layout>
                <c:manualLayout>
                  <c:x val="-1.9856152935914417E-2"/>
                  <c:y val="-6.1253440009078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274-4D6D-A6BD-4086B5C2C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'01-05'!$B$114:$B$119</c:f>
              <c:strCache>
                <c:ptCount val="6"/>
                <c:pt idx="0">
                  <c:v>その他(n=43)</c:v>
                </c:pt>
                <c:pt idx="1">
                  <c:v>大学院(n=1242)</c:v>
                </c:pt>
                <c:pt idx="2">
                  <c:v>学部3年以上(n=533)</c:v>
                </c:pt>
                <c:pt idx="3">
                  <c:v>学部2年(n=313)</c:v>
                </c:pt>
                <c:pt idx="4">
                  <c:v>学部1年(n=273)</c:v>
                </c:pt>
                <c:pt idx="5">
                  <c:v>全体(n=2404)</c:v>
                </c:pt>
              </c:strCache>
            </c:strRef>
          </c:cat>
          <c:val>
            <c:numRef>
              <c:f>'01-05'!$F$114:$F$119</c:f>
              <c:numCache>
                <c:formatCode>General</c:formatCode>
                <c:ptCount val="6"/>
                <c:pt idx="0">
                  <c:v>3</c:v>
                </c:pt>
                <c:pt idx="1">
                  <c:v>56</c:v>
                </c:pt>
                <c:pt idx="2">
                  <c:v>23</c:v>
                </c:pt>
                <c:pt idx="3">
                  <c:v>12</c:v>
                </c:pt>
                <c:pt idx="4">
                  <c:v>8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274-4D6D-A6BD-4086B5C2CFCA}"/>
            </c:ext>
          </c:extLst>
        </c:ser>
        <c:ser>
          <c:idx val="4"/>
          <c:order val="4"/>
          <c:tx>
            <c:strRef>
              <c:f>'01-05'!$G$113</c:f>
              <c:strCache>
                <c:ptCount val="1"/>
                <c:pt idx="0">
                  <c:v>大学が提供のモバイルWiFiルータ</c:v>
                </c:pt>
              </c:strCache>
            </c:strRef>
          </c:tx>
          <c:spPr>
            <a:solidFill>
              <a:srgbClr val="70B3EA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5"/>
              <c:layout>
                <c:manualLayout>
                  <c:x val="-3.0547927593714487E-3"/>
                  <c:y val="-6.1253440009078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274-4D6D-A6BD-4086B5C2C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'01-05'!$B$114:$B$119</c:f>
              <c:strCache>
                <c:ptCount val="6"/>
                <c:pt idx="0">
                  <c:v>その他(n=43)</c:v>
                </c:pt>
                <c:pt idx="1">
                  <c:v>大学院(n=1242)</c:v>
                </c:pt>
                <c:pt idx="2">
                  <c:v>学部3年以上(n=533)</c:v>
                </c:pt>
                <c:pt idx="3">
                  <c:v>学部2年(n=313)</c:v>
                </c:pt>
                <c:pt idx="4">
                  <c:v>学部1年(n=273)</c:v>
                </c:pt>
                <c:pt idx="5">
                  <c:v>全体(n=2404)</c:v>
                </c:pt>
              </c:strCache>
            </c:strRef>
          </c:cat>
          <c:val>
            <c:numRef>
              <c:f>'01-05'!$G$114:$G$119</c:f>
              <c:numCache>
                <c:formatCode>General</c:formatCode>
                <c:ptCount val="6"/>
                <c:pt idx="0">
                  <c:v>1</c:v>
                </c:pt>
                <c:pt idx="1">
                  <c:v>52</c:v>
                </c:pt>
                <c:pt idx="2">
                  <c:v>19</c:v>
                </c:pt>
                <c:pt idx="3">
                  <c:v>11</c:v>
                </c:pt>
                <c:pt idx="4">
                  <c:v>9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274-4D6D-A6BD-4086B5C2CFCA}"/>
            </c:ext>
          </c:extLst>
        </c:ser>
        <c:ser>
          <c:idx val="5"/>
          <c:order val="5"/>
          <c:tx>
            <c:strRef>
              <c:f>'01-05'!$H$113</c:f>
              <c:strCache>
                <c:ptCount val="1"/>
                <c:pt idx="0">
                  <c:v>大学内のネットワーク</c:v>
                </c:pt>
              </c:strCache>
            </c:strRef>
          </c:tx>
          <c:spPr>
            <a:solidFill>
              <a:srgbClr val="3694E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5.404715294918716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274-4D6D-A6BD-4086B5C2CFCA}"/>
                </c:ext>
              </c:extLst>
            </c:dLbl>
            <c:dLbl>
              <c:idx val="3"/>
              <c:layout>
                <c:manualLayout>
                  <c:x val="0"/>
                  <c:y val="-5.404715294918716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274-4D6D-A6BD-4086B5C2CFCA}"/>
                </c:ext>
              </c:extLst>
            </c:dLbl>
            <c:dLbl>
              <c:idx val="4"/>
              <c:layout>
                <c:manualLayout>
                  <c:x val="0"/>
                  <c:y val="-5.4047152949187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274-4D6D-A6BD-4086B5C2CFCA}"/>
                </c:ext>
              </c:extLst>
            </c:dLbl>
            <c:dLbl>
              <c:idx val="5"/>
              <c:layout>
                <c:manualLayout>
                  <c:x val="6.1095855187427855E-3"/>
                  <c:y val="-6.1253440009078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274-4D6D-A6BD-4086B5C2C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'01-05'!$B$114:$B$119</c:f>
              <c:strCache>
                <c:ptCount val="6"/>
                <c:pt idx="0">
                  <c:v>その他(n=43)</c:v>
                </c:pt>
                <c:pt idx="1">
                  <c:v>大学院(n=1242)</c:v>
                </c:pt>
                <c:pt idx="2">
                  <c:v>学部3年以上(n=533)</c:v>
                </c:pt>
                <c:pt idx="3">
                  <c:v>学部2年(n=313)</c:v>
                </c:pt>
                <c:pt idx="4">
                  <c:v>学部1年(n=273)</c:v>
                </c:pt>
                <c:pt idx="5">
                  <c:v>全体(n=2404)</c:v>
                </c:pt>
              </c:strCache>
            </c:strRef>
          </c:cat>
          <c:val>
            <c:numRef>
              <c:f>'01-05'!$H$114:$H$119</c:f>
              <c:numCache>
                <c:formatCode>General</c:formatCode>
                <c:ptCount val="6"/>
                <c:pt idx="0">
                  <c:v>1</c:v>
                </c:pt>
                <c:pt idx="1">
                  <c:v>153</c:v>
                </c:pt>
                <c:pt idx="2">
                  <c:v>18</c:v>
                </c:pt>
                <c:pt idx="3">
                  <c:v>5</c:v>
                </c:pt>
                <c:pt idx="4">
                  <c:v>1</c:v>
                </c:pt>
                <c:pt idx="5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274-4D6D-A6BD-4086B5C2CFCA}"/>
            </c:ext>
          </c:extLst>
        </c:ser>
        <c:ser>
          <c:idx val="6"/>
          <c:order val="6"/>
          <c:tx>
            <c:strRef>
              <c:f>'01-05'!$I$113</c:f>
              <c:strCache>
                <c:ptCount val="1"/>
                <c:pt idx="0">
                  <c:v>その他(自由回答)</c:v>
                </c:pt>
              </c:strCache>
            </c:strRef>
          </c:tx>
          <c:spPr>
            <a:solidFill>
              <a:srgbClr val="095085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274-4D6D-A6BD-4086B5C2CFCA}"/>
                </c:ext>
              </c:extLst>
            </c:dLbl>
            <c:dLbl>
              <c:idx val="1"/>
              <c:layout>
                <c:manualLayout>
                  <c:x val="2.913054674040288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274-4D6D-A6BD-4086B5C2CFCA}"/>
                </c:ext>
              </c:extLst>
            </c:dLbl>
            <c:dLbl>
              <c:idx val="2"/>
              <c:layout>
                <c:manualLayout>
                  <c:x val="1.226549336438016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274-4D6D-A6BD-4086B5C2CFCA}"/>
                </c:ext>
              </c:extLst>
            </c:dLbl>
            <c:dLbl>
              <c:idx val="3"/>
              <c:layout>
                <c:manualLayout>
                  <c:x val="0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274-4D6D-A6BD-4086B5C2CFCA}"/>
                </c:ext>
              </c:extLst>
            </c:dLbl>
            <c:dLbl>
              <c:idx val="4"/>
              <c:layout>
                <c:manualLayout>
                  <c:x val="0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274-4D6D-A6BD-4086B5C2CFCA}"/>
                </c:ext>
              </c:extLst>
            </c:dLbl>
            <c:dLbl>
              <c:idx val="5"/>
              <c:layout>
                <c:manualLayout>
                  <c:x val="1.6847663137659424E-2"/>
                  <c:y val="-3.603143529945810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274-4D6D-A6BD-4086B5C2C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'01-05'!$B$114:$B$119</c:f>
              <c:strCache>
                <c:ptCount val="6"/>
                <c:pt idx="0">
                  <c:v>その他(n=43)</c:v>
                </c:pt>
                <c:pt idx="1">
                  <c:v>大学院(n=1242)</c:v>
                </c:pt>
                <c:pt idx="2">
                  <c:v>学部3年以上(n=533)</c:v>
                </c:pt>
                <c:pt idx="3">
                  <c:v>学部2年(n=313)</c:v>
                </c:pt>
                <c:pt idx="4">
                  <c:v>学部1年(n=273)</c:v>
                </c:pt>
                <c:pt idx="5">
                  <c:v>全体(n=2404)</c:v>
                </c:pt>
              </c:strCache>
            </c:strRef>
          </c:cat>
          <c:val>
            <c:numRef>
              <c:f>'01-05'!$I$114:$I$119</c:f>
              <c:numCache>
                <c:formatCode>General</c:formatCode>
                <c:ptCount val="6"/>
                <c:pt idx="1">
                  <c:v>11</c:v>
                </c:pt>
                <c:pt idx="2">
                  <c:v>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274-4D6D-A6BD-4086B5C2CF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 w="12700">
          <a:noFill/>
        </a:ln>
        <a:effectLst/>
      </c:spPr>
    </c:plotArea>
    <c:legend>
      <c:legendPos val="r"/>
      <c:layout>
        <c:manualLayout>
          <c:xMode val="edge"/>
          <c:yMode val="edge"/>
          <c:x val="0.69104242222045731"/>
          <c:y val="0.15098835125448029"/>
          <c:w val="0.30895757777954275"/>
          <c:h val="0.849011577089040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881920289855069"/>
          <c:y val="0.15363530465949821"/>
          <c:w val="0.41327814009661834"/>
          <c:h val="0.7205821999522786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'06'!$C$3</c:f>
              <c:strCache>
                <c:ptCount val="1"/>
                <c:pt idx="0">
                  <c:v>受けている</c:v>
                </c:pt>
              </c:strCache>
            </c:strRef>
          </c:tx>
          <c:spPr>
            <a:solidFill>
              <a:srgbClr val="5B9BD5">
                <a:lumMod val="20000"/>
                <a:lumOff val="80000"/>
              </a:srgb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'06'!$B$4:$B$9</c:f>
              <c:strCache>
                <c:ptCount val="6"/>
                <c:pt idx="0">
                  <c:v>その他(n=43)</c:v>
                </c:pt>
                <c:pt idx="1">
                  <c:v>大学院(n=1243)</c:v>
                </c:pt>
                <c:pt idx="2">
                  <c:v>学部3年以上(n=539)</c:v>
                </c:pt>
                <c:pt idx="3">
                  <c:v>学部2年(n=313)</c:v>
                </c:pt>
                <c:pt idx="4">
                  <c:v>学部1年(n=275)</c:v>
                </c:pt>
                <c:pt idx="5">
                  <c:v>全体(n=2413)</c:v>
                </c:pt>
              </c:strCache>
            </c:strRef>
          </c:cat>
          <c:val>
            <c:numRef>
              <c:f>'06'!$C$4:$C$9</c:f>
              <c:numCache>
                <c:formatCode>General</c:formatCode>
                <c:ptCount val="6"/>
                <c:pt idx="0">
                  <c:v>32</c:v>
                </c:pt>
                <c:pt idx="1">
                  <c:v>799</c:v>
                </c:pt>
                <c:pt idx="2">
                  <c:v>466</c:v>
                </c:pt>
                <c:pt idx="3">
                  <c:v>311</c:v>
                </c:pt>
                <c:pt idx="4">
                  <c:v>272</c:v>
                </c:pt>
                <c:pt idx="5">
                  <c:v>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4C4-8EFE-9644BB34564A}"/>
            </c:ext>
          </c:extLst>
        </c:ser>
        <c:ser>
          <c:idx val="1"/>
          <c:order val="1"/>
          <c:tx>
            <c:strRef>
              <c:f>'06'!$D$3</c:f>
              <c:strCache>
                <c:ptCount val="1"/>
                <c:pt idx="0">
                  <c:v>受けていない</c:v>
                </c:pt>
              </c:strCache>
            </c:strRef>
          </c:tx>
          <c:spPr>
            <a:solidFill>
              <a:srgbClr val="095085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1.533816425120761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E-44C4-8EFE-9644BB34564A}"/>
                </c:ext>
              </c:extLst>
            </c:dLbl>
            <c:dLbl>
              <c:idx val="4"/>
              <c:layout>
                <c:manualLayout>
                  <c:x val="1.53381642512077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E-44C4-8EFE-9644BB3456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bg1"/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'06'!$B$4:$B$9</c:f>
              <c:strCache>
                <c:ptCount val="6"/>
                <c:pt idx="0">
                  <c:v>その他(n=43)</c:v>
                </c:pt>
                <c:pt idx="1">
                  <c:v>大学院(n=1243)</c:v>
                </c:pt>
                <c:pt idx="2">
                  <c:v>学部3年以上(n=539)</c:v>
                </c:pt>
                <c:pt idx="3">
                  <c:v>学部2年(n=313)</c:v>
                </c:pt>
                <c:pt idx="4">
                  <c:v>学部1年(n=275)</c:v>
                </c:pt>
                <c:pt idx="5">
                  <c:v>全体(n=2413)</c:v>
                </c:pt>
              </c:strCache>
            </c:strRef>
          </c:cat>
          <c:val>
            <c:numRef>
              <c:f>'06'!$D$4:$D$9</c:f>
              <c:numCache>
                <c:formatCode>General</c:formatCode>
                <c:ptCount val="6"/>
                <c:pt idx="0">
                  <c:v>11</c:v>
                </c:pt>
                <c:pt idx="1">
                  <c:v>444</c:v>
                </c:pt>
                <c:pt idx="2">
                  <c:v>73</c:v>
                </c:pt>
                <c:pt idx="3">
                  <c:v>2</c:v>
                </c:pt>
                <c:pt idx="4">
                  <c:v>3</c:v>
                </c:pt>
                <c:pt idx="5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E-44C4-8EFE-9644BB3456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72318840579708"/>
          <c:y val="0.35549319971367216"/>
          <c:w val="0.23387246376811591"/>
          <c:h val="0.32238256581563673"/>
        </c:manualLayout>
      </c:layout>
      <c:overlay val="1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881920289855069"/>
          <c:y val="0.15363530465949821"/>
          <c:w val="0.50377330917874397"/>
          <c:h val="0.7205821999522786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'06'!$C$3</c:f>
              <c:strCache>
                <c:ptCount val="1"/>
                <c:pt idx="0">
                  <c:v>受けている</c:v>
                </c:pt>
              </c:strCache>
            </c:strRef>
          </c:tx>
          <c:spPr>
            <a:solidFill>
              <a:srgbClr val="5B9BD5">
                <a:lumMod val="20000"/>
                <a:lumOff val="80000"/>
              </a:srgb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'06'!$B$4:$B$9</c:f>
              <c:strCache>
                <c:ptCount val="6"/>
                <c:pt idx="0">
                  <c:v>その他(n=43)</c:v>
                </c:pt>
                <c:pt idx="1">
                  <c:v>大学院(n=1243)</c:v>
                </c:pt>
                <c:pt idx="2">
                  <c:v>学部3年以上(n=539)</c:v>
                </c:pt>
                <c:pt idx="3">
                  <c:v>学部2年(n=313)</c:v>
                </c:pt>
                <c:pt idx="4">
                  <c:v>学部1年(n=275)</c:v>
                </c:pt>
                <c:pt idx="5">
                  <c:v>全体(n=2413)</c:v>
                </c:pt>
              </c:strCache>
            </c:strRef>
          </c:cat>
          <c:val>
            <c:numRef>
              <c:f>'06'!$C$4:$C$9</c:f>
              <c:numCache>
                <c:formatCode>General</c:formatCode>
                <c:ptCount val="6"/>
                <c:pt idx="0">
                  <c:v>32</c:v>
                </c:pt>
                <c:pt idx="1">
                  <c:v>799</c:v>
                </c:pt>
                <c:pt idx="2">
                  <c:v>466</c:v>
                </c:pt>
                <c:pt idx="3">
                  <c:v>311</c:v>
                </c:pt>
                <c:pt idx="4">
                  <c:v>272</c:v>
                </c:pt>
                <c:pt idx="5">
                  <c:v>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4C4-8EFE-9644BB34564A}"/>
            </c:ext>
          </c:extLst>
        </c:ser>
        <c:ser>
          <c:idx val="1"/>
          <c:order val="1"/>
          <c:tx>
            <c:strRef>
              <c:f>'06'!$D$3</c:f>
              <c:strCache>
                <c:ptCount val="1"/>
                <c:pt idx="0">
                  <c:v>受けていない</c:v>
                </c:pt>
              </c:strCache>
            </c:strRef>
          </c:tx>
          <c:spPr>
            <a:solidFill>
              <a:srgbClr val="095085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1.533816425120761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E-44C4-8EFE-9644BB34564A}"/>
                </c:ext>
              </c:extLst>
            </c:dLbl>
            <c:dLbl>
              <c:idx val="4"/>
              <c:layout>
                <c:manualLayout>
                  <c:x val="1.53381642512077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游ゴシック" panose="020B0400000000000000" pitchFamily="50" charset="-128"/>
                      <a:ea typeface="游ゴシック" panose="020B0400000000000000" pitchFamily="50" charset="-128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E-44C4-8EFE-9644BB3456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bg1"/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'06'!$B$4:$B$9</c:f>
              <c:strCache>
                <c:ptCount val="6"/>
                <c:pt idx="0">
                  <c:v>その他(n=43)</c:v>
                </c:pt>
                <c:pt idx="1">
                  <c:v>大学院(n=1243)</c:v>
                </c:pt>
                <c:pt idx="2">
                  <c:v>学部3年以上(n=539)</c:v>
                </c:pt>
                <c:pt idx="3">
                  <c:v>学部2年(n=313)</c:v>
                </c:pt>
                <c:pt idx="4">
                  <c:v>学部1年(n=275)</c:v>
                </c:pt>
                <c:pt idx="5">
                  <c:v>全体(n=2413)</c:v>
                </c:pt>
              </c:strCache>
            </c:strRef>
          </c:cat>
          <c:val>
            <c:numRef>
              <c:f>'06'!$D$4:$D$9</c:f>
              <c:numCache>
                <c:formatCode>General</c:formatCode>
                <c:ptCount val="6"/>
                <c:pt idx="0">
                  <c:v>11</c:v>
                </c:pt>
                <c:pt idx="1">
                  <c:v>444</c:v>
                </c:pt>
                <c:pt idx="2">
                  <c:v>73</c:v>
                </c:pt>
                <c:pt idx="3">
                  <c:v>2</c:v>
                </c:pt>
                <c:pt idx="4">
                  <c:v>3</c:v>
                </c:pt>
                <c:pt idx="5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E-44C4-8EFE-9644BB3456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74492753623193"/>
          <c:y val="0.35549310535397644"/>
          <c:w val="0.17558743961352657"/>
          <c:h val="0.32238256581563673"/>
        </c:manualLayout>
      </c:layout>
      <c:overlay val="1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diagBrick">
            <a:fgClr>
              <a:schemeClr val="bg1">
                <a:lumMod val="7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Vert">
            <a:fgClr>
              <a:schemeClr val="bg1">
                <a:lumMod val="85000"/>
              </a:schemeClr>
            </a:fgClr>
            <a:bgClr>
              <a:schemeClr val="bg1"/>
            </a:bgClr>
          </a:patt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9123771508380249E-2"/>
              <c:y val="-1.66796075905610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1410150438088938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3.3063316250619937E-2"/>
              <c:y val="-4.36613022364016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smGrid">
            <a:fgClr>
              <a:schemeClr val="bg1">
                <a:lumMod val="65000"/>
              </a:schemeClr>
            </a:fgClr>
            <a:bgClr>
              <a:schemeClr val="bg1"/>
            </a:bgClr>
          </a:pattFill>
          <a:ln w="12700">
            <a:solidFill>
              <a:srgbClr val="000000"/>
            </a:solidFill>
          </a:ln>
          <a:effectLst/>
        </c:spPr>
        <c:dLbl>
          <c:idx val="0"/>
          <c:layout>
            <c:manualLayout>
              <c:x val="2.8103818813026947E-2"/>
              <c:y val="-3.74239733454871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游ゴシック" panose="020B0400000000000000" pitchFamily="50" charset="-128"/>
                  <a:ea typeface="游ゴシック" panose="020B0400000000000000" pitchFamily="50" charset="-128"/>
                  <a:cs typeface="+mn-cs"/>
                </a:defRPr>
              </a:pPr>
              <a:endParaRPr lang="ja-JP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31859479103574"/>
          <c:y val="0.1442710170403656"/>
          <c:w val="0.60096910963052697"/>
          <c:h val="0.744959437487274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'08'!$C$2</c:f>
              <c:strCache>
                <c:ptCount val="1"/>
                <c:pt idx="0">
                  <c:v>0-1講義</c:v>
                </c:pt>
              </c:strCache>
            </c:strRef>
          </c:tx>
          <c:spPr>
            <a:solidFill>
              <a:sysClr val="window" lastClr="FFFF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ysClr val="window" lastClr="FFFF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41-4190-9E7B-1A6D3F9DBA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'08'!$B$3:$B$8</c:f>
              <c:strCache>
                <c:ptCount val="6"/>
                <c:pt idx="0">
                  <c:v>その他(n=29)</c:v>
                </c:pt>
                <c:pt idx="1">
                  <c:v>大学院(n=702)</c:v>
                </c:pt>
                <c:pt idx="2">
                  <c:v>学部3年以上(n=442)</c:v>
                </c:pt>
                <c:pt idx="3">
                  <c:v>学部2年(n=303)</c:v>
                </c:pt>
                <c:pt idx="4">
                  <c:v>学部1年(n=270)</c:v>
                </c:pt>
                <c:pt idx="5">
                  <c:v>全体(n=1746)</c:v>
                </c:pt>
              </c:strCache>
            </c:strRef>
          </c:cat>
          <c:val>
            <c:numRef>
              <c:f>'08'!$C$3:$C$8</c:f>
              <c:numCache>
                <c:formatCode>General</c:formatCode>
                <c:ptCount val="6"/>
                <c:pt idx="0">
                  <c:v>23</c:v>
                </c:pt>
                <c:pt idx="1">
                  <c:v>667</c:v>
                </c:pt>
                <c:pt idx="2">
                  <c:v>326</c:v>
                </c:pt>
                <c:pt idx="3">
                  <c:v>260</c:v>
                </c:pt>
                <c:pt idx="4">
                  <c:v>117</c:v>
                </c:pt>
                <c:pt idx="5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1-4190-9E7B-1A6D3F9DBA49}"/>
            </c:ext>
          </c:extLst>
        </c:ser>
        <c:ser>
          <c:idx val="1"/>
          <c:order val="1"/>
          <c:tx>
            <c:strRef>
              <c:f>'08'!$D$2</c:f>
              <c:strCache>
                <c:ptCount val="1"/>
                <c:pt idx="0">
                  <c:v>1-3講義</c:v>
                </c:pt>
              </c:strCache>
            </c:strRef>
          </c:tx>
          <c:spPr>
            <a:solidFill>
              <a:srgbClr val="F1F8F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1F8FD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841-4190-9E7B-1A6D3F9DBA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'08'!$B$3:$B$8</c:f>
              <c:strCache>
                <c:ptCount val="6"/>
                <c:pt idx="0">
                  <c:v>その他(n=29)</c:v>
                </c:pt>
                <c:pt idx="1">
                  <c:v>大学院(n=702)</c:v>
                </c:pt>
                <c:pt idx="2">
                  <c:v>学部3年以上(n=442)</c:v>
                </c:pt>
                <c:pt idx="3">
                  <c:v>学部2年(n=303)</c:v>
                </c:pt>
                <c:pt idx="4">
                  <c:v>学部1年(n=270)</c:v>
                </c:pt>
                <c:pt idx="5">
                  <c:v>全体(n=1746)</c:v>
                </c:pt>
              </c:strCache>
            </c:strRef>
          </c:cat>
          <c:val>
            <c:numRef>
              <c:f>'08'!$D$3:$D$8</c:f>
              <c:numCache>
                <c:formatCode>General</c:formatCode>
                <c:ptCount val="6"/>
                <c:pt idx="0">
                  <c:v>1</c:v>
                </c:pt>
                <c:pt idx="1">
                  <c:v>24</c:v>
                </c:pt>
                <c:pt idx="2">
                  <c:v>51</c:v>
                </c:pt>
                <c:pt idx="3">
                  <c:v>30</c:v>
                </c:pt>
                <c:pt idx="4">
                  <c:v>145</c:v>
                </c:pt>
                <c:pt idx="5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41-4190-9E7B-1A6D3F9DBA49}"/>
            </c:ext>
          </c:extLst>
        </c:ser>
        <c:ser>
          <c:idx val="2"/>
          <c:order val="2"/>
          <c:tx>
            <c:strRef>
              <c:f>'08'!$E$2</c:f>
              <c:strCache>
                <c:ptCount val="1"/>
                <c:pt idx="0">
                  <c:v>3-6講義</c:v>
                </c:pt>
              </c:strCache>
            </c:strRef>
          </c:tx>
          <c:spPr>
            <a:solidFill>
              <a:srgbClr val="C2DDF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1205998446328667E-16"/>
                  <c:y val="-5.82218179222342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841-4190-9E7B-1A6D3F9DBA49}"/>
                </c:ext>
              </c:extLst>
            </c:dLbl>
            <c:dLbl>
              <c:idx val="1"/>
              <c:layout>
                <c:manualLayout>
                  <c:x val="0"/>
                  <c:y val="-5.90268410506175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41-4190-9E7B-1A6D3F9DBA49}"/>
                </c:ext>
              </c:extLst>
            </c:dLbl>
            <c:dLbl>
              <c:idx val="3"/>
              <c:layout>
                <c:manualLayout>
                  <c:x val="0"/>
                  <c:y val="-5.90268410506175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41-4190-9E7B-1A6D3F9DBA49}"/>
                </c:ext>
              </c:extLst>
            </c:dLbl>
            <c:dLbl>
              <c:idx val="4"/>
              <c:layout>
                <c:manualLayout>
                  <c:x val="0"/>
                  <c:y val="-5.90268410506175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41-4190-9E7B-1A6D3F9DBA49}"/>
                </c:ext>
              </c:extLst>
            </c:dLbl>
            <c:dLbl>
              <c:idx val="5"/>
              <c:layout>
                <c:manualLayout>
                  <c:x val="-1.1192317334169264E-16"/>
                  <c:y val="-6.027279971599618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41-4190-9E7B-1A6D3F9DBA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'08'!$B$3:$B$8</c:f>
              <c:strCache>
                <c:ptCount val="6"/>
                <c:pt idx="0">
                  <c:v>その他(n=29)</c:v>
                </c:pt>
                <c:pt idx="1">
                  <c:v>大学院(n=702)</c:v>
                </c:pt>
                <c:pt idx="2">
                  <c:v>学部3年以上(n=442)</c:v>
                </c:pt>
                <c:pt idx="3">
                  <c:v>学部2年(n=303)</c:v>
                </c:pt>
                <c:pt idx="4">
                  <c:v>学部1年(n=270)</c:v>
                </c:pt>
                <c:pt idx="5">
                  <c:v>全体(n=1746)</c:v>
                </c:pt>
              </c:strCache>
            </c:strRef>
          </c:cat>
          <c:val>
            <c:numRef>
              <c:f>'08'!$E$3:$E$8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3</c:v>
                </c:pt>
                <c:pt idx="4">
                  <c:v>1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41-4190-9E7B-1A6D3F9DBA49}"/>
            </c:ext>
          </c:extLst>
        </c:ser>
        <c:ser>
          <c:idx val="3"/>
          <c:order val="3"/>
          <c:tx>
            <c:strRef>
              <c:f>'08'!$F$2</c:f>
              <c:strCache>
                <c:ptCount val="1"/>
                <c:pt idx="0">
                  <c:v>6講義以上</c:v>
                </c:pt>
              </c:strCache>
            </c:strRef>
          </c:tx>
          <c:spPr>
            <a:solidFill>
              <a:srgbClr val="9ECBF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1.226451763990120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41-4190-9E7B-1A6D3F9DBA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游ゴシック" panose="020B0400000000000000" pitchFamily="50" charset="-128"/>
                    <a:ea typeface="游ゴシック" panose="020B0400000000000000" pitchFamily="50" charset="-128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'08'!$B$3:$B$8</c:f>
              <c:strCache>
                <c:ptCount val="6"/>
                <c:pt idx="0">
                  <c:v>その他(n=29)</c:v>
                </c:pt>
                <c:pt idx="1">
                  <c:v>大学院(n=702)</c:v>
                </c:pt>
                <c:pt idx="2">
                  <c:v>学部3年以上(n=442)</c:v>
                </c:pt>
                <c:pt idx="3">
                  <c:v>学部2年(n=303)</c:v>
                </c:pt>
                <c:pt idx="4">
                  <c:v>学部1年(n=270)</c:v>
                </c:pt>
                <c:pt idx="5">
                  <c:v>全体(n=1746)</c:v>
                </c:pt>
              </c:strCache>
            </c:strRef>
          </c:cat>
          <c:val>
            <c:numRef>
              <c:f>'08'!$F$3:$F$8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47</c:v>
                </c:pt>
                <c:pt idx="3">
                  <c:v>10</c:v>
                </c:pt>
                <c:pt idx="4">
                  <c:v>7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41-4190-9E7B-1A6D3F9DBA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875898592"/>
        <c:axId val="1687208080"/>
      </c:barChart>
      <c:catAx>
        <c:axId val="1875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687208080"/>
        <c:crosses val="autoZero"/>
        <c:auto val="1"/>
        <c:lblAlgn val="ctr"/>
        <c:lblOffset val="0"/>
        <c:noMultiLvlLbl val="0"/>
      </c:catAx>
      <c:valAx>
        <c:axId val="1687208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 Medium" panose="020B0500000000000000" pitchFamily="50" charset="-128"/>
                <a:ea typeface="游ゴシック Medium" panose="020B0500000000000000" pitchFamily="50" charset="-128"/>
                <a:cs typeface="+mn-cs"/>
              </a:defRPr>
            </a:pPr>
            <a:endParaRPr lang="ja-JP"/>
          </a:p>
        </c:txPr>
        <c:crossAx val="1875898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7616259506019"/>
          <c:y val="0.26328559970586357"/>
          <c:w val="0.12622383740493975"/>
          <c:h val="0.54678961245562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游ゴシック" panose="020B0400000000000000" pitchFamily="50" charset="-128"/>
          <a:ea typeface="游ゴシック" panose="020B0400000000000000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4"/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39687</xdr:colOff>
      <xdr:row>2</xdr:row>
      <xdr:rowOff>17463</xdr:rowOff>
    </xdr:from>
    <xdr:to>
      <xdr:col>25</xdr:col>
      <xdr:colOff>290112</xdr:colOff>
      <xdr:row>14</xdr:row>
      <xdr:rowOff>130175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214F578-24E1-4CD6-B552-F54A76DA0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34188</xdr:colOff>
      <xdr:row>17</xdr:row>
      <xdr:rowOff>501</xdr:rowOff>
    </xdr:from>
    <xdr:to>
      <xdr:col>25</xdr:col>
      <xdr:colOff>284613</xdr:colOff>
      <xdr:row>58</xdr:row>
      <xdr:rowOff>76076</xdr:rowOff>
    </xdr:to>
    <xdr:graphicFrame macro="">
      <xdr:nvGraphicFramePr>
        <xdr:cNvPr id="4" name="グラフ 2">
          <a:extLst>
            <a:ext uri="{FF2B5EF4-FFF2-40B4-BE49-F238E27FC236}">
              <a16:creationId xmlns:a16="http://schemas.microsoft.com/office/drawing/2014/main" id="{92910F13-DEFC-4C11-B527-E1EA60B9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60</xdr:row>
      <xdr:rowOff>85725</xdr:rowOff>
    </xdr:from>
    <xdr:to>
      <xdr:col>25</xdr:col>
      <xdr:colOff>259950</xdr:colOff>
      <xdr:row>73</xdr:row>
      <xdr:rowOff>133350</xdr:rowOff>
    </xdr:to>
    <xdr:graphicFrame macro="">
      <xdr:nvGraphicFramePr>
        <xdr:cNvPr id="7" name="グラフ 21">
          <a:extLst>
            <a:ext uri="{FF2B5EF4-FFF2-40B4-BE49-F238E27FC236}">
              <a16:creationId xmlns:a16="http://schemas.microsoft.com/office/drawing/2014/main" id="{09AFF095-CF6B-4FED-9E02-6019F2A49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76</xdr:row>
      <xdr:rowOff>0</xdr:rowOff>
    </xdr:from>
    <xdr:to>
      <xdr:col>25</xdr:col>
      <xdr:colOff>244652</xdr:colOff>
      <xdr:row>90</xdr:row>
      <xdr:rowOff>187433</xdr:rowOff>
    </xdr:to>
    <xdr:graphicFrame macro="">
      <xdr:nvGraphicFramePr>
        <xdr:cNvPr id="8" name="グラフ 16">
          <a:extLst>
            <a:ext uri="{FF2B5EF4-FFF2-40B4-BE49-F238E27FC236}">
              <a16:creationId xmlns:a16="http://schemas.microsoft.com/office/drawing/2014/main" id="{718DA2B8-F1C3-4164-9F68-CB447B55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667203</xdr:colOff>
      <xdr:row>97</xdr:row>
      <xdr:rowOff>20410</xdr:rowOff>
    </xdr:from>
    <xdr:to>
      <xdr:col>25</xdr:col>
      <xdr:colOff>232908</xdr:colOff>
      <xdr:row>108</xdr:row>
      <xdr:rowOff>199392</xdr:rowOff>
    </xdr:to>
    <xdr:graphicFrame macro="">
      <xdr:nvGraphicFramePr>
        <xdr:cNvPr id="9" name="グラフ 7">
          <a:extLst>
            <a:ext uri="{FF2B5EF4-FFF2-40B4-BE49-F238E27FC236}">
              <a16:creationId xmlns:a16="http://schemas.microsoft.com/office/drawing/2014/main" id="{11E975FB-9180-4DF3-A2D4-0C17E9175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112</xdr:row>
      <xdr:rowOff>57150</xdr:rowOff>
    </xdr:from>
    <xdr:to>
      <xdr:col>25</xdr:col>
      <xdr:colOff>293287</xdr:colOff>
      <xdr:row>126</xdr:row>
      <xdr:rowOff>196812</xdr:rowOff>
    </xdr:to>
    <xdr:graphicFrame macro="">
      <xdr:nvGraphicFramePr>
        <xdr:cNvPr id="10" name="グラフ 12">
          <a:extLst>
            <a:ext uri="{FF2B5EF4-FFF2-40B4-BE49-F238E27FC236}">
              <a16:creationId xmlns:a16="http://schemas.microsoft.com/office/drawing/2014/main" id="{58AC7BF5-8441-4BB6-9ECF-7BEE6CD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[1]34_ok'!$A$3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1755" y="21257"/>
          <a:ext cx="8159476" cy="999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【</a:t>
          </a:r>
          <a:r>
            <a:rPr lang="ja-JP" altLang="en-US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授業の有無</a:t>
          </a:r>
          <a:r>
            <a:rPr lang="en-US" altLang="ja-JP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】</a:t>
          </a:r>
          <a:r>
            <a:rPr lang="ja-JP" altLang="en-US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今学期に授業を一つ以上受けていますか？</a:t>
          </a: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'[2]31_ok'!$F$21:$F$23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290044</xdr:colOff>
      <xdr:row>9</xdr:row>
      <xdr:rowOff>141285</xdr:rowOff>
    </xdr:from>
    <xdr:to>
      <xdr:col>11</xdr:col>
      <xdr:colOff>2227515</xdr:colOff>
      <xdr:row>22</xdr:row>
      <xdr:rowOff>135917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C0D2E4DF-3250-48D8-A16C-A008A5B65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08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【授業形式】1. 対面方式（教員も学生も教室にいる）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290044</xdr:colOff>
      <xdr:row>9</xdr:row>
      <xdr:rowOff>141285</xdr:rowOff>
    </xdr:from>
    <xdr:to>
      <xdr:col>11</xdr:col>
      <xdr:colOff>2227515</xdr:colOff>
      <xdr:row>22</xdr:row>
      <xdr:rowOff>135917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3C2E5CAE-52F0-49C2-B692-7982D749D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09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【授業形式】2. ライブのZoomなどによるオンライン方式（教員による講義中心）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402102</xdr:colOff>
      <xdr:row>8</xdr:row>
      <xdr:rowOff>118873</xdr:rowOff>
    </xdr:from>
    <xdr:to>
      <xdr:col>11</xdr:col>
      <xdr:colOff>2339573</xdr:colOff>
      <xdr:row>23</xdr:row>
      <xdr:rowOff>145676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5FD0209C-8CE8-4774-A44E-EC3536666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0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【授業形式】3. ライブのZoomなどによるオンライン方式（学生のグループワークや議論中心）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402102</xdr:colOff>
      <xdr:row>8</xdr:row>
      <xdr:rowOff>118873</xdr:rowOff>
    </xdr:from>
    <xdr:to>
      <xdr:col>11</xdr:col>
      <xdr:colOff>2339573</xdr:colOff>
      <xdr:row>23</xdr:row>
      <xdr:rowOff>145676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60754F68-5BF7-43DE-BB0A-86B1340F6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1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【授業形式】4.コールセンター方式（ほぼ全員の学生がPCを持って教室に集まりZoomなどに接続する授業）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402102</xdr:colOff>
      <xdr:row>8</xdr:row>
      <xdr:rowOff>118873</xdr:rowOff>
    </xdr:from>
    <xdr:to>
      <xdr:col>11</xdr:col>
      <xdr:colOff>2339573</xdr:colOff>
      <xdr:row>23</xdr:row>
      <xdr:rowOff>145676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1F8E0FAE-1B94-4590-BC51-254F129A4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0.94157</cdr:x>
      <cdr:y>0.90328</cdr:y>
    </cdr:from>
    <cdr:to>
      <cdr:x>0.9931</cdr:x>
      <cdr:y>0.99147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9AADDE1A-8598-458A-B7AB-89ED4B3EC009}"/>
            </a:ext>
          </a:extLst>
        </cdr:cNvPr>
        <cdr:cNvSpPr txBox="1"/>
      </cdr:nvSpPr>
      <cdr:spPr>
        <a:xfrm xmlns:a="http://schemas.openxmlformats.org/drawingml/2006/main">
          <a:off x="7796200" y="3024181"/>
          <a:ext cx="426668" cy="2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3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人</a:t>
          </a:r>
        </a:p>
      </cdr:txBody>
    </cdr:sp>
  </cdr:relSizeAnchor>
  <cdr:relSizeAnchor xmlns:cdr="http://schemas.openxmlformats.org/drawingml/2006/chartDrawing">
    <cdr:from>
      <cdr:x>0.05503</cdr:x>
      <cdr:y>0.24894</cdr:y>
    </cdr:from>
    <cdr:to>
      <cdr:x>0.16546</cdr:x>
      <cdr:y>0.36558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577C3AAC-17D2-4CD0-9B7B-A313B2C5126F}"/>
            </a:ext>
          </a:extLst>
        </cdr:cNvPr>
        <cdr:cNvSpPr txBox="1"/>
      </cdr:nvSpPr>
      <cdr:spPr>
        <a:xfrm xmlns:a="http://schemas.openxmlformats.org/drawingml/2006/main">
          <a:off x="455612" y="833437"/>
          <a:ext cx="9144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ja-JP" altLang="en-US" sz="130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学部</a:t>
          </a:r>
          <a:endParaRPr lang="en-US" altLang="ja-JP" sz="1300">
            <a:solidFill>
              <a:schemeClr val="tx1">
                <a:lumMod val="75000"/>
                <a:lumOff val="2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0.05503</cdr:x>
      <cdr:y>0.54031</cdr:y>
    </cdr:from>
    <cdr:to>
      <cdr:x>0.16546</cdr:x>
      <cdr:y>0.65695</cdr:y>
    </cdr:to>
    <cdr:sp macro="" textlink="">
      <cdr:nvSpPr>
        <cdr:cNvPr id="1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01714126-06A7-4FE6-A599-4F67A38A354A}"/>
            </a:ext>
          </a:extLst>
        </cdr:cNvPr>
        <cdr:cNvSpPr txBox="1"/>
      </cdr:nvSpPr>
      <cdr:spPr>
        <a:xfrm xmlns:a="http://schemas.openxmlformats.org/drawingml/2006/main">
          <a:off x="455823" y="1625413"/>
          <a:ext cx="914711" cy="350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ja-JP" altLang="en-US" sz="130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大学院</a:t>
          </a:r>
          <a:endParaRPr lang="en-US" altLang="ja-JP" sz="1300">
            <a:solidFill>
              <a:schemeClr val="tx1">
                <a:lumMod val="75000"/>
                <a:lumOff val="2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0.05503</cdr:x>
      <cdr:y>0.72063</cdr:y>
    </cdr:from>
    <cdr:to>
      <cdr:x>0.16546</cdr:x>
      <cdr:y>0.83728</cdr:y>
    </cdr:to>
    <cdr:sp macro="" textlink="">
      <cdr:nvSpPr>
        <cdr:cNvPr id="1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A8FCA8F-1DB4-420F-AE8C-C0D55DA0FD38}"/>
            </a:ext>
          </a:extLst>
        </cdr:cNvPr>
        <cdr:cNvSpPr txBox="1"/>
      </cdr:nvSpPr>
      <cdr:spPr>
        <a:xfrm xmlns:a="http://schemas.openxmlformats.org/drawingml/2006/main">
          <a:off x="455823" y="2167890"/>
          <a:ext cx="914711" cy="350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ja-JP" altLang="en-US" sz="130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その他</a:t>
          </a:r>
          <a:endParaRPr lang="en-US" altLang="ja-JP" sz="1300">
            <a:solidFill>
              <a:schemeClr val="tx1">
                <a:lumMod val="75000"/>
                <a:lumOff val="2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0.02684</cdr:x>
      <cdr:y>0.51177</cdr:y>
    </cdr:from>
    <cdr:to>
      <cdr:x>0.97013</cdr:x>
      <cdr:y>0.51177</cdr:y>
    </cdr:to>
    <cdr:cxnSp macro="">
      <cdr:nvCxnSpPr>
        <cdr:cNvPr id="12" name="直線コネクタ 11">
          <a:extLst xmlns:a="http://schemas.openxmlformats.org/drawingml/2006/main">
            <a:ext uri="{FF2B5EF4-FFF2-40B4-BE49-F238E27FC236}">
              <a16:creationId xmlns:a16="http://schemas.microsoft.com/office/drawing/2014/main" id="{A17E77C2-D0D6-460F-9A0D-074A08773A7B}"/>
            </a:ext>
          </a:extLst>
        </cdr:cNvPr>
        <cdr:cNvCxnSpPr/>
      </cdr:nvCxnSpPr>
      <cdr:spPr>
        <a:xfrm xmlns:a="http://schemas.openxmlformats.org/drawingml/2006/main">
          <a:off x="222334" y="1539568"/>
          <a:ext cx="781343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75000"/>
              <a:lumOff val="25000"/>
            </a:schemeClr>
          </a:solidFill>
          <a:prstDash val="sysDot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0.02684</cdr:x>
      <cdr:y>0.70095</cdr:y>
    </cdr:from>
    <cdr:to>
      <cdr:x>0.97014</cdr:x>
      <cdr:y>0.70095</cdr:y>
    </cdr:to>
    <cdr:cxnSp macro="">
      <cdr:nvCxnSpPr>
        <cdr:cNvPr id="17" name="直線コネクタ 16">
          <a:extLst xmlns:a="http://schemas.openxmlformats.org/drawingml/2006/main">
            <a:ext uri="{FF2B5EF4-FFF2-40B4-BE49-F238E27FC236}">
              <a16:creationId xmlns:a16="http://schemas.microsoft.com/office/drawing/2014/main" id="{3E339D83-FE28-4063-8C37-386FA99B53E4}"/>
            </a:ext>
          </a:extLst>
        </cdr:cNvPr>
        <cdr:cNvCxnSpPr/>
      </cdr:nvCxnSpPr>
      <cdr:spPr>
        <a:xfrm xmlns:a="http://schemas.openxmlformats.org/drawingml/2006/main">
          <a:off x="222293" y="2108678"/>
          <a:ext cx="781351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75000"/>
              <a:lumOff val="25000"/>
            </a:schemeClr>
          </a:solidFill>
          <a:prstDash val="sysDot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2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【授業形式】5.パブリックビューイング方式（ほぼ全員の学生が教室に集まり、教員の遠隔授業をプロジェクタで投影）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2150220</xdr:colOff>
      <xdr:row>4</xdr:row>
      <xdr:rowOff>40432</xdr:rowOff>
    </xdr:from>
    <xdr:to>
      <xdr:col>16</xdr:col>
      <xdr:colOff>445778</xdr:colOff>
      <xdr:row>19</xdr:row>
      <xdr:rowOff>67235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D3EE4FB0-6C00-4BF4-AC75-08A10423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2084295</xdr:colOff>
      <xdr:row>20</xdr:row>
      <xdr:rowOff>123264</xdr:rowOff>
    </xdr:from>
    <xdr:to>
      <xdr:col>16</xdr:col>
      <xdr:colOff>379853</xdr:colOff>
      <xdr:row>32</xdr:row>
      <xdr:rowOff>11206</xdr:rowOff>
    </xdr:to>
    <xdr:graphicFrame macro="">
      <xdr:nvGraphicFramePr>
        <xdr:cNvPr id="4" name="グラフ 2">
          <a:extLst>
            <a:ext uri="{FF2B5EF4-FFF2-40B4-BE49-F238E27FC236}">
              <a16:creationId xmlns:a16="http://schemas.microsoft.com/office/drawing/2014/main" id="{929D7D8F-1665-4B88-BADF-2F9B648B4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2762250</xdr:colOff>
      <xdr:row>30</xdr:row>
      <xdr:rowOff>1</xdr:rowOff>
    </xdr:from>
    <xdr:ext cx="1285993" cy="34977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951197-E87A-4C7E-815F-902E88A1A5A9}"/>
            </a:ext>
          </a:extLst>
        </xdr:cNvPr>
        <xdr:cNvSpPr txBox="1"/>
      </xdr:nvSpPr>
      <xdr:spPr>
        <a:xfrm>
          <a:off x="15158357" y="7347858"/>
          <a:ext cx="1285993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</a:rPr>
            <a:t>全体 </a:t>
          </a:r>
          <a:r>
            <a:rPr kumimoji="1" lang="en-US" altLang="ja-JP" sz="1200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</a:rPr>
            <a:t>(n = 1448)</a:t>
          </a:r>
          <a:endParaRPr kumimoji="1" lang="ja-JP" altLang="en-US" sz="1200">
            <a:solidFill>
              <a:schemeClr val="tx1">
                <a:lumMod val="75000"/>
                <a:lumOff val="2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11</xdr:col>
      <xdr:colOff>2025680</xdr:colOff>
      <xdr:row>32</xdr:row>
      <xdr:rowOff>115936</xdr:rowOff>
    </xdr:from>
    <xdr:to>
      <xdr:col>16</xdr:col>
      <xdr:colOff>321238</xdr:colOff>
      <xdr:row>44</xdr:row>
      <xdr:rowOff>3879</xdr:rowOff>
    </xdr:to>
    <xdr:graphicFrame macro="">
      <xdr:nvGraphicFramePr>
        <xdr:cNvPr id="6" name="グラフ 2">
          <a:extLst>
            <a:ext uri="{FF2B5EF4-FFF2-40B4-BE49-F238E27FC236}">
              <a16:creationId xmlns:a16="http://schemas.microsoft.com/office/drawing/2014/main" id="{5DCA5336-164E-4586-92CD-ABE2C16D3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1994647</xdr:colOff>
      <xdr:row>44</xdr:row>
      <xdr:rowOff>168089</xdr:rowOff>
    </xdr:from>
    <xdr:to>
      <xdr:col>16</xdr:col>
      <xdr:colOff>307580</xdr:colOff>
      <xdr:row>56</xdr:row>
      <xdr:rowOff>69354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3D1264-094B-4A05-AEA7-6DC065FF4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37176" y="10522324"/>
          <a:ext cx="8297375" cy="2725148"/>
        </a:xfrm>
        <a:prstGeom prst="rect">
          <a:avLst/>
        </a:prstGeom>
      </xdr:spPr>
    </xdr:pic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3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【授業形式】6.ハイフレックス方式（教員が教室で講義を行い、学生は教室で受けても同時配信を遠隔で受けても良い）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3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【授業形式】6.ハイフレックス方式（教員が教室で講義を行い、学生は教室で受けても同時配信を遠隔で受けても良い）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  <cdr:relSizeAnchor xmlns:cdr="http://schemas.openxmlformats.org/drawingml/2006/chartDrawing">
    <cdr:from>
      <cdr:x>0.21415</cdr:x>
      <cdr:y>0.52055</cdr:y>
    </cdr:from>
    <cdr:to>
      <cdr:x>0.36429</cdr:x>
      <cdr:y>0.88303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EE8AB751-0558-4F60-AEB0-5C81DF815A0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72064" y="1452027"/>
          <a:ext cx="1242380" cy="101111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0.20943</cdr:x>
      <cdr:y>0.48903</cdr:y>
    </cdr:from>
    <cdr:to>
      <cdr:x>0.36881</cdr:x>
      <cdr:y>0.89429</cdr:y>
    </cdr:to>
    <cdr:sp macro="" textlink="">
      <cdr:nvSpPr>
        <cdr:cNvPr id="5" name="Speech Bubble: Rectangle 4">
          <a:extLst xmlns:a="http://schemas.openxmlformats.org/drawingml/2006/main">
            <a:ext uri="{FF2B5EF4-FFF2-40B4-BE49-F238E27FC236}">
              <a16:creationId xmlns:a16="http://schemas.microsoft.com/office/drawing/2014/main" id="{E457F6DA-83C4-4F08-9B80-3607CB248437}"/>
            </a:ext>
          </a:extLst>
        </cdr:cNvPr>
        <cdr:cNvSpPr/>
      </cdr:nvSpPr>
      <cdr:spPr>
        <a:xfrm xmlns:a="http://schemas.openxmlformats.org/drawingml/2006/main">
          <a:off x="1733032" y="1364102"/>
          <a:ext cx="1318846" cy="1130439"/>
        </a:xfrm>
        <a:prstGeom xmlns:a="http://schemas.openxmlformats.org/drawingml/2006/main" prst="wedgeRectCallout">
          <a:avLst>
            <a:gd name="adj1" fmla="val -66072"/>
            <a:gd name="adj2" fmla="val 7568"/>
          </a:avLst>
        </a:prstGeom>
        <a:noFill xmlns:a="http://schemas.openxmlformats.org/drawingml/2006/main"/>
        <a:ln xmlns:a="http://schemas.openxmlformats.org/drawingml/2006/main">
          <a:solidFill>
            <a:srgbClr val="095085"/>
          </a:solidFill>
        </a:ln>
      </cdr:spPr>
      <cdr:style>
        <a:lnRef xmlns:a="http://schemas.openxmlformats.org/drawingml/2006/main" idx="3">
          <a:schemeClr val="lt1"/>
        </a:lnRef>
        <a:fillRef xmlns:a="http://schemas.openxmlformats.org/drawingml/2006/main" idx="1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0.71395</cdr:x>
      <cdr:y>0.27493</cdr:y>
    </cdr:from>
    <cdr:to>
      <cdr:x>0.77954</cdr:x>
      <cdr:y>0.85344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7F1B3ECA-7E42-4C2D-81D0-B2188C2C11AA}"/>
            </a:ext>
          </a:extLst>
        </cdr:cNvPr>
        <cdr:cNvSpPr/>
      </cdr:nvSpPr>
      <cdr:spPr>
        <a:xfrm xmlns:a="http://schemas.openxmlformats.org/drawingml/2006/main">
          <a:off x="5911477" y="745565"/>
          <a:ext cx="543111" cy="15688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0.72207</cdr:x>
      <cdr:y>0.30992</cdr:y>
    </cdr:from>
    <cdr:to>
      <cdr:x>0.77079</cdr:x>
      <cdr:y>0.44215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4C9B217-28D7-48F2-B069-9D2617A2FF8D}"/>
            </a:ext>
          </a:extLst>
        </cdr:cNvPr>
        <cdr:cNvSpPr txBox="1"/>
      </cdr:nvSpPr>
      <cdr:spPr>
        <a:xfrm xmlns:a="http://schemas.openxmlformats.org/drawingml/2006/main">
          <a:off x="5978712" y="840442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1360</a:t>
          </a:r>
          <a:endParaRPr lang="ja-JP" altLang="en-US" sz="12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0.72207</cdr:x>
      <cdr:y>0.50317</cdr:y>
    </cdr:from>
    <cdr:to>
      <cdr:x>0.77079</cdr:x>
      <cdr:y>0.6354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CF823D1-B1DB-4BC3-959F-CEF1445EF061}"/>
            </a:ext>
          </a:extLst>
        </cdr:cNvPr>
        <cdr:cNvSpPr txBox="1"/>
      </cdr:nvSpPr>
      <cdr:spPr>
        <a:xfrm xmlns:a="http://schemas.openxmlformats.org/drawingml/2006/main">
          <a:off x="5978712" y="1364504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72</a:t>
          </a:r>
          <a:endParaRPr lang="ja-JP" altLang="en-US" sz="12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0.72207</cdr:x>
      <cdr:y>0.69642</cdr:y>
    </cdr:from>
    <cdr:to>
      <cdr:x>0.77079</cdr:x>
      <cdr:y>0.82865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BFEE879-BBFA-4F88-9CC7-8CD0ED22629C}"/>
            </a:ext>
          </a:extLst>
        </cdr:cNvPr>
        <cdr:cNvSpPr txBox="1"/>
      </cdr:nvSpPr>
      <cdr:spPr>
        <a:xfrm xmlns:a="http://schemas.openxmlformats.org/drawingml/2006/main">
          <a:off x="5978712" y="1888565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16</a:t>
          </a:r>
          <a:endParaRPr lang="ja-JP" altLang="en-US" sz="1200" b="1">
            <a:latin typeface="+mn-ea"/>
            <a:ea typeface="+mn-ea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3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【授業形式】6.ハイフレックス方式（教員が教室で講義を行い、学生は教室で受けても同時配信を遠隔で受けても良い）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2150220</xdr:colOff>
      <xdr:row>4</xdr:row>
      <xdr:rowOff>40432</xdr:rowOff>
    </xdr:from>
    <xdr:to>
      <xdr:col>16</xdr:col>
      <xdr:colOff>445778</xdr:colOff>
      <xdr:row>18</xdr:row>
      <xdr:rowOff>190500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5E86AD37-5650-4ED2-ACA3-3DE513391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2084295</xdr:colOff>
      <xdr:row>20</xdr:row>
      <xdr:rowOff>123264</xdr:rowOff>
    </xdr:from>
    <xdr:to>
      <xdr:col>16</xdr:col>
      <xdr:colOff>379853</xdr:colOff>
      <xdr:row>32</xdr:row>
      <xdr:rowOff>11206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304A0A-F9F0-4120-BEFF-7944464FB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2762250</xdr:colOff>
      <xdr:row>30</xdr:row>
      <xdr:rowOff>1</xdr:rowOff>
    </xdr:from>
    <xdr:ext cx="1285993" cy="34977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09A6F5-E64D-4B6E-960F-5DF6D0D08F1B}"/>
            </a:ext>
          </a:extLst>
        </xdr:cNvPr>
        <xdr:cNvSpPr txBox="1"/>
      </xdr:nvSpPr>
      <xdr:spPr>
        <a:xfrm>
          <a:off x="15135225" y="7143751"/>
          <a:ext cx="1285993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</a:rPr>
            <a:t>全体 </a:t>
          </a:r>
          <a:r>
            <a:rPr kumimoji="1" lang="en-US" altLang="ja-JP" sz="1200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</a:rPr>
            <a:t>(n = 1448)</a:t>
          </a:r>
          <a:endParaRPr kumimoji="1" lang="ja-JP" altLang="en-US" sz="1200">
            <a:solidFill>
              <a:schemeClr val="tx1">
                <a:lumMod val="75000"/>
                <a:lumOff val="2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11</xdr:col>
      <xdr:colOff>2025680</xdr:colOff>
      <xdr:row>32</xdr:row>
      <xdr:rowOff>115936</xdr:rowOff>
    </xdr:from>
    <xdr:to>
      <xdr:col>16</xdr:col>
      <xdr:colOff>321238</xdr:colOff>
      <xdr:row>44</xdr:row>
      <xdr:rowOff>3879</xdr:rowOff>
    </xdr:to>
    <xdr:graphicFrame macro="">
      <xdr:nvGraphicFramePr>
        <xdr:cNvPr id="5" name="グラフ 2">
          <a:extLst>
            <a:ext uri="{FF2B5EF4-FFF2-40B4-BE49-F238E27FC236}">
              <a16:creationId xmlns:a16="http://schemas.microsoft.com/office/drawing/2014/main" id="{389B305D-AD74-4A4A-B7EF-B2928A53B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1994647</xdr:colOff>
      <xdr:row>44</xdr:row>
      <xdr:rowOff>168089</xdr:rowOff>
    </xdr:from>
    <xdr:to>
      <xdr:col>16</xdr:col>
      <xdr:colOff>307580</xdr:colOff>
      <xdr:row>56</xdr:row>
      <xdr:rowOff>69354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12DCCF-4CD7-4FAA-9919-ACBD9F9C4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9722" y="10645589"/>
          <a:ext cx="8295133" cy="2758765"/>
        </a:xfrm>
        <a:prstGeom prst="rect">
          <a:avLst/>
        </a:prstGeom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4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【授業形式】7.オンデマンド方式（事前に録画されたビデオの配信が中心）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4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【授業形式】7.オンデマンド方式（事前に録画されたビデオの配信が中心）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  <cdr:relSizeAnchor xmlns:cdr="http://schemas.openxmlformats.org/drawingml/2006/chartDrawing">
    <cdr:from>
      <cdr:x>0.21415</cdr:x>
      <cdr:y>0.52055</cdr:y>
    </cdr:from>
    <cdr:to>
      <cdr:x>0.36429</cdr:x>
      <cdr:y>0.88303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EE8AB751-0558-4F60-AEB0-5C81DF815A0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72064" y="1452027"/>
          <a:ext cx="1242380" cy="101111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0.20943</cdr:x>
      <cdr:y>0.48903</cdr:y>
    </cdr:from>
    <cdr:to>
      <cdr:x>0.36881</cdr:x>
      <cdr:y>0.89429</cdr:y>
    </cdr:to>
    <cdr:sp macro="" textlink="">
      <cdr:nvSpPr>
        <cdr:cNvPr id="5" name="Speech Bubble: Rectangle 4">
          <a:extLst xmlns:a="http://schemas.openxmlformats.org/drawingml/2006/main">
            <a:ext uri="{FF2B5EF4-FFF2-40B4-BE49-F238E27FC236}">
              <a16:creationId xmlns:a16="http://schemas.microsoft.com/office/drawing/2014/main" id="{E457F6DA-83C4-4F08-9B80-3607CB248437}"/>
            </a:ext>
          </a:extLst>
        </cdr:cNvPr>
        <cdr:cNvSpPr/>
      </cdr:nvSpPr>
      <cdr:spPr>
        <a:xfrm xmlns:a="http://schemas.openxmlformats.org/drawingml/2006/main">
          <a:off x="1733032" y="1364102"/>
          <a:ext cx="1318846" cy="1130439"/>
        </a:xfrm>
        <a:prstGeom xmlns:a="http://schemas.openxmlformats.org/drawingml/2006/main" prst="wedgeRectCallout">
          <a:avLst>
            <a:gd name="adj1" fmla="val -66072"/>
            <a:gd name="adj2" fmla="val 7568"/>
          </a:avLst>
        </a:prstGeom>
        <a:noFill xmlns:a="http://schemas.openxmlformats.org/drawingml/2006/main"/>
        <a:ln xmlns:a="http://schemas.openxmlformats.org/drawingml/2006/main">
          <a:solidFill>
            <a:srgbClr val="095085"/>
          </a:solidFill>
        </a:ln>
      </cdr:spPr>
      <cdr:style>
        <a:lnRef xmlns:a="http://schemas.openxmlformats.org/drawingml/2006/main" idx="3">
          <a:schemeClr val="lt1"/>
        </a:lnRef>
        <a:fillRef xmlns:a="http://schemas.openxmlformats.org/drawingml/2006/main" idx="1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0.71395</cdr:x>
      <cdr:y>0.27493</cdr:y>
    </cdr:from>
    <cdr:to>
      <cdr:x>0.77954</cdr:x>
      <cdr:y>0.85344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7F1B3ECA-7E42-4C2D-81D0-B2188C2C11AA}"/>
            </a:ext>
          </a:extLst>
        </cdr:cNvPr>
        <cdr:cNvSpPr/>
      </cdr:nvSpPr>
      <cdr:spPr>
        <a:xfrm xmlns:a="http://schemas.openxmlformats.org/drawingml/2006/main">
          <a:off x="5911477" y="745565"/>
          <a:ext cx="543111" cy="15688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0.72207</cdr:x>
      <cdr:y>0.30992</cdr:y>
    </cdr:from>
    <cdr:to>
      <cdr:x>0.77079</cdr:x>
      <cdr:y>0.44215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4C9B217-28D7-48F2-B069-9D2617A2FF8D}"/>
            </a:ext>
          </a:extLst>
        </cdr:cNvPr>
        <cdr:cNvSpPr txBox="1"/>
      </cdr:nvSpPr>
      <cdr:spPr>
        <a:xfrm xmlns:a="http://schemas.openxmlformats.org/drawingml/2006/main">
          <a:off x="5978712" y="840442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1360</a:t>
          </a:r>
          <a:endParaRPr lang="ja-JP" altLang="en-US" sz="12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0.72207</cdr:x>
      <cdr:y>0.50317</cdr:y>
    </cdr:from>
    <cdr:to>
      <cdr:x>0.77079</cdr:x>
      <cdr:y>0.6354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CF823D1-B1DB-4BC3-959F-CEF1445EF061}"/>
            </a:ext>
          </a:extLst>
        </cdr:cNvPr>
        <cdr:cNvSpPr txBox="1"/>
      </cdr:nvSpPr>
      <cdr:spPr>
        <a:xfrm xmlns:a="http://schemas.openxmlformats.org/drawingml/2006/main">
          <a:off x="5978712" y="1364504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72</a:t>
          </a:r>
          <a:endParaRPr lang="ja-JP" altLang="en-US" sz="12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0.72207</cdr:x>
      <cdr:y>0.69642</cdr:y>
    </cdr:from>
    <cdr:to>
      <cdr:x>0.77079</cdr:x>
      <cdr:y>0.82865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BFEE879-BBFA-4F88-9CC7-8CD0ED22629C}"/>
            </a:ext>
          </a:extLst>
        </cdr:cNvPr>
        <cdr:cNvSpPr txBox="1"/>
      </cdr:nvSpPr>
      <cdr:spPr>
        <a:xfrm xmlns:a="http://schemas.openxmlformats.org/drawingml/2006/main">
          <a:off x="5978712" y="1888565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16</a:t>
          </a:r>
          <a:endParaRPr lang="ja-JP" altLang="en-US" sz="1200" b="1">
            <a:latin typeface="+mn-ea"/>
            <a:ea typeface="+mn-ea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4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【授業形式】7.オンデマンド方式（事前に録画されたビデオの配信が中心）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2150220</xdr:colOff>
      <xdr:row>4</xdr:row>
      <xdr:rowOff>40432</xdr:rowOff>
    </xdr:from>
    <xdr:to>
      <xdr:col>16</xdr:col>
      <xdr:colOff>445778</xdr:colOff>
      <xdr:row>18</xdr:row>
      <xdr:rowOff>190500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291A1C23-C9B1-45AD-B006-05774619B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2084295</xdr:colOff>
      <xdr:row>20</xdr:row>
      <xdr:rowOff>123264</xdr:rowOff>
    </xdr:from>
    <xdr:to>
      <xdr:col>16</xdr:col>
      <xdr:colOff>379853</xdr:colOff>
      <xdr:row>32</xdr:row>
      <xdr:rowOff>11206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405A5E-0F10-4961-A162-51905AE5D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2762250</xdr:colOff>
      <xdr:row>30</xdr:row>
      <xdr:rowOff>1</xdr:rowOff>
    </xdr:from>
    <xdr:ext cx="1285993" cy="34977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EC4805-D86E-4A54-BB8E-8A3D04B8A5C5}"/>
            </a:ext>
          </a:extLst>
        </xdr:cNvPr>
        <xdr:cNvSpPr txBox="1"/>
      </xdr:nvSpPr>
      <xdr:spPr>
        <a:xfrm>
          <a:off x="15135225" y="7143751"/>
          <a:ext cx="1285993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</a:rPr>
            <a:t>全体 </a:t>
          </a:r>
          <a:r>
            <a:rPr kumimoji="1" lang="en-US" altLang="ja-JP" sz="1200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</a:rPr>
            <a:t>(n = 1448)</a:t>
          </a:r>
          <a:endParaRPr kumimoji="1" lang="ja-JP" altLang="en-US" sz="1200">
            <a:solidFill>
              <a:schemeClr val="tx1">
                <a:lumMod val="75000"/>
                <a:lumOff val="2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11</xdr:col>
      <xdr:colOff>2025680</xdr:colOff>
      <xdr:row>32</xdr:row>
      <xdr:rowOff>115936</xdr:rowOff>
    </xdr:from>
    <xdr:to>
      <xdr:col>16</xdr:col>
      <xdr:colOff>321238</xdr:colOff>
      <xdr:row>44</xdr:row>
      <xdr:rowOff>3879</xdr:rowOff>
    </xdr:to>
    <xdr:graphicFrame macro="">
      <xdr:nvGraphicFramePr>
        <xdr:cNvPr id="5" name="グラフ 2">
          <a:extLst>
            <a:ext uri="{FF2B5EF4-FFF2-40B4-BE49-F238E27FC236}">
              <a16:creationId xmlns:a16="http://schemas.microsoft.com/office/drawing/2014/main" id="{A2D95AA5-E603-4FB1-BDAA-001730338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1994647</xdr:colOff>
      <xdr:row>44</xdr:row>
      <xdr:rowOff>168089</xdr:rowOff>
    </xdr:from>
    <xdr:to>
      <xdr:col>16</xdr:col>
      <xdr:colOff>307580</xdr:colOff>
      <xdr:row>56</xdr:row>
      <xdr:rowOff>69354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39F5B9-0E57-46BB-845D-515E8427D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9722" y="10645589"/>
          <a:ext cx="8295133" cy="2758765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0.94157</cdr:x>
      <cdr:y>0.9458</cdr:y>
    </cdr:from>
    <cdr:to>
      <cdr:x>0.9931</cdr:x>
      <cdr:y>0.99147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9AADDE1A-8598-458A-B7AB-89ED4B3EC009}"/>
            </a:ext>
          </a:extLst>
        </cdr:cNvPr>
        <cdr:cNvSpPr txBox="1"/>
      </cdr:nvSpPr>
      <cdr:spPr>
        <a:xfrm xmlns:a="http://schemas.openxmlformats.org/drawingml/2006/main">
          <a:off x="7795981" y="9533714"/>
          <a:ext cx="426657" cy="460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3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人</a:t>
          </a:r>
        </a:p>
      </cdr:txBody>
    </cdr:sp>
  </cdr:relSizeAnchor>
  <cdr:relSizeAnchor xmlns:cdr="http://schemas.openxmlformats.org/drawingml/2006/chartDrawing">
    <cdr:from>
      <cdr:x>0.02198</cdr:x>
      <cdr:y>0.06376</cdr:y>
    </cdr:from>
    <cdr:to>
      <cdr:x>0.18939</cdr:x>
      <cdr:y>0.09474</cdr:y>
    </cdr:to>
    <cdr:sp macro="" textlink="">
      <cdr:nvSpPr>
        <cdr:cNvPr id="9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30D20D52-FFD0-4916-A49F-819AC0D972C2}"/>
            </a:ext>
          </a:extLst>
        </cdr:cNvPr>
        <cdr:cNvSpPr txBox="1"/>
      </cdr:nvSpPr>
      <cdr:spPr>
        <a:xfrm xmlns:a="http://schemas.openxmlformats.org/drawingml/2006/main">
          <a:off x="181960" y="642714"/>
          <a:ext cx="1386129" cy="3122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ja-JP" altLang="en-US" sz="1600" b="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学部</a:t>
          </a:r>
          <a:r>
            <a:rPr kumimoji="1" lang="en-US" altLang="ja-JP" sz="1600" b="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1,</a:t>
          </a:r>
          <a:r>
            <a:rPr kumimoji="1" lang="en-US" altLang="ja-JP" sz="1600" b="0" baseline="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 </a:t>
          </a:r>
          <a:r>
            <a:rPr kumimoji="1" lang="en-US" altLang="ja-JP" sz="1600" b="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2</a:t>
          </a:r>
          <a:r>
            <a:rPr kumimoji="1" lang="ja-JP" altLang="en-US" sz="1600" b="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年生</a:t>
          </a:r>
          <a:endParaRPr kumimoji="1" lang="en-US" altLang="ja-JP" sz="1600" b="0">
            <a:solidFill>
              <a:schemeClr val="tx1">
                <a:lumMod val="75000"/>
                <a:lumOff val="2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0.25509</cdr:x>
      <cdr:y>0.06641</cdr:y>
    </cdr:from>
    <cdr:to>
      <cdr:x>0.55812</cdr:x>
      <cdr:y>0.10419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8A2ED2EE-70FF-40A3-91B0-58B557BA0D0F}"/>
            </a:ext>
          </a:extLst>
        </cdr:cNvPr>
        <cdr:cNvSpPr txBox="1"/>
      </cdr:nvSpPr>
      <cdr:spPr>
        <a:xfrm xmlns:a="http://schemas.openxmlformats.org/drawingml/2006/main">
          <a:off x="2094872" y="671960"/>
          <a:ext cx="2488569" cy="38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300" b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教養</a:t>
          </a:r>
          <a:r>
            <a:rPr kumimoji="1" lang="ja-JP" altLang="ja-JP" sz="1300" b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学部</a:t>
          </a:r>
          <a:r>
            <a:rPr kumimoji="1" lang="en-US" altLang="ja-JP" sz="1300" b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(</a:t>
          </a:r>
          <a:r>
            <a:rPr kumimoji="1" lang="ja-JP" altLang="ja-JP" sz="1300" b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前期</a:t>
          </a:r>
          <a:r>
            <a:rPr kumimoji="1" lang="en-US" altLang="ja-JP" sz="1300" b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)</a:t>
          </a:r>
          <a:r>
            <a:rPr kumimoji="1" lang="ja-JP" altLang="ja-JP" sz="1300" b="0">
              <a:effectLst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 </a:t>
          </a:r>
          <a:r>
            <a:rPr kumimoji="1" lang="en-US" altLang="ja-JP" sz="1300" b="0">
              <a:effectLst/>
              <a:latin typeface="游ゴシック Medium" panose="020B0500000000000000" pitchFamily="50" charset="-128"/>
              <a:ea typeface="游ゴシック Medium" panose="020B0500000000000000" pitchFamily="50" charset="-128"/>
              <a:cs typeface="+mn-cs"/>
            </a:rPr>
            <a:t>   </a:t>
          </a:r>
          <a:r>
            <a:rPr kumimoji="1" lang="en-US" altLang="ja-JP" sz="12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ea"/>
              <a:ea typeface="+mn-ea"/>
              <a:cs typeface="+mn-cs"/>
            </a:rPr>
            <a:t>588</a:t>
          </a:r>
          <a:endParaRPr lang="ja-JP" altLang="ja-JP" sz="1200">
            <a:solidFill>
              <a:schemeClr val="tx1">
                <a:lumMod val="65000"/>
                <a:lumOff val="35000"/>
              </a:schemeClr>
            </a:solidFill>
            <a:effectLst/>
            <a:latin typeface="+mn-ea"/>
            <a:ea typeface="+mn-ea"/>
          </a:endParaRPr>
        </a:p>
        <a:p xmlns:a="http://schemas.openxmlformats.org/drawingml/2006/main">
          <a:endParaRPr lang="ja-JP" altLang="en-US" sz="1600"/>
        </a:p>
      </cdr:txBody>
    </cdr:sp>
  </cdr:relSizeAnchor>
  <cdr:relSizeAnchor xmlns:cdr="http://schemas.openxmlformats.org/drawingml/2006/chartDrawing">
    <cdr:from>
      <cdr:x>0.01169</cdr:x>
      <cdr:y>0.24532</cdr:y>
    </cdr:from>
    <cdr:to>
      <cdr:x>0.19968</cdr:x>
      <cdr:y>0.2763</cdr:y>
    </cdr:to>
    <cdr:sp macro="" textlink="">
      <cdr:nvSpPr>
        <cdr:cNvPr id="11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1BCDE248-574F-4AD4-B2B5-1E539ECAE0E0}"/>
            </a:ext>
          </a:extLst>
        </cdr:cNvPr>
        <cdr:cNvSpPr txBox="1"/>
      </cdr:nvSpPr>
      <cdr:spPr>
        <a:xfrm xmlns:a="http://schemas.openxmlformats.org/drawingml/2006/main">
          <a:off x="96762" y="2472811"/>
          <a:ext cx="1556524" cy="312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ja-JP" altLang="en-US" sz="1600" b="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学部</a:t>
          </a:r>
          <a:r>
            <a:rPr kumimoji="1" lang="en-US" altLang="ja-JP" sz="1600" b="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3</a:t>
          </a:r>
          <a:r>
            <a:rPr kumimoji="1" lang="ja-JP" altLang="en-US" sz="1600" b="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年生以上</a:t>
          </a:r>
          <a:endParaRPr kumimoji="1" lang="en-US" altLang="ja-JP" sz="1600" b="0">
            <a:solidFill>
              <a:schemeClr val="tx1">
                <a:lumMod val="75000"/>
                <a:lumOff val="2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0.01169</cdr:x>
      <cdr:y>0.69617</cdr:y>
    </cdr:from>
    <cdr:to>
      <cdr:x>0.19968</cdr:x>
      <cdr:y>0.77832</cdr:y>
    </cdr:to>
    <cdr:sp macro="" textlink="">
      <cdr:nvSpPr>
        <cdr:cNvPr id="15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EC84D7DB-8B64-4767-A20E-F7E2EA3D049B}"/>
            </a:ext>
          </a:extLst>
        </cdr:cNvPr>
        <cdr:cNvSpPr txBox="1"/>
      </cdr:nvSpPr>
      <cdr:spPr>
        <a:xfrm xmlns:a="http://schemas.openxmlformats.org/drawingml/2006/main">
          <a:off x="96762" y="7017349"/>
          <a:ext cx="1556524" cy="82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kumimoji="1" lang="ja-JP" altLang="en-US" sz="1600" b="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大学院生・</a:t>
          </a:r>
          <a:endParaRPr kumimoji="1" lang="en-US" altLang="ja-JP" sz="1600" b="0">
            <a:solidFill>
              <a:schemeClr val="tx1">
                <a:lumMod val="75000"/>
                <a:lumOff val="2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  <a:p xmlns:a="http://schemas.openxmlformats.org/drawingml/2006/main">
          <a:pPr algn="l"/>
          <a:r>
            <a:rPr kumimoji="1" lang="ja-JP" altLang="en-US" sz="1600" b="0">
              <a:solidFill>
                <a:schemeClr val="tx1">
                  <a:lumMod val="75000"/>
                  <a:lumOff val="25000"/>
                </a:schemeClr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t>研究生等</a:t>
          </a:r>
          <a:endParaRPr kumimoji="1" lang="en-US" altLang="ja-JP" sz="1600" b="0">
            <a:solidFill>
              <a:schemeClr val="tx1">
                <a:lumMod val="75000"/>
                <a:lumOff val="25000"/>
              </a:schemeClr>
            </a:solidFill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0.03311</cdr:x>
      <cdr:y>0.10902</cdr:y>
    </cdr:from>
    <cdr:to>
      <cdr:x>0.97643</cdr:x>
      <cdr:y>0.10902</cdr:y>
    </cdr:to>
    <cdr:cxnSp macro="">
      <cdr:nvCxnSpPr>
        <cdr:cNvPr id="16" name="直線コネクタ 15">
          <a:extLst xmlns:a="http://schemas.openxmlformats.org/drawingml/2006/main">
            <a:ext uri="{FF2B5EF4-FFF2-40B4-BE49-F238E27FC236}">
              <a16:creationId xmlns:a16="http://schemas.microsoft.com/office/drawing/2014/main" id="{AB829C4E-9D45-493E-88D2-324F29A9EFCF}"/>
            </a:ext>
          </a:extLst>
        </cdr:cNvPr>
        <cdr:cNvCxnSpPr/>
      </cdr:nvCxnSpPr>
      <cdr:spPr>
        <a:xfrm xmlns:a="http://schemas.openxmlformats.org/drawingml/2006/main">
          <a:off x="274170" y="1098928"/>
          <a:ext cx="781044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75000"/>
              <a:lumOff val="25000"/>
            </a:schemeClr>
          </a:solidFill>
          <a:prstDash val="sysDot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0.03452</cdr:x>
      <cdr:y>0.45033</cdr:y>
    </cdr:from>
    <cdr:to>
      <cdr:x>0.97783</cdr:x>
      <cdr:y>0.45033</cdr:y>
    </cdr:to>
    <cdr:cxnSp macro="">
      <cdr:nvCxnSpPr>
        <cdr:cNvPr id="18" name="直線コネクタ 17">
          <a:extLst xmlns:a="http://schemas.openxmlformats.org/drawingml/2006/main">
            <a:ext uri="{FF2B5EF4-FFF2-40B4-BE49-F238E27FC236}">
              <a16:creationId xmlns:a16="http://schemas.microsoft.com/office/drawing/2014/main" id="{AB829C4E-9D45-493E-88D2-324F29A9EFCF}"/>
            </a:ext>
          </a:extLst>
        </cdr:cNvPr>
        <cdr:cNvCxnSpPr/>
      </cdr:nvCxnSpPr>
      <cdr:spPr>
        <a:xfrm xmlns:a="http://schemas.openxmlformats.org/drawingml/2006/main">
          <a:off x="285786" y="4539370"/>
          <a:ext cx="781044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75000"/>
              <a:lumOff val="25000"/>
            </a:schemeClr>
          </a:solidFill>
          <a:prstDash val="sysDot"/>
        </a:ln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0.82331</cdr:x>
      <cdr:y>0.9137</cdr:y>
    </cdr:from>
    <cdr:to>
      <cdr:x>0.97183</cdr:x>
      <cdr:y>0.94624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F72FE79-F3CB-447C-9738-669D4A035478}"/>
            </a:ext>
          </a:extLst>
        </cdr:cNvPr>
        <cdr:cNvSpPr txBox="1"/>
      </cdr:nvSpPr>
      <cdr:spPr>
        <a:xfrm xmlns:a="http://schemas.openxmlformats.org/drawingml/2006/main">
          <a:off x="6761219" y="9244461"/>
          <a:ext cx="1219744" cy="32929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3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※</a:t>
          </a:r>
          <a:r>
            <a:rPr lang="ja-JP" altLang="en-US" sz="12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その他：</a:t>
          </a:r>
          <a:r>
            <a:rPr lang="en-US" altLang="ja-JP" sz="1200" b="1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7</a:t>
          </a:r>
          <a:endParaRPr lang="ja-JP" altLang="en-US" sz="1200" b="1">
            <a:solidFill>
              <a:schemeClr val="tx1">
                <a:lumMod val="65000"/>
                <a:lumOff val="35000"/>
              </a:schemeClr>
            </a:solidFill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0.66412</cdr:x>
      <cdr:y>0.41512</cdr:y>
    </cdr:from>
    <cdr:to>
      <cdr:x>0.81264</cdr:x>
      <cdr:y>0.44766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A2D1F6D-4773-4E4C-88BF-7617343F3C84}"/>
            </a:ext>
          </a:extLst>
        </cdr:cNvPr>
        <cdr:cNvSpPr txBox="1"/>
      </cdr:nvSpPr>
      <cdr:spPr>
        <a:xfrm xmlns:a="http://schemas.openxmlformats.org/drawingml/2006/main">
          <a:off x="5364472" y="4084245"/>
          <a:ext cx="1199682" cy="3201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3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2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※</a:t>
          </a:r>
          <a:r>
            <a:rPr lang="ja-JP" altLang="en-US" sz="12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学部</a:t>
          </a:r>
          <a:r>
            <a:rPr lang="en-US" altLang="ja-JP" sz="12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3</a:t>
          </a:r>
          <a:r>
            <a:rPr lang="ja-JP" altLang="en-US" sz="12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年生以上での未記入：</a:t>
          </a:r>
          <a:r>
            <a:rPr lang="en-US" altLang="ja-JP" sz="1200" b="1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1</a:t>
          </a:r>
          <a:endParaRPr lang="ja-JP" altLang="en-US" sz="1200" b="1">
            <a:solidFill>
              <a:schemeClr val="tx1">
                <a:lumMod val="65000"/>
                <a:lumOff val="35000"/>
              </a:schemeClr>
            </a:solidFill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0.6348</cdr:x>
      <cdr:y>0.88712</cdr:y>
    </cdr:from>
    <cdr:to>
      <cdr:x>0.78332</cdr:x>
      <cdr:y>0.91966</cdr:y>
    </cdr:to>
    <cdr:sp macro="" textlink="">
      <cdr:nvSpPr>
        <cdr:cNvPr id="1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24770FD-D9BF-49C8-A2FE-7A1B19384831}"/>
            </a:ext>
          </a:extLst>
        </cdr:cNvPr>
        <cdr:cNvSpPr txBox="1"/>
      </cdr:nvSpPr>
      <cdr:spPr>
        <a:xfrm xmlns:a="http://schemas.openxmlformats.org/drawingml/2006/main">
          <a:off x="5127625" y="8728075"/>
          <a:ext cx="1199682" cy="32015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37000"/>
          </a:schemeClr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※</a:t>
          </a:r>
          <a:r>
            <a:rPr lang="ja-JP" altLang="en-US" sz="12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大学院・研究生等での未記入：</a:t>
          </a:r>
          <a:r>
            <a:rPr lang="en-US" altLang="ja-JP" sz="1200" b="1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2</a:t>
          </a:r>
          <a:endParaRPr lang="ja-JP" altLang="en-US" sz="1200" b="1">
            <a:solidFill>
              <a:schemeClr val="tx1">
                <a:lumMod val="65000"/>
                <a:lumOff val="35000"/>
              </a:schemeClr>
            </a:solidFill>
            <a:latin typeface="+mn-ea"/>
            <a:ea typeface="+mn-ea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5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【授業形式】8. 自習方式（ほぼ資料配信と課題提示のみでビデオを使わない）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5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【授業形式】8. 自習方式（ほぼ資料配信と課題提示のみでビデオを使わない）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  <cdr:relSizeAnchor xmlns:cdr="http://schemas.openxmlformats.org/drawingml/2006/chartDrawing">
    <cdr:from>
      <cdr:x>0.21415</cdr:x>
      <cdr:y>0.52055</cdr:y>
    </cdr:from>
    <cdr:to>
      <cdr:x>0.36429</cdr:x>
      <cdr:y>0.88303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EE8AB751-0558-4F60-AEB0-5C81DF815A0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72064" y="1452027"/>
          <a:ext cx="1242380" cy="101111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0.20943</cdr:x>
      <cdr:y>0.48903</cdr:y>
    </cdr:from>
    <cdr:to>
      <cdr:x>0.36881</cdr:x>
      <cdr:y>0.89429</cdr:y>
    </cdr:to>
    <cdr:sp macro="" textlink="">
      <cdr:nvSpPr>
        <cdr:cNvPr id="5" name="Speech Bubble: Rectangle 4">
          <a:extLst xmlns:a="http://schemas.openxmlformats.org/drawingml/2006/main">
            <a:ext uri="{FF2B5EF4-FFF2-40B4-BE49-F238E27FC236}">
              <a16:creationId xmlns:a16="http://schemas.microsoft.com/office/drawing/2014/main" id="{E457F6DA-83C4-4F08-9B80-3607CB248437}"/>
            </a:ext>
          </a:extLst>
        </cdr:cNvPr>
        <cdr:cNvSpPr/>
      </cdr:nvSpPr>
      <cdr:spPr>
        <a:xfrm xmlns:a="http://schemas.openxmlformats.org/drawingml/2006/main">
          <a:off x="1733032" y="1364102"/>
          <a:ext cx="1318846" cy="1130439"/>
        </a:xfrm>
        <a:prstGeom xmlns:a="http://schemas.openxmlformats.org/drawingml/2006/main" prst="wedgeRectCallout">
          <a:avLst>
            <a:gd name="adj1" fmla="val -66072"/>
            <a:gd name="adj2" fmla="val 7568"/>
          </a:avLst>
        </a:prstGeom>
        <a:noFill xmlns:a="http://schemas.openxmlformats.org/drawingml/2006/main"/>
        <a:ln xmlns:a="http://schemas.openxmlformats.org/drawingml/2006/main">
          <a:solidFill>
            <a:srgbClr val="095085"/>
          </a:solidFill>
        </a:ln>
      </cdr:spPr>
      <cdr:style>
        <a:lnRef xmlns:a="http://schemas.openxmlformats.org/drawingml/2006/main" idx="3">
          <a:schemeClr val="lt1"/>
        </a:lnRef>
        <a:fillRef xmlns:a="http://schemas.openxmlformats.org/drawingml/2006/main" idx="1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0.71395</cdr:x>
      <cdr:y>0.27493</cdr:y>
    </cdr:from>
    <cdr:to>
      <cdr:x>0.77954</cdr:x>
      <cdr:y>0.85344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7F1B3ECA-7E42-4C2D-81D0-B2188C2C11AA}"/>
            </a:ext>
          </a:extLst>
        </cdr:cNvPr>
        <cdr:cNvSpPr/>
      </cdr:nvSpPr>
      <cdr:spPr>
        <a:xfrm xmlns:a="http://schemas.openxmlformats.org/drawingml/2006/main">
          <a:off x="5911477" y="745565"/>
          <a:ext cx="543111" cy="15688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0.72207</cdr:x>
      <cdr:y>0.30992</cdr:y>
    </cdr:from>
    <cdr:to>
      <cdr:x>0.77079</cdr:x>
      <cdr:y>0.44215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4C9B217-28D7-48F2-B069-9D2617A2FF8D}"/>
            </a:ext>
          </a:extLst>
        </cdr:cNvPr>
        <cdr:cNvSpPr txBox="1"/>
      </cdr:nvSpPr>
      <cdr:spPr>
        <a:xfrm xmlns:a="http://schemas.openxmlformats.org/drawingml/2006/main">
          <a:off x="5978712" y="840442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1360</a:t>
          </a:r>
          <a:endParaRPr lang="ja-JP" altLang="en-US" sz="12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0.72207</cdr:x>
      <cdr:y>0.50317</cdr:y>
    </cdr:from>
    <cdr:to>
      <cdr:x>0.77079</cdr:x>
      <cdr:y>0.6354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CF823D1-B1DB-4BC3-959F-CEF1445EF061}"/>
            </a:ext>
          </a:extLst>
        </cdr:cNvPr>
        <cdr:cNvSpPr txBox="1"/>
      </cdr:nvSpPr>
      <cdr:spPr>
        <a:xfrm xmlns:a="http://schemas.openxmlformats.org/drawingml/2006/main">
          <a:off x="5978712" y="1364504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72</a:t>
          </a:r>
          <a:endParaRPr lang="ja-JP" altLang="en-US" sz="12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0.72207</cdr:x>
      <cdr:y>0.69642</cdr:y>
    </cdr:from>
    <cdr:to>
      <cdr:x>0.77079</cdr:x>
      <cdr:y>0.82865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BFEE879-BBFA-4F88-9CC7-8CD0ED22629C}"/>
            </a:ext>
          </a:extLst>
        </cdr:cNvPr>
        <cdr:cNvSpPr txBox="1"/>
      </cdr:nvSpPr>
      <cdr:spPr>
        <a:xfrm xmlns:a="http://schemas.openxmlformats.org/drawingml/2006/main">
          <a:off x="5978712" y="1888565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16</a:t>
          </a:r>
          <a:endParaRPr lang="ja-JP" altLang="en-US" sz="1200" b="1">
            <a:latin typeface="+mn-ea"/>
            <a:ea typeface="+mn-ea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5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【授業形式】8. 自習方式（ほぼ資料配信と課題提示のみでビデオを使わない）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2150220</xdr:colOff>
      <xdr:row>4</xdr:row>
      <xdr:rowOff>40432</xdr:rowOff>
    </xdr:from>
    <xdr:to>
      <xdr:col>16</xdr:col>
      <xdr:colOff>445778</xdr:colOff>
      <xdr:row>18</xdr:row>
      <xdr:rowOff>190500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E32534F0-118E-44A5-B7EF-92EE70139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2084295</xdr:colOff>
      <xdr:row>20</xdr:row>
      <xdr:rowOff>123264</xdr:rowOff>
    </xdr:from>
    <xdr:to>
      <xdr:col>16</xdr:col>
      <xdr:colOff>379853</xdr:colOff>
      <xdr:row>32</xdr:row>
      <xdr:rowOff>11206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FA242B1-46C8-456F-88C9-E2D975D34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2762250</xdr:colOff>
      <xdr:row>30</xdr:row>
      <xdr:rowOff>1</xdr:rowOff>
    </xdr:from>
    <xdr:ext cx="1285993" cy="34977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6D5297-22B5-4D53-95D7-B7952D3BA3CB}"/>
            </a:ext>
          </a:extLst>
        </xdr:cNvPr>
        <xdr:cNvSpPr txBox="1"/>
      </xdr:nvSpPr>
      <xdr:spPr>
        <a:xfrm>
          <a:off x="15135225" y="7143751"/>
          <a:ext cx="1285993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</a:rPr>
            <a:t>全体 </a:t>
          </a:r>
          <a:r>
            <a:rPr kumimoji="1" lang="en-US" altLang="ja-JP" sz="1200">
              <a:solidFill>
                <a:schemeClr val="tx1">
                  <a:lumMod val="75000"/>
                  <a:lumOff val="25000"/>
                </a:schemeClr>
              </a:solidFill>
              <a:latin typeface="+mn-ea"/>
              <a:ea typeface="+mn-ea"/>
            </a:rPr>
            <a:t>(n = 1448)</a:t>
          </a:r>
          <a:endParaRPr kumimoji="1" lang="ja-JP" altLang="en-US" sz="1200">
            <a:solidFill>
              <a:schemeClr val="tx1">
                <a:lumMod val="75000"/>
                <a:lumOff val="25000"/>
              </a:schemeClr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11</xdr:col>
      <xdr:colOff>2025680</xdr:colOff>
      <xdr:row>32</xdr:row>
      <xdr:rowOff>115936</xdr:rowOff>
    </xdr:from>
    <xdr:to>
      <xdr:col>16</xdr:col>
      <xdr:colOff>321238</xdr:colOff>
      <xdr:row>44</xdr:row>
      <xdr:rowOff>3879</xdr:rowOff>
    </xdr:to>
    <xdr:graphicFrame macro="">
      <xdr:nvGraphicFramePr>
        <xdr:cNvPr id="5" name="グラフ 2">
          <a:extLst>
            <a:ext uri="{FF2B5EF4-FFF2-40B4-BE49-F238E27FC236}">
              <a16:creationId xmlns:a16="http://schemas.microsoft.com/office/drawing/2014/main" id="{CA41F06C-24B2-4635-94E6-37D15691F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1994647</xdr:colOff>
      <xdr:row>44</xdr:row>
      <xdr:rowOff>168089</xdr:rowOff>
    </xdr:from>
    <xdr:to>
      <xdr:col>16</xdr:col>
      <xdr:colOff>307580</xdr:colOff>
      <xdr:row>56</xdr:row>
      <xdr:rowOff>69354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7A7CEA-F4C7-4223-A8B0-1987BC749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09722" y="10645589"/>
          <a:ext cx="8295133" cy="2758765"/>
        </a:xfrm>
        <a:prstGeom prst="rect">
          <a:avLst/>
        </a:prstGeom>
      </xdr:spPr>
    </xdr:pic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6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【授業形式】9.その他（他の組み合わせのハイフレックス方式など）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6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【授業形式】9.その他（他の組み合わせのハイフレックス方式など）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  <cdr:relSizeAnchor xmlns:cdr="http://schemas.openxmlformats.org/drawingml/2006/chartDrawing">
    <cdr:from>
      <cdr:x>0.21415</cdr:x>
      <cdr:y>0.52055</cdr:y>
    </cdr:from>
    <cdr:to>
      <cdr:x>0.36429</cdr:x>
      <cdr:y>0.88303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EE8AB751-0558-4F60-AEB0-5C81DF815A0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72064" y="1452027"/>
          <a:ext cx="1242380" cy="101111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0.20943</cdr:x>
      <cdr:y>0.48903</cdr:y>
    </cdr:from>
    <cdr:to>
      <cdr:x>0.36881</cdr:x>
      <cdr:y>0.89429</cdr:y>
    </cdr:to>
    <cdr:sp macro="" textlink="">
      <cdr:nvSpPr>
        <cdr:cNvPr id="5" name="Speech Bubble: Rectangle 4">
          <a:extLst xmlns:a="http://schemas.openxmlformats.org/drawingml/2006/main">
            <a:ext uri="{FF2B5EF4-FFF2-40B4-BE49-F238E27FC236}">
              <a16:creationId xmlns:a16="http://schemas.microsoft.com/office/drawing/2014/main" id="{E457F6DA-83C4-4F08-9B80-3607CB248437}"/>
            </a:ext>
          </a:extLst>
        </cdr:cNvPr>
        <cdr:cNvSpPr/>
      </cdr:nvSpPr>
      <cdr:spPr>
        <a:xfrm xmlns:a="http://schemas.openxmlformats.org/drawingml/2006/main">
          <a:off x="1733032" y="1364102"/>
          <a:ext cx="1318846" cy="1130439"/>
        </a:xfrm>
        <a:prstGeom xmlns:a="http://schemas.openxmlformats.org/drawingml/2006/main" prst="wedgeRectCallout">
          <a:avLst>
            <a:gd name="adj1" fmla="val -66072"/>
            <a:gd name="adj2" fmla="val 7568"/>
          </a:avLst>
        </a:prstGeom>
        <a:noFill xmlns:a="http://schemas.openxmlformats.org/drawingml/2006/main"/>
        <a:ln xmlns:a="http://schemas.openxmlformats.org/drawingml/2006/main">
          <a:solidFill>
            <a:srgbClr val="095085"/>
          </a:solidFill>
        </a:ln>
      </cdr:spPr>
      <cdr:style>
        <a:lnRef xmlns:a="http://schemas.openxmlformats.org/drawingml/2006/main" idx="3">
          <a:schemeClr val="lt1"/>
        </a:lnRef>
        <a:fillRef xmlns:a="http://schemas.openxmlformats.org/drawingml/2006/main" idx="1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0.71395</cdr:x>
      <cdr:y>0.27493</cdr:y>
    </cdr:from>
    <cdr:to>
      <cdr:x>0.77954</cdr:x>
      <cdr:y>0.85344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7F1B3ECA-7E42-4C2D-81D0-B2188C2C11AA}"/>
            </a:ext>
          </a:extLst>
        </cdr:cNvPr>
        <cdr:cNvSpPr/>
      </cdr:nvSpPr>
      <cdr:spPr>
        <a:xfrm xmlns:a="http://schemas.openxmlformats.org/drawingml/2006/main">
          <a:off x="5911477" y="745565"/>
          <a:ext cx="543111" cy="15688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0.72207</cdr:x>
      <cdr:y>0.30992</cdr:y>
    </cdr:from>
    <cdr:to>
      <cdr:x>0.77079</cdr:x>
      <cdr:y>0.44215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4C9B217-28D7-48F2-B069-9D2617A2FF8D}"/>
            </a:ext>
          </a:extLst>
        </cdr:cNvPr>
        <cdr:cNvSpPr txBox="1"/>
      </cdr:nvSpPr>
      <cdr:spPr>
        <a:xfrm xmlns:a="http://schemas.openxmlformats.org/drawingml/2006/main">
          <a:off x="5978712" y="840442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1360</a:t>
          </a:r>
          <a:endParaRPr lang="ja-JP" altLang="en-US" sz="12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0.72207</cdr:x>
      <cdr:y>0.50317</cdr:y>
    </cdr:from>
    <cdr:to>
      <cdr:x>0.77079</cdr:x>
      <cdr:y>0.6354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CF823D1-B1DB-4BC3-959F-CEF1445EF061}"/>
            </a:ext>
          </a:extLst>
        </cdr:cNvPr>
        <cdr:cNvSpPr txBox="1"/>
      </cdr:nvSpPr>
      <cdr:spPr>
        <a:xfrm xmlns:a="http://schemas.openxmlformats.org/drawingml/2006/main">
          <a:off x="5978712" y="1364504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72</a:t>
          </a:r>
          <a:endParaRPr lang="ja-JP" altLang="en-US" sz="1200" b="1"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0.72207</cdr:x>
      <cdr:y>0.69642</cdr:y>
    </cdr:from>
    <cdr:to>
      <cdr:x>0.77079</cdr:x>
      <cdr:y>0.82865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BFEE879-BBFA-4F88-9CC7-8CD0ED22629C}"/>
            </a:ext>
          </a:extLst>
        </cdr:cNvPr>
        <cdr:cNvSpPr txBox="1"/>
      </cdr:nvSpPr>
      <cdr:spPr>
        <a:xfrm xmlns:a="http://schemas.openxmlformats.org/drawingml/2006/main">
          <a:off x="5978712" y="1888565"/>
          <a:ext cx="403412" cy="358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200" b="1">
              <a:latin typeface="+mn-ea"/>
              <a:ea typeface="+mn-ea"/>
            </a:rPr>
            <a:t>16</a:t>
          </a:r>
          <a:endParaRPr lang="ja-JP" altLang="en-US" sz="1200" b="1">
            <a:latin typeface="+mn-ea"/>
            <a:ea typeface="+mn-ea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6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【授業形式】9.その他（他の組み合わせのハイフレックス方式など）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267631</xdr:colOff>
      <xdr:row>8</xdr:row>
      <xdr:rowOff>130079</xdr:rowOff>
    </xdr:from>
    <xdr:to>
      <xdr:col>13</xdr:col>
      <xdr:colOff>1465513</xdr:colOff>
      <xdr:row>23</xdr:row>
      <xdr:rowOff>156882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9928BA7A-7D26-4897-BD14-95294CDE0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17'!$A$1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2083" y="20470"/>
          <a:ext cx="8193051" cy="962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22B4FD9-208E-4973-9C71-5601F3BD17CC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【授業形式】ライブのZoomなどによるオンライン方式で行われている授業の出席率(実際にライブで聞いている割合)は、だいたいどのくらいの割合でしょうか？</a:t>
          </a:fld>
          <a:endParaRPr lang="ja-JP" altLang="en-US" sz="24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[1]34_ok'!$A$3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1755" y="21257"/>
          <a:ext cx="8159476" cy="999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【</a:t>
          </a:r>
          <a:r>
            <a:rPr lang="ja-JP" altLang="en-US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言語</a:t>
          </a:r>
          <a:r>
            <a:rPr lang="en-US" altLang="ja-JP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】</a:t>
          </a:r>
          <a:r>
            <a:rPr lang="ja-JP" altLang="en-US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回答に用いた言語</a:t>
          </a: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'[2]31_ok'!$F$21:$F$23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[2]31_ok'!$A$3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1755" y="21257"/>
          <a:ext cx="8159476" cy="999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A01EB97-72AF-4270-BBB1-C260E74CCEC1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【場所】 オンライン授業や研究などのために、主にどこからインターネットに接続していましたか？</a:t>
          </a:fld>
          <a:endParaRPr lang="ja-JP" altLang="en-US" sz="16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'[2]31_ok'!$F$21:$F$23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  <cdr:relSizeAnchor xmlns:cdr="http://schemas.openxmlformats.org/drawingml/2006/chartDrawing">
    <cdr:from>
      <cdr:x>0.71833</cdr:x>
      <cdr:y>0.81152</cdr:y>
    </cdr:from>
    <cdr:to>
      <cdr:x>0.99461</cdr:x>
      <cdr:y>1</cdr:y>
    </cdr:to>
    <cdr:sp macro="" textlink="'01-05'!$E$85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FCE6E933-0280-45A3-9114-B9F049694C40}"/>
            </a:ext>
          </a:extLst>
        </cdr:cNvPr>
        <cdr:cNvSpPr txBox="1"/>
      </cdr:nvSpPr>
      <cdr:spPr>
        <a:xfrm xmlns:a="http://schemas.openxmlformats.org/drawingml/2006/main">
          <a:off x="5943600" y="2857500"/>
          <a:ext cx="2285999" cy="663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>
            <a:lnSpc>
              <a:spcPts val="1200"/>
            </a:lnSpc>
          </a:pPr>
          <a:fld id="{8EF95440-D7E4-4B52-BFE5-C7493C8CB550}" type="TxLink">
            <a:rPr lang="en-US" altLang="en-US" sz="11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游ゴシック"/>
              <a:ea typeface="游ゴシック"/>
            </a:rPr>
            <a:pPr>
              <a:lnSpc>
                <a:spcPts val="1200"/>
              </a:lnSpc>
            </a:pPr>
            <a:t>一人暮らし以外の自宅，キャンパス外の研究室，カフェ，海外，途中で変わった など</a:t>
          </a:fld>
          <a:endParaRPr lang="en-US" altLang="ja-JP" sz="1100">
            <a:solidFill>
              <a:schemeClr val="tx1">
                <a:lumMod val="75000"/>
                <a:lumOff val="25000"/>
              </a:schemeClr>
            </a:solidFill>
            <a:latin typeface="+mn-ea"/>
            <a:ea typeface="+mn-ea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0.00613</cdr:x>
      <cdr:y>0.01193</cdr:y>
    </cdr:from>
    <cdr:to>
      <cdr:x>0.98651</cdr:x>
      <cdr:y>0.19753</cdr:y>
    </cdr:to>
    <cdr:sp macro="" textlink="'01-05'!$A$98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9AF39A73-AB38-455F-9109-61E4CBAD4BEF}"/>
            </a:ext>
          </a:extLst>
        </cdr:cNvPr>
        <cdr:cNvSpPr txBox="1"/>
      </cdr:nvSpPr>
      <cdr:spPr>
        <a:xfrm xmlns:a="http://schemas.openxmlformats.org/drawingml/2006/main">
          <a:off x="50749" y="41660"/>
          <a:ext cx="8116382" cy="648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3F6611A2-4FB5-459A-972F-918955411BF7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【ツール】オンライン授業や研究などのために、どの機器を使ってインターネットに接続していましたか？（複数選択可）</a:t>
          </a:fld>
          <a:endParaRPr lang="ja-JP" altLang="en-US" sz="16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0.75776</cdr:x>
      <cdr:y>0.74671</cdr:y>
    </cdr:from>
    <cdr:to>
      <cdr:x>0.94349</cdr:x>
      <cdr:y>0.89444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BCE99D14-3A8E-4DB0-B9D7-F2548195C550}"/>
            </a:ext>
          </a:extLst>
        </cdr:cNvPr>
        <cdr:cNvSpPr txBox="1"/>
      </cdr:nvSpPr>
      <cdr:spPr>
        <a:xfrm xmlns:a="http://schemas.openxmlformats.org/drawingml/2006/main">
          <a:off x="6273356" y="1987964"/>
          <a:ext cx="1537623" cy="3932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69804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5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(</a:t>
          </a:r>
          <a:r>
            <a:rPr lang="ja-JP" altLang="en-US" sz="15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回答数 </a:t>
          </a:r>
          <a:r>
            <a:rPr lang="en-US" altLang="ja-JP" sz="15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n=2401)</a:t>
          </a:r>
          <a:endParaRPr lang="ja-JP" altLang="en-US" sz="1500">
            <a:solidFill>
              <a:schemeClr val="tx1">
                <a:lumMod val="65000"/>
                <a:lumOff val="35000"/>
              </a:schemeClr>
            </a:solidFill>
            <a:latin typeface="+mn-ea"/>
            <a:ea typeface="+mn-ea"/>
          </a:endParaRPr>
        </a:p>
      </cdr:txBody>
    </cdr:sp>
  </cdr:relSizeAnchor>
  <cdr:relSizeAnchor xmlns:cdr="http://schemas.openxmlformats.org/drawingml/2006/chartDrawing">
    <cdr:from>
      <cdr:x>0.93308</cdr:x>
      <cdr:y>0.86985</cdr:y>
    </cdr:from>
    <cdr:to>
      <cdr:x>0.99836</cdr:x>
      <cdr:y>0.96759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13FEF93-2743-42F2-95D0-C9CD804243FA}"/>
            </a:ext>
          </a:extLst>
        </cdr:cNvPr>
        <cdr:cNvSpPr txBox="1"/>
      </cdr:nvSpPr>
      <cdr:spPr>
        <a:xfrm xmlns:a="http://schemas.openxmlformats.org/drawingml/2006/main">
          <a:off x="7724778" y="2505173"/>
          <a:ext cx="540441" cy="28149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69804"/>
          </a:srgbClr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30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</a:rPr>
            <a:t>人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[3]33_ok'!$A$3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0033" y="22465"/>
          <a:ext cx="7959983" cy="1055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83EA98B-C1D2-4902-9173-41761FB49D4F}" type="TxLink">
            <a:rPr lang="en-US" altLang="en-US" sz="1600" b="0" i="0" u="none" strike="noStrike">
              <a:solidFill>
                <a:srgbClr val="000000"/>
              </a:solidFill>
              <a:latin typeface="游ゴシック Medium" panose="020B0500000000000000" pitchFamily="50" charset="-128"/>
              <a:ea typeface="游ゴシック Medium" panose="020B0500000000000000" pitchFamily="50" charset="-128"/>
            </a:rPr>
            <a:pPr/>
            <a:t>【回線】 オンライン授業や研究などのために、どのインターネット環境を使っていますか？</a:t>
          </a:fld>
          <a:endParaRPr lang="ja-JP" altLang="en-US" sz="1600">
            <a:latin typeface="游ゴシック Medium" panose="020B0500000000000000" pitchFamily="50" charset="-128"/>
            <a:ea typeface="游ゴシック Medium" panose="020B0500000000000000" pitchFamily="50" charset="-128"/>
          </a:endParaRP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0</xdr:row>
      <xdr:rowOff>85725</xdr:rowOff>
    </xdr:from>
    <xdr:to>
      <xdr:col>25</xdr:col>
      <xdr:colOff>288524</xdr:colOff>
      <xdr:row>13</xdr:row>
      <xdr:rowOff>133350</xdr:rowOff>
    </xdr:to>
    <xdr:graphicFrame macro="">
      <xdr:nvGraphicFramePr>
        <xdr:cNvPr id="2" name="グラフ 21">
          <a:extLst>
            <a:ext uri="{FF2B5EF4-FFF2-40B4-BE49-F238E27FC236}">
              <a16:creationId xmlns:a16="http://schemas.microsoft.com/office/drawing/2014/main" id="{19DE9E50-9E6B-4BE2-84B2-597D5579F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20730</xdr:colOff>
      <xdr:row>15</xdr:row>
      <xdr:rowOff>96931</xdr:rowOff>
    </xdr:from>
    <xdr:to>
      <xdr:col>25</xdr:col>
      <xdr:colOff>299730</xdr:colOff>
      <xdr:row>28</xdr:row>
      <xdr:rowOff>144556</xdr:rowOff>
    </xdr:to>
    <xdr:graphicFrame macro="">
      <xdr:nvGraphicFramePr>
        <xdr:cNvPr id="3" name="グラフ 21">
          <a:extLst>
            <a:ext uri="{FF2B5EF4-FFF2-40B4-BE49-F238E27FC236}">
              <a16:creationId xmlns:a16="http://schemas.microsoft.com/office/drawing/2014/main" id="{7CAC9350-4386-4679-B499-D9EC7EE6F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0.00867</cdr:x>
      <cdr:y>0.00671</cdr:y>
    </cdr:from>
    <cdr:to>
      <cdr:x>0.99411</cdr:x>
      <cdr:y>0.32212</cdr:y>
    </cdr:to>
    <cdr:sp macro="" textlink="'[1]34_ok'!$A$3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374C08E9-7FD7-4B44-90EF-F6BB1D4145FE}"/>
            </a:ext>
          </a:extLst>
        </cdr:cNvPr>
        <cdr:cNvSpPr txBox="1"/>
      </cdr:nvSpPr>
      <cdr:spPr>
        <a:xfrm xmlns:a="http://schemas.openxmlformats.org/drawingml/2006/main">
          <a:off x="71755" y="21257"/>
          <a:ext cx="8159476" cy="999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【</a:t>
          </a:r>
          <a:r>
            <a:rPr lang="ja-JP" altLang="en-US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授業の有無</a:t>
          </a:r>
          <a:r>
            <a:rPr lang="en-US" altLang="ja-JP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】</a:t>
          </a:r>
          <a:r>
            <a:rPr lang="ja-JP" altLang="en-US" sz="1600">
              <a:latin typeface="游ゴシック Medium" panose="020B0500000000000000" pitchFamily="50" charset="-128"/>
              <a:ea typeface="游ゴシック Medium" panose="020B0500000000000000" pitchFamily="50" charset="-128"/>
            </a:rPr>
            <a:t>今学期に授業を一つ以上受けていますか？</a:t>
          </a:r>
        </a:p>
      </cdr:txBody>
    </cdr:sp>
  </cdr:relSizeAnchor>
  <cdr:relSizeAnchor xmlns:cdr="http://schemas.openxmlformats.org/drawingml/2006/chartDrawing">
    <cdr:from>
      <cdr:x>0.72118</cdr:x>
      <cdr:y>0.87237</cdr:y>
    </cdr:from>
    <cdr:to>
      <cdr:x>0.82586</cdr:x>
      <cdr:y>1</cdr:y>
    </cdr:to>
    <cdr:sp macro="" textlink="'[2]31_ok'!$F$21:$F$23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02869D6D-125D-4E36-85CC-C311BEF80D2E}"/>
            </a:ext>
          </a:extLst>
        </cdr:cNvPr>
        <cdr:cNvSpPr txBox="1"/>
      </cdr:nvSpPr>
      <cdr:spPr>
        <a:xfrm xmlns:a="http://schemas.openxmlformats.org/drawingml/2006/main">
          <a:off x="6300106" y="3140528"/>
          <a:ext cx="914400" cy="45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BE1FBF-5C2A-4BA1-BD15-6DCB40F51D88}" type="TxLink">
            <a:rPr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 </a:t>
          </a:fld>
          <a:endParaRPr lang="ja-JP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34_o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31_ok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33_ok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0;&#12531;&#12465;&#12540;&#12488;&#32080;&#26524;_&#26360;&#12365;&#20986;&#12375;%20(4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88663e60cc13360d/OneNote/&#12450;&#12531;&#12465;&#12540;&#12488;&#32080;&#26524;_&#26360;&#12365;&#20986;&#123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_ok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_ok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3_ok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"/>
    </sheetNames>
    <sheetDataSet>
      <sheetData sheetId="0">
        <row r="3">
          <cell r="C3" t="str">
            <v>受けている</v>
          </cell>
          <cell r="D3" t="str">
            <v>受けていない</v>
          </cell>
        </row>
        <row r="4">
          <cell r="B4" t="str">
            <v>その他(n=43)</v>
          </cell>
          <cell r="C4">
            <v>32</v>
          </cell>
          <cell r="D4">
            <v>11</v>
          </cell>
        </row>
        <row r="5">
          <cell r="B5" t="str">
            <v>大学院(n=1243)</v>
          </cell>
          <cell r="C5">
            <v>799</v>
          </cell>
          <cell r="D5">
            <v>444</v>
          </cell>
        </row>
        <row r="6">
          <cell r="B6" t="str">
            <v>学部3年以上(n=539)</v>
          </cell>
          <cell r="C6">
            <v>466</v>
          </cell>
          <cell r="D6">
            <v>73</v>
          </cell>
        </row>
        <row r="7">
          <cell r="B7" t="str">
            <v>学部2年(n=313)</v>
          </cell>
          <cell r="C7">
            <v>311</v>
          </cell>
          <cell r="D7">
            <v>2</v>
          </cell>
        </row>
        <row r="8">
          <cell r="B8" t="str">
            <v>学部1年(n=275)</v>
          </cell>
          <cell r="C8">
            <v>272</v>
          </cell>
          <cell r="D8">
            <v>3</v>
          </cell>
        </row>
        <row r="9">
          <cell r="B9" t="str">
            <v>全体(n=2413)</v>
          </cell>
          <cell r="C9">
            <v>1880</v>
          </cell>
          <cell r="D9">
            <v>533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5"/>
      <sheetName val="06_experience"/>
      <sheetName val="08_number_of_live_lessons"/>
      <sheetName val="08_number_of_live_lessons (2)"/>
      <sheetName val="Sheet4"/>
    </sheetNames>
    <sheetDataSet>
      <sheetData sheetId="0" refreshError="1"/>
      <sheetData sheetId="1" refreshError="1"/>
      <sheetData sheetId="2">
        <row r="13">
          <cell r="B13" t="str">
            <v>0-1講義</v>
          </cell>
          <cell r="C13" t="str">
            <v>1-3講義</v>
          </cell>
          <cell r="D13" t="str">
            <v>3-6講義</v>
          </cell>
          <cell r="E13" t="str">
            <v>6講義以上</v>
          </cell>
        </row>
        <row r="14">
          <cell r="A14" t="str">
            <v>その他(n=29)</v>
          </cell>
          <cell r="B14">
            <v>23</v>
          </cell>
          <cell r="C14">
            <v>1</v>
          </cell>
          <cell r="E14">
            <v>5</v>
          </cell>
        </row>
        <row r="15">
          <cell r="A15" t="str">
            <v>大学院(n=702)</v>
          </cell>
          <cell r="B15">
            <v>667</v>
          </cell>
          <cell r="C15">
            <v>24</v>
          </cell>
          <cell r="D15">
            <v>4</v>
          </cell>
          <cell r="E15">
            <v>7</v>
          </cell>
        </row>
        <row r="16">
          <cell r="A16" t="str">
            <v>学部3年以上(n=442)</v>
          </cell>
          <cell r="B16">
            <v>326</v>
          </cell>
          <cell r="C16">
            <v>51</v>
          </cell>
          <cell r="D16">
            <v>18</v>
          </cell>
          <cell r="E16">
            <v>47</v>
          </cell>
        </row>
        <row r="17">
          <cell r="A17" t="str">
            <v>学部2年(n=303)</v>
          </cell>
          <cell r="B17">
            <v>260</v>
          </cell>
          <cell r="C17">
            <v>30</v>
          </cell>
          <cell r="D17">
            <v>3</v>
          </cell>
          <cell r="E17">
            <v>10</v>
          </cell>
        </row>
        <row r="18">
          <cell r="A18" t="str">
            <v>学部1年(n=270)</v>
          </cell>
          <cell r="B18">
            <v>117</v>
          </cell>
          <cell r="C18">
            <v>145</v>
          </cell>
          <cell r="D18">
            <v>1</v>
          </cell>
          <cell r="E18">
            <v>7</v>
          </cell>
        </row>
        <row r="19">
          <cell r="A19" t="str">
            <v>全体(n=1746)</v>
          </cell>
          <cell r="B19">
            <v>1393</v>
          </cell>
          <cell r="C19">
            <v>251</v>
          </cell>
          <cell r="D19">
            <v>26</v>
          </cell>
          <cell r="E19">
            <v>76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2020AW逆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EE8886"/>
    </a:accent1>
    <a:accent2>
      <a:srgbClr val="FFAC6D"/>
    </a:accent2>
    <a:accent3>
      <a:srgbClr val="6FBDB2"/>
    </a:accent3>
    <a:accent4>
      <a:srgbClr val="51A1E6"/>
    </a:accent4>
    <a:accent5>
      <a:srgbClr val="978EBC"/>
    </a:accent5>
    <a:accent6>
      <a:srgbClr val="BFBFBF"/>
    </a:accent6>
    <a:hlink>
      <a:srgbClr val="56C7AA"/>
    </a:hlink>
    <a:folHlink>
      <a:srgbClr val="59A8D1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D8D4-CE7F-48EA-A37D-7921E38BC353}">
  <dimension ref="A1:AC126"/>
  <sheetViews>
    <sheetView topLeftCell="A120" zoomScaleNormal="100" workbookViewId="0">
      <selection activeCell="A129" sqref="A129:XFD143"/>
    </sheetView>
  </sheetViews>
  <sheetFormatPr defaultRowHeight="18.75" x14ac:dyDescent="0.4"/>
  <cols>
    <col min="1" max="1" width="12.125" style="1" customWidth="1"/>
    <col min="2" max="2" width="18.75" style="1" customWidth="1"/>
    <col min="3" max="5" width="9" style="1"/>
    <col min="6" max="6" width="9.5" style="1" customWidth="1"/>
    <col min="7" max="17" width="9" style="1"/>
    <col min="18" max="18" width="9.875" style="1" customWidth="1"/>
    <col min="19" max="19" width="5.5" style="1" bestFit="1" customWidth="1"/>
    <col min="20" max="16384" width="9" style="1"/>
  </cols>
  <sheetData>
    <row r="1" spans="1:29" x14ac:dyDescent="0.4">
      <c r="A1" s="1" t="s">
        <v>36</v>
      </c>
    </row>
    <row r="2" spans="1:29" x14ac:dyDescent="0.4">
      <c r="B2" s="1" t="s">
        <v>35</v>
      </c>
    </row>
    <row r="4" spans="1:29" x14ac:dyDescent="0.4">
      <c r="B4" s="1">
        <v>8</v>
      </c>
      <c r="C4" s="1" t="s">
        <v>14</v>
      </c>
      <c r="D4" s="4">
        <v>7</v>
      </c>
    </row>
    <row r="5" spans="1:29" x14ac:dyDescent="0.4">
      <c r="B5" s="1">
        <v>6</v>
      </c>
      <c r="C5" s="1" t="s">
        <v>10</v>
      </c>
      <c r="D5" s="4">
        <v>36</v>
      </c>
      <c r="F5" s="7"/>
      <c r="G5" s="7"/>
      <c r="H5" s="7" t="s">
        <v>75</v>
      </c>
      <c r="I5" s="7" t="s">
        <v>76</v>
      </c>
      <c r="J5" s="7" t="s">
        <v>74</v>
      </c>
    </row>
    <row r="6" spans="1:29" x14ac:dyDescent="0.4">
      <c r="B6" s="1">
        <v>5</v>
      </c>
      <c r="C6" s="1" t="s">
        <v>9</v>
      </c>
      <c r="D6" s="4">
        <v>494</v>
      </c>
      <c r="F6" s="7" t="s">
        <v>70</v>
      </c>
      <c r="G6" s="7">
        <f>SUM(D6)</f>
        <v>494</v>
      </c>
      <c r="H6" s="8">
        <f>G6/D12</f>
        <v>0.20472440944881889</v>
      </c>
      <c r="I6" s="7">
        <f>5794</f>
        <v>5794</v>
      </c>
      <c r="J6" s="8">
        <f>G6/I6</f>
        <v>8.5260614428719364E-2</v>
      </c>
    </row>
    <row r="7" spans="1:29" x14ac:dyDescent="0.4">
      <c r="B7" s="1">
        <v>4</v>
      </c>
      <c r="C7" s="1" t="s">
        <v>8</v>
      </c>
      <c r="D7" s="4">
        <v>749</v>
      </c>
      <c r="F7" s="7" t="s">
        <v>71</v>
      </c>
      <c r="G7" s="7">
        <f>SUM(D7)</f>
        <v>749</v>
      </c>
      <c r="H7" s="8">
        <f>G7/D12</f>
        <v>0.31040198922503109</v>
      </c>
      <c r="I7" s="7">
        <f>7207+815</f>
        <v>8022</v>
      </c>
      <c r="J7" s="8">
        <f t="shared" ref="J7:J8" si="0">G7/I7</f>
        <v>9.3368237347294936E-2</v>
      </c>
    </row>
    <row r="8" spans="1:29" x14ac:dyDescent="0.4">
      <c r="B8" s="1">
        <v>3</v>
      </c>
      <c r="C8" s="1" t="s">
        <v>7</v>
      </c>
      <c r="D8" s="4">
        <v>263</v>
      </c>
      <c r="F8" s="7" t="s">
        <v>69</v>
      </c>
      <c r="G8" s="7">
        <f>SUM(D8:D11)</f>
        <v>1127</v>
      </c>
      <c r="H8" s="8">
        <f>G8/D12</f>
        <v>0.46705346042271034</v>
      </c>
      <c r="I8" s="9">
        <v>14010</v>
      </c>
      <c r="J8" s="8">
        <f t="shared" si="0"/>
        <v>8.0442541042112778E-2</v>
      </c>
    </row>
    <row r="9" spans="1:29" x14ac:dyDescent="0.4">
      <c r="B9" s="1">
        <v>3</v>
      </c>
      <c r="C9" s="1" t="s">
        <v>5</v>
      </c>
      <c r="D9" s="4">
        <v>276</v>
      </c>
      <c r="F9" s="7" t="s">
        <v>73</v>
      </c>
      <c r="G9" s="7"/>
      <c r="H9" s="7"/>
      <c r="I9" s="7"/>
      <c r="J9" s="7"/>
    </row>
    <row r="10" spans="1:29" x14ac:dyDescent="0.4">
      <c r="B10" s="1">
        <v>2</v>
      </c>
      <c r="C10" s="1" t="s">
        <v>4</v>
      </c>
      <c r="D10" s="4">
        <v>313</v>
      </c>
      <c r="F10" s="7" t="s">
        <v>72</v>
      </c>
      <c r="G10" s="7"/>
      <c r="H10" s="7"/>
      <c r="I10" s="7"/>
      <c r="J10" s="7"/>
      <c r="Y10" s="3"/>
      <c r="Z10" s="2"/>
      <c r="AA10" s="2"/>
      <c r="AB10" s="2"/>
      <c r="AC10" s="2"/>
    </row>
    <row r="11" spans="1:29" x14ac:dyDescent="0.4">
      <c r="B11" s="1">
        <v>1</v>
      </c>
      <c r="C11" s="1" t="s">
        <v>3</v>
      </c>
      <c r="D11" s="4">
        <v>275</v>
      </c>
      <c r="Y11" s="3"/>
      <c r="Z11" s="2"/>
      <c r="AA11" s="2"/>
      <c r="AB11" s="2"/>
      <c r="AC11" s="2"/>
    </row>
    <row r="12" spans="1:29" x14ac:dyDescent="0.4">
      <c r="C12" s="1" t="s">
        <v>43</v>
      </c>
      <c r="D12" s="1">
        <f>SUM(D4:D11)</f>
        <v>2413</v>
      </c>
      <c r="Y12" s="3"/>
    </row>
    <row r="13" spans="1:29" x14ac:dyDescent="0.4">
      <c r="Y13" s="3"/>
    </row>
    <row r="16" spans="1:29" s="5" customFormat="1" ht="9.75" customHeight="1" x14ac:dyDescent="0.4"/>
    <row r="17" spans="1:28" x14ac:dyDescent="0.4">
      <c r="A17" s="1" t="s">
        <v>37</v>
      </c>
      <c r="Y17" s="3"/>
      <c r="Z17" s="2"/>
      <c r="AA17" s="2"/>
    </row>
    <row r="18" spans="1:28" x14ac:dyDescent="0.4">
      <c r="C18" s="1" t="s">
        <v>43</v>
      </c>
      <c r="D18" s="1">
        <f>SUM(D19:D22)</f>
        <v>2413</v>
      </c>
      <c r="Y18" s="3"/>
      <c r="Z18" s="2"/>
      <c r="AA18" s="2"/>
      <c r="AB18" s="2"/>
    </row>
    <row r="19" spans="1:28" x14ac:dyDescent="0.4">
      <c r="C19" s="1" t="s">
        <v>40</v>
      </c>
      <c r="D19" s="1">
        <v>3</v>
      </c>
    </row>
    <row r="20" spans="1:28" x14ac:dyDescent="0.4">
      <c r="C20" s="1" t="s">
        <v>42</v>
      </c>
      <c r="D20" s="1">
        <v>7</v>
      </c>
    </row>
    <row r="21" spans="1:28" x14ac:dyDescent="0.4">
      <c r="C21" s="1" t="s">
        <v>38</v>
      </c>
      <c r="D21" s="1">
        <v>588</v>
      </c>
    </row>
    <row r="22" spans="1:28" x14ac:dyDescent="0.4">
      <c r="C22" s="1" t="s">
        <v>39</v>
      </c>
      <c r="D22" s="1">
        <f>SUM(D23:D48)</f>
        <v>1815</v>
      </c>
    </row>
    <row r="23" spans="1:28" x14ac:dyDescent="0.4">
      <c r="B23" s="1">
        <v>15</v>
      </c>
      <c r="C23" s="1" t="s">
        <v>24</v>
      </c>
      <c r="D23" s="6">
        <v>21</v>
      </c>
    </row>
    <row r="24" spans="1:28" x14ac:dyDescent="0.4">
      <c r="B24" s="1">
        <v>14</v>
      </c>
      <c r="C24" s="1" t="s">
        <v>26</v>
      </c>
      <c r="D24" s="6">
        <v>31</v>
      </c>
    </row>
    <row r="25" spans="1:28" x14ac:dyDescent="0.4">
      <c r="B25" s="1">
        <v>13</v>
      </c>
      <c r="C25" s="1" t="s">
        <v>2</v>
      </c>
      <c r="D25" s="6">
        <v>58</v>
      </c>
    </row>
    <row r="26" spans="1:28" x14ac:dyDescent="0.4">
      <c r="B26" s="1">
        <v>12</v>
      </c>
      <c r="C26" s="1" t="s">
        <v>29</v>
      </c>
      <c r="D26" s="6">
        <v>93</v>
      </c>
    </row>
    <row r="27" spans="1:28" x14ac:dyDescent="0.4">
      <c r="B27" s="1">
        <v>11</v>
      </c>
      <c r="C27" s="1" t="s">
        <v>30</v>
      </c>
      <c r="D27" s="6">
        <v>17</v>
      </c>
    </row>
    <row r="28" spans="1:28" x14ac:dyDescent="0.4">
      <c r="B28" s="1">
        <v>10</v>
      </c>
      <c r="C28" s="1" t="s">
        <v>32</v>
      </c>
      <c r="D28" s="4">
        <v>16</v>
      </c>
    </row>
    <row r="29" spans="1:28" x14ac:dyDescent="0.4">
      <c r="B29" s="1">
        <v>9</v>
      </c>
      <c r="C29" s="1" t="s">
        <v>34</v>
      </c>
      <c r="D29" s="6">
        <v>73</v>
      </c>
    </row>
    <row r="30" spans="1:28" x14ac:dyDescent="0.4">
      <c r="B30" s="1">
        <v>8</v>
      </c>
      <c r="C30" s="1" t="s">
        <v>1</v>
      </c>
      <c r="D30" s="6">
        <v>151</v>
      </c>
    </row>
    <row r="31" spans="1:28" x14ac:dyDescent="0.4">
      <c r="B31" s="1">
        <v>7</v>
      </c>
      <c r="C31" s="1" t="s">
        <v>33</v>
      </c>
      <c r="D31" s="6">
        <v>42</v>
      </c>
    </row>
    <row r="32" spans="1:28" x14ac:dyDescent="0.4">
      <c r="B32" s="1">
        <v>6</v>
      </c>
      <c r="C32" s="1" t="s">
        <v>31</v>
      </c>
      <c r="D32" s="4">
        <v>100</v>
      </c>
    </row>
    <row r="33" spans="2:4" x14ac:dyDescent="0.4">
      <c r="B33" s="1">
        <v>5</v>
      </c>
      <c r="C33" s="1" t="s">
        <v>0</v>
      </c>
      <c r="D33" s="6">
        <v>143</v>
      </c>
    </row>
    <row r="34" spans="2:4" x14ac:dyDescent="0.4">
      <c r="B34" s="1">
        <v>4</v>
      </c>
      <c r="C34" s="1" t="s">
        <v>28</v>
      </c>
      <c r="D34" s="4">
        <v>90</v>
      </c>
    </row>
    <row r="35" spans="2:4" x14ac:dyDescent="0.4">
      <c r="B35" s="1">
        <v>3</v>
      </c>
      <c r="C35" s="1" t="s">
        <v>27</v>
      </c>
      <c r="D35" s="6">
        <v>290</v>
      </c>
    </row>
    <row r="36" spans="2:4" x14ac:dyDescent="0.4">
      <c r="B36" s="1">
        <v>2</v>
      </c>
      <c r="C36" s="1" t="s">
        <v>25</v>
      </c>
      <c r="D36" s="6">
        <v>79</v>
      </c>
    </row>
    <row r="37" spans="2:4" x14ac:dyDescent="0.4">
      <c r="B37" s="1">
        <v>1</v>
      </c>
      <c r="C37" s="1" t="s">
        <v>23</v>
      </c>
      <c r="D37" s="4">
        <v>73</v>
      </c>
    </row>
    <row r="39" spans="2:4" x14ac:dyDescent="0.4">
      <c r="B39" s="1">
        <v>9</v>
      </c>
      <c r="C39" s="1" t="s">
        <v>15</v>
      </c>
      <c r="D39" s="6">
        <v>16</v>
      </c>
    </row>
    <row r="40" spans="2:4" x14ac:dyDescent="0.4">
      <c r="B40" s="1">
        <v>8</v>
      </c>
      <c r="C40" s="1" t="s">
        <v>16</v>
      </c>
      <c r="D40" s="4">
        <v>22</v>
      </c>
    </row>
    <row r="41" spans="2:4" x14ac:dyDescent="0.4">
      <c r="B41" s="1">
        <v>7</v>
      </c>
      <c r="C41" s="1" t="s">
        <v>17</v>
      </c>
      <c r="D41" s="6">
        <v>25</v>
      </c>
    </row>
    <row r="42" spans="2:4" x14ac:dyDescent="0.4">
      <c r="B42" s="1">
        <v>6</v>
      </c>
      <c r="C42" s="1" t="s">
        <v>18</v>
      </c>
      <c r="D42" s="6">
        <v>43</v>
      </c>
    </row>
    <row r="43" spans="2:4" x14ac:dyDescent="0.4">
      <c r="B43" s="1">
        <v>5</v>
      </c>
      <c r="C43" s="1" t="s">
        <v>13</v>
      </c>
      <c r="D43" s="6">
        <v>96</v>
      </c>
    </row>
    <row r="44" spans="2:4" x14ac:dyDescent="0.4">
      <c r="B44" s="1">
        <v>4</v>
      </c>
      <c r="C44" s="1" t="s">
        <v>19</v>
      </c>
      <c r="D44" s="4">
        <v>60</v>
      </c>
    </row>
    <row r="45" spans="2:4" x14ac:dyDescent="0.4">
      <c r="B45" s="1">
        <v>3</v>
      </c>
      <c r="C45" s="1" t="s">
        <v>20</v>
      </c>
      <c r="D45" s="4">
        <v>134</v>
      </c>
    </row>
    <row r="46" spans="2:4" x14ac:dyDescent="0.4">
      <c r="B46" s="1">
        <v>2</v>
      </c>
      <c r="C46" s="1" t="s">
        <v>21</v>
      </c>
      <c r="D46" s="4">
        <v>38</v>
      </c>
    </row>
    <row r="47" spans="2:4" x14ac:dyDescent="0.4">
      <c r="B47" s="1">
        <v>1</v>
      </c>
      <c r="C47" s="1" t="s">
        <v>6</v>
      </c>
      <c r="D47" s="6">
        <v>55</v>
      </c>
    </row>
    <row r="48" spans="2:4" x14ac:dyDescent="0.4">
      <c r="C48" s="1" t="s">
        <v>22</v>
      </c>
      <c r="D48" s="4">
        <v>49</v>
      </c>
    </row>
    <row r="60" spans="1:5" s="5" customFormat="1" ht="9.75" customHeight="1" x14ac:dyDescent="0.4"/>
    <row r="61" spans="1:5" x14ac:dyDescent="0.4">
      <c r="A61" s="1" t="s">
        <v>60</v>
      </c>
    </row>
    <row r="63" spans="1:5" x14ac:dyDescent="0.4">
      <c r="C63" s="1" t="s">
        <v>45</v>
      </c>
      <c r="D63" s="1" t="s">
        <v>44</v>
      </c>
    </row>
    <row r="64" spans="1:5" x14ac:dyDescent="0.4">
      <c r="A64" s="1" t="s">
        <v>46</v>
      </c>
      <c r="B64" s="1" t="str">
        <f>A64&amp;"(n="&amp;E64&amp;")"</f>
        <v>その他(n=43)</v>
      </c>
      <c r="C64" s="1">
        <v>40</v>
      </c>
      <c r="D64" s="1">
        <v>3</v>
      </c>
      <c r="E64" s="1">
        <f>SUM(C64:D64)</f>
        <v>43</v>
      </c>
    </row>
    <row r="65" spans="1:9" x14ac:dyDescent="0.4">
      <c r="A65" s="1" t="s">
        <v>48</v>
      </c>
      <c r="B65" s="1" t="str">
        <f t="shared" ref="B65:B69" si="1">A65&amp;"(n="&amp;E65&amp;")"</f>
        <v>大学院(n=1243)</v>
      </c>
      <c r="C65" s="1">
        <v>1099</v>
      </c>
      <c r="D65" s="1">
        <v>144</v>
      </c>
      <c r="E65" s="1">
        <f t="shared" ref="E65:E69" si="2">SUM(C65:D65)</f>
        <v>1243</v>
      </c>
    </row>
    <row r="66" spans="1:9" x14ac:dyDescent="0.4">
      <c r="A66" s="1" t="s">
        <v>50</v>
      </c>
      <c r="B66" s="1" t="str">
        <f t="shared" si="1"/>
        <v>学部3年以上(n=539)</v>
      </c>
      <c r="C66" s="1">
        <v>514</v>
      </c>
      <c r="D66" s="1">
        <v>25</v>
      </c>
      <c r="E66" s="1">
        <f t="shared" si="2"/>
        <v>539</v>
      </c>
    </row>
    <row r="67" spans="1:9" x14ac:dyDescent="0.4">
      <c r="A67" s="1" t="s">
        <v>51</v>
      </c>
      <c r="B67" s="1" t="str">
        <f t="shared" si="1"/>
        <v>学部2年(n=313)</v>
      </c>
      <c r="C67" s="1">
        <v>301</v>
      </c>
      <c r="D67" s="1">
        <v>12</v>
      </c>
      <c r="E67" s="1">
        <f t="shared" si="2"/>
        <v>313</v>
      </c>
    </row>
    <row r="68" spans="1:9" x14ac:dyDescent="0.4">
      <c r="A68" s="1" t="s">
        <v>52</v>
      </c>
      <c r="B68" s="1" t="str">
        <f t="shared" si="1"/>
        <v>学部1年(n=275)</v>
      </c>
      <c r="C68" s="1">
        <v>266</v>
      </c>
      <c r="D68" s="1">
        <v>9</v>
      </c>
      <c r="E68" s="1">
        <f t="shared" si="2"/>
        <v>275</v>
      </c>
    </row>
    <row r="69" spans="1:9" x14ac:dyDescent="0.4">
      <c r="A69" s="1" t="s">
        <v>54</v>
      </c>
      <c r="B69" s="1" t="str">
        <f t="shared" si="1"/>
        <v>全体(n=2413)</v>
      </c>
      <c r="C69" s="1">
        <f>SUM(C64:C68)</f>
        <v>2220</v>
      </c>
      <c r="D69" s="1">
        <f>SUM(D64:D68)</f>
        <v>193</v>
      </c>
      <c r="E69" s="1">
        <f t="shared" si="2"/>
        <v>2413</v>
      </c>
    </row>
    <row r="75" spans="1:9" s="5" customFormat="1" ht="9.75" customHeight="1" x14ac:dyDescent="0.4"/>
    <row r="76" spans="1:9" x14ac:dyDescent="0.4">
      <c r="A76" s="1" t="s">
        <v>61</v>
      </c>
    </row>
    <row r="77" spans="1:9" x14ac:dyDescent="0.4">
      <c r="C77" s="1" t="s">
        <v>78</v>
      </c>
      <c r="D77" s="1" t="s">
        <v>56</v>
      </c>
      <c r="E77" s="1" t="s">
        <v>57</v>
      </c>
      <c r="F77" s="1" t="s">
        <v>58</v>
      </c>
      <c r="G77" s="1" t="s">
        <v>59</v>
      </c>
      <c r="H77" s="1" t="s">
        <v>41</v>
      </c>
      <c r="I77" s="1" t="s">
        <v>53</v>
      </c>
    </row>
    <row r="78" spans="1:9" x14ac:dyDescent="0.4">
      <c r="A78" s="1" t="s">
        <v>41</v>
      </c>
      <c r="B78" s="1" t="str">
        <f>A78&amp;"(n="&amp;I78&amp;")"</f>
        <v>その他(n=43)</v>
      </c>
      <c r="C78" s="1">
        <v>5</v>
      </c>
      <c r="D78" s="1">
        <v>7</v>
      </c>
      <c r="E78" s="1">
        <v>20</v>
      </c>
      <c r="F78" s="1">
        <v>9</v>
      </c>
      <c r="G78" s="1">
        <v>1</v>
      </c>
      <c r="H78" s="1">
        <v>1</v>
      </c>
      <c r="I78" s="1">
        <v>43</v>
      </c>
    </row>
    <row r="79" spans="1:9" x14ac:dyDescent="0.4">
      <c r="A79" s="1" t="s">
        <v>47</v>
      </c>
      <c r="B79" s="1" t="str">
        <f t="shared" ref="B79:B83" si="3">A79&amp;"(n="&amp;I79&amp;")"</f>
        <v>大学院(n=1240)</v>
      </c>
      <c r="C79" s="1">
        <v>381</v>
      </c>
      <c r="D79" s="1">
        <v>75</v>
      </c>
      <c r="E79" s="1">
        <v>482</v>
      </c>
      <c r="F79" s="1">
        <v>91</v>
      </c>
      <c r="G79" s="1">
        <v>164</v>
      </c>
      <c r="H79" s="1">
        <v>47</v>
      </c>
      <c r="I79" s="1">
        <v>1240</v>
      </c>
    </row>
    <row r="80" spans="1:9" x14ac:dyDescent="0.4">
      <c r="A80" s="1" t="s">
        <v>49</v>
      </c>
      <c r="B80" s="1" t="str">
        <f t="shared" si="3"/>
        <v>学部3年以上(n=533)</v>
      </c>
      <c r="C80" s="1">
        <v>268</v>
      </c>
      <c r="D80" s="1">
        <v>26</v>
      </c>
      <c r="E80" s="1">
        <v>181</v>
      </c>
      <c r="F80" s="1">
        <v>36</v>
      </c>
      <c r="G80" s="1">
        <v>20</v>
      </c>
      <c r="H80" s="1">
        <v>2</v>
      </c>
      <c r="I80" s="1">
        <v>533</v>
      </c>
    </row>
    <row r="81" spans="1:10" x14ac:dyDescent="0.4">
      <c r="A81" s="1" t="s">
        <v>11</v>
      </c>
      <c r="B81" s="1" t="str">
        <f t="shared" si="3"/>
        <v>学部2年(n=312)</v>
      </c>
      <c r="C81" s="1">
        <v>163</v>
      </c>
      <c r="D81" s="1">
        <v>44</v>
      </c>
      <c r="E81" s="1">
        <v>73</v>
      </c>
      <c r="F81" s="1">
        <v>27</v>
      </c>
      <c r="G81" s="1">
        <v>4</v>
      </c>
      <c r="H81" s="1">
        <v>1</v>
      </c>
      <c r="I81" s="1">
        <v>312</v>
      </c>
    </row>
    <row r="82" spans="1:10" x14ac:dyDescent="0.4">
      <c r="A82" s="1" t="s">
        <v>12</v>
      </c>
      <c r="B82" s="1" t="str">
        <f t="shared" si="3"/>
        <v>学部1年(n=274)</v>
      </c>
      <c r="C82" s="1">
        <v>144</v>
      </c>
      <c r="D82" s="1">
        <v>14</v>
      </c>
      <c r="E82" s="1">
        <v>76</v>
      </c>
      <c r="F82" s="1">
        <v>38</v>
      </c>
      <c r="G82" s="1">
        <v>2</v>
      </c>
      <c r="I82" s="1">
        <v>274</v>
      </c>
    </row>
    <row r="83" spans="1:10" x14ac:dyDescent="0.4">
      <c r="A83" s="1" t="s">
        <v>53</v>
      </c>
      <c r="B83" s="1" t="str">
        <f t="shared" si="3"/>
        <v>全体(n=2402)</v>
      </c>
      <c r="C83" s="1">
        <v>961</v>
      </c>
      <c r="D83" s="1">
        <v>166</v>
      </c>
      <c r="E83" s="1">
        <v>832</v>
      </c>
      <c r="F83" s="1">
        <v>201</v>
      </c>
      <c r="G83" s="1">
        <v>191</v>
      </c>
      <c r="H83" s="1">
        <v>51</v>
      </c>
      <c r="I83" s="1">
        <v>2402</v>
      </c>
    </row>
    <row r="84" spans="1:10" x14ac:dyDescent="0.4">
      <c r="A84" s="7" t="s">
        <v>77</v>
      </c>
      <c r="B84" s="7"/>
      <c r="C84" s="8">
        <f>C83/$I$83</f>
        <v>0.40008326394671107</v>
      </c>
      <c r="D84" s="8">
        <f t="shared" ref="D84:H84" si="4">D83/$I$83</f>
        <v>6.9109075770191514E-2</v>
      </c>
      <c r="E84" s="8">
        <f t="shared" si="4"/>
        <v>0.3463780183180683</v>
      </c>
      <c r="F84" s="8">
        <f t="shared" si="4"/>
        <v>8.3680266444629475E-2</v>
      </c>
      <c r="G84" s="8">
        <f>G83/$I$83</f>
        <v>7.9517069109075772E-2</v>
      </c>
      <c r="H84" s="8">
        <f t="shared" si="4"/>
        <v>2.1232306411323898E-2</v>
      </c>
      <c r="I84" s="7"/>
      <c r="J84" s="7"/>
    </row>
    <row r="85" spans="1:10" x14ac:dyDescent="0.4">
      <c r="A85" s="1" t="s">
        <v>62</v>
      </c>
      <c r="E85" s="1" t="s">
        <v>63</v>
      </c>
    </row>
    <row r="87" spans="1:10" x14ac:dyDescent="0.4">
      <c r="A87" s="7" t="s">
        <v>68</v>
      </c>
      <c r="B87" s="7"/>
      <c r="C87" s="7"/>
      <c r="D87" s="7"/>
      <c r="E87" s="7"/>
    </row>
    <row r="88" spans="1:10" x14ac:dyDescent="0.4">
      <c r="A88" s="7"/>
      <c r="B88" s="7" t="s">
        <v>65</v>
      </c>
      <c r="C88" s="7" t="s">
        <v>66</v>
      </c>
      <c r="D88" s="7" t="s">
        <v>67</v>
      </c>
      <c r="E88" s="7" t="s">
        <v>64</v>
      </c>
    </row>
    <row r="89" spans="1:10" x14ac:dyDescent="0.4">
      <c r="A89" s="7" t="s">
        <v>41</v>
      </c>
      <c r="B89" s="7">
        <v>1</v>
      </c>
      <c r="C89" s="7"/>
      <c r="D89" s="7"/>
      <c r="E89" s="7"/>
    </row>
    <row r="90" spans="1:10" x14ac:dyDescent="0.4">
      <c r="A90" s="7" t="s">
        <v>47</v>
      </c>
      <c r="B90" s="7">
        <v>147</v>
      </c>
      <c r="C90" s="7">
        <v>9</v>
      </c>
      <c r="D90" s="7">
        <v>3</v>
      </c>
      <c r="E90" s="7">
        <v>5</v>
      </c>
    </row>
    <row r="91" spans="1:10" x14ac:dyDescent="0.4">
      <c r="A91" s="7" t="s">
        <v>49</v>
      </c>
      <c r="B91" s="7">
        <v>12</v>
      </c>
      <c r="C91" s="7">
        <v>4</v>
      </c>
      <c r="D91" s="7">
        <v>3</v>
      </c>
      <c r="E91" s="7">
        <v>1</v>
      </c>
    </row>
    <row r="92" spans="1:10" x14ac:dyDescent="0.4">
      <c r="A92" s="7" t="s">
        <v>11</v>
      </c>
      <c r="B92" s="7"/>
      <c r="C92" s="7">
        <v>3</v>
      </c>
      <c r="D92" s="7">
        <v>1</v>
      </c>
      <c r="E92" s="7"/>
    </row>
    <row r="93" spans="1:10" x14ac:dyDescent="0.4">
      <c r="A93" s="7" t="s">
        <v>12</v>
      </c>
      <c r="B93" s="7">
        <v>1</v>
      </c>
      <c r="C93" s="7">
        <v>1</v>
      </c>
      <c r="D93" s="7"/>
      <c r="E93" s="7"/>
    </row>
    <row r="94" spans="1:10" x14ac:dyDescent="0.4">
      <c r="A94" s="7" t="s">
        <v>53</v>
      </c>
      <c r="B94" s="7">
        <v>161</v>
      </c>
      <c r="C94" s="7">
        <v>17</v>
      </c>
      <c r="D94" s="7">
        <v>7</v>
      </c>
      <c r="E94" s="7">
        <v>6</v>
      </c>
      <c r="F94" s="1">
        <f>SUM(B94:E94)</f>
        <v>191</v>
      </c>
    </row>
    <row r="95" spans="1:10" x14ac:dyDescent="0.4">
      <c r="B95" s="10">
        <f>B94/$F$94</f>
        <v>0.84293193717277481</v>
      </c>
      <c r="C95" s="10">
        <f t="shared" ref="C95:E95" si="5">C94/$F$94</f>
        <v>8.9005235602094238E-2</v>
      </c>
      <c r="D95" s="10">
        <f t="shared" si="5"/>
        <v>3.6649214659685861E-2</v>
      </c>
      <c r="E95" s="10">
        <f t="shared" si="5"/>
        <v>3.1413612565445025E-2</v>
      </c>
    </row>
    <row r="96" spans="1:10" s="5" customFormat="1" ht="9.75" customHeight="1" x14ac:dyDescent="0.4"/>
    <row r="97" spans="1:3" x14ac:dyDescent="0.4">
      <c r="A97" s="1" t="s">
        <v>79</v>
      </c>
    </row>
    <row r="98" spans="1:3" x14ac:dyDescent="0.4">
      <c r="A98" s="11" t="s">
        <v>80</v>
      </c>
    </row>
    <row r="99" spans="1:3" x14ac:dyDescent="0.4">
      <c r="A99" s="12" t="s">
        <v>81</v>
      </c>
      <c r="B99" s="11">
        <v>335</v>
      </c>
      <c r="C99" s="10">
        <f>B99/$B$103</f>
        <v>0.13952519783423573</v>
      </c>
    </row>
    <row r="100" spans="1:3" x14ac:dyDescent="0.4">
      <c r="A100" s="12" t="s">
        <v>82</v>
      </c>
      <c r="B100" s="11">
        <v>388</v>
      </c>
      <c r="C100" s="10">
        <f t="shared" ref="C100:C102" si="6">B100/$B$103</f>
        <v>0.1615993336109954</v>
      </c>
    </row>
    <row r="101" spans="1:3" x14ac:dyDescent="0.4">
      <c r="A101" s="12" t="s">
        <v>83</v>
      </c>
      <c r="B101" s="11">
        <v>436</v>
      </c>
      <c r="C101" s="10">
        <f t="shared" si="6"/>
        <v>0.18159100374843815</v>
      </c>
    </row>
    <row r="102" spans="1:3" x14ac:dyDescent="0.4">
      <c r="A102" s="12" t="s">
        <v>84</v>
      </c>
      <c r="B102" s="11">
        <v>2187</v>
      </c>
      <c r="C102" s="10">
        <f t="shared" si="6"/>
        <v>0.91087047063723448</v>
      </c>
    </row>
    <row r="103" spans="1:3" x14ac:dyDescent="0.4">
      <c r="A103" s="13" t="s">
        <v>85</v>
      </c>
      <c r="B103" s="11">
        <v>2401</v>
      </c>
    </row>
    <row r="104" spans="1:3" x14ac:dyDescent="0.4">
      <c r="A104" s="11"/>
      <c r="B104" s="11"/>
    </row>
    <row r="105" spans="1:3" x14ac:dyDescent="0.4">
      <c r="A105" s="11"/>
      <c r="B105" s="11"/>
    </row>
    <row r="106" spans="1:3" x14ac:dyDescent="0.4">
      <c r="A106" s="11"/>
      <c r="B106" s="11"/>
    </row>
    <row r="107" spans="1:3" x14ac:dyDescent="0.4">
      <c r="A107" s="11"/>
      <c r="B107" s="11"/>
    </row>
    <row r="108" spans="1:3" x14ac:dyDescent="0.4">
      <c r="A108" s="11"/>
      <c r="B108" s="11"/>
    </row>
    <row r="109" spans="1:3" x14ac:dyDescent="0.4">
      <c r="A109" s="11"/>
      <c r="B109" s="11"/>
    </row>
    <row r="110" spans="1:3" s="5" customFormat="1" ht="9.75" customHeight="1" x14ac:dyDescent="0.4"/>
    <row r="111" spans="1:3" x14ac:dyDescent="0.4">
      <c r="A111" s="11" t="s">
        <v>86</v>
      </c>
      <c r="B111" s="11"/>
    </row>
    <row r="112" spans="1:3" ht="18.75" customHeight="1" x14ac:dyDescent="0.4">
      <c r="A112" s="11" t="s">
        <v>87</v>
      </c>
      <c r="B112" s="11" t="s">
        <v>55</v>
      </c>
    </row>
    <row r="113" spans="1:10" ht="18.75" customHeight="1" x14ac:dyDescent="0.4">
      <c r="A113" s="11"/>
      <c r="C113" s="14" t="s">
        <v>98</v>
      </c>
      <c r="D113" s="1" t="s">
        <v>88</v>
      </c>
      <c r="E113" s="1" t="s">
        <v>89</v>
      </c>
      <c r="F113" s="1" t="s">
        <v>90</v>
      </c>
      <c r="G113" s="1" t="s">
        <v>96</v>
      </c>
      <c r="H113" s="1" t="s">
        <v>94</v>
      </c>
      <c r="I113" s="1" t="s">
        <v>91</v>
      </c>
      <c r="J113" s="1" t="s">
        <v>53</v>
      </c>
    </row>
    <row r="114" spans="1:10" x14ac:dyDescent="0.4">
      <c r="A114" s="11" t="s">
        <v>41</v>
      </c>
      <c r="B114" s="1" t="str">
        <f t="shared" ref="B114:B119" si="7">A114&amp;"(n="&amp;J114&amp;")"</f>
        <v>その他(n=43)</v>
      </c>
      <c r="C114" s="11">
        <v>17</v>
      </c>
      <c r="D114" s="1">
        <v>11</v>
      </c>
      <c r="E114" s="1">
        <v>10</v>
      </c>
      <c r="F114" s="1">
        <v>3</v>
      </c>
      <c r="G114" s="1">
        <v>1</v>
      </c>
      <c r="H114" s="1">
        <v>1</v>
      </c>
      <c r="J114" s="1">
        <v>43</v>
      </c>
    </row>
    <row r="115" spans="1:10" x14ac:dyDescent="0.4">
      <c r="A115" s="11" t="s">
        <v>47</v>
      </c>
      <c r="B115" s="1" t="str">
        <f t="shared" si="7"/>
        <v>大学院(n=1242)</v>
      </c>
      <c r="C115" s="11">
        <v>651</v>
      </c>
      <c r="D115" s="1">
        <v>79</v>
      </c>
      <c r="E115" s="1">
        <v>240</v>
      </c>
      <c r="F115" s="1">
        <v>56</v>
      </c>
      <c r="G115" s="1">
        <v>52</v>
      </c>
      <c r="H115" s="1">
        <v>153</v>
      </c>
      <c r="I115" s="1">
        <v>11</v>
      </c>
      <c r="J115" s="1">
        <v>1242</v>
      </c>
    </row>
    <row r="116" spans="1:10" x14ac:dyDescent="0.4">
      <c r="A116" s="11" t="s">
        <v>49</v>
      </c>
      <c r="B116" s="1" t="str">
        <f t="shared" si="7"/>
        <v>学部3年以上(n=533)</v>
      </c>
      <c r="C116" s="11">
        <v>292</v>
      </c>
      <c r="D116" s="1">
        <v>37</v>
      </c>
      <c r="E116" s="1">
        <v>139</v>
      </c>
      <c r="F116" s="1">
        <v>23</v>
      </c>
      <c r="G116" s="1">
        <v>19</v>
      </c>
      <c r="H116" s="1">
        <v>18</v>
      </c>
      <c r="I116" s="1">
        <v>5</v>
      </c>
      <c r="J116" s="1">
        <v>533</v>
      </c>
    </row>
    <row r="117" spans="1:10" x14ac:dyDescent="0.4">
      <c r="A117" s="11" t="s">
        <v>11</v>
      </c>
      <c r="B117" s="1" t="str">
        <f t="shared" si="7"/>
        <v>学部2年(n=313)</v>
      </c>
      <c r="C117" s="11">
        <v>188</v>
      </c>
      <c r="D117" s="1">
        <v>18</v>
      </c>
      <c r="E117" s="1">
        <v>79</v>
      </c>
      <c r="F117" s="1">
        <v>12</v>
      </c>
      <c r="G117" s="1">
        <v>11</v>
      </c>
      <c r="H117" s="1">
        <v>5</v>
      </c>
      <c r="J117" s="1">
        <v>313</v>
      </c>
    </row>
    <row r="118" spans="1:10" x14ac:dyDescent="0.4">
      <c r="A118" s="11" t="s">
        <v>12</v>
      </c>
      <c r="B118" s="1" t="str">
        <f t="shared" si="7"/>
        <v>学部1年(n=273)</v>
      </c>
      <c r="C118" s="11">
        <v>146</v>
      </c>
      <c r="D118" s="1">
        <v>34</v>
      </c>
      <c r="E118" s="1">
        <v>75</v>
      </c>
      <c r="F118" s="1">
        <v>8</v>
      </c>
      <c r="G118" s="1">
        <v>9</v>
      </c>
      <c r="H118" s="1">
        <v>1</v>
      </c>
      <c r="J118" s="1">
        <v>273</v>
      </c>
    </row>
    <row r="119" spans="1:10" x14ac:dyDescent="0.4">
      <c r="A119" s="11" t="s">
        <v>53</v>
      </c>
      <c r="B119" s="1" t="str">
        <f t="shared" si="7"/>
        <v>全体(n=2404)</v>
      </c>
      <c r="C119" s="11">
        <v>1294</v>
      </c>
      <c r="D119" s="1">
        <v>179</v>
      </c>
      <c r="E119" s="1">
        <v>543</v>
      </c>
      <c r="F119" s="1">
        <v>102</v>
      </c>
      <c r="G119" s="1">
        <v>92</v>
      </c>
      <c r="H119" s="1">
        <v>178</v>
      </c>
      <c r="I119" s="1">
        <v>16</v>
      </c>
      <c r="J119" s="1">
        <v>2404</v>
      </c>
    </row>
    <row r="120" spans="1:10" x14ac:dyDescent="0.4">
      <c r="C120" s="1" t="s">
        <v>97</v>
      </c>
      <c r="D120" s="1" t="s">
        <v>88</v>
      </c>
      <c r="E120" s="1" t="s">
        <v>89</v>
      </c>
      <c r="F120" s="1" t="s">
        <v>90</v>
      </c>
      <c r="G120" s="1" t="s">
        <v>95</v>
      </c>
      <c r="H120" s="1" t="s">
        <v>94</v>
      </c>
      <c r="I120" s="1" t="s">
        <v>91</v>
      </c>
    </row>
    <row r="121" spans="1:10" x14ac:dyDescent="0.4">
      <c r="B121" s="1" t="s">
        <v>92</v>
      </c>
      <c r="C121" s="10">
        <f>C114/$J114</f>
        <v>0.39534883720930231</v>
      </c>
      <c r="D121" s="10">
        <f t="shared" ref="D121:I121" si="8">D114/$J114</f>
        <v>0.2558139534883721</v>
      </c>
      <c r="E121" s="10">
        <f t="shared" si="8"/>
        <v>0.23255813953488372</v>
      </c>
      <c r="F121" s="10">
        <f t="shared" si="8"/>
        <v>6.9767441860465115E-2</v>
      </c>
      <c r="G121" s="10">
        <f t="shared" si="8"/>
        <v>2.3255813953488372E-2</v>
      </c>
      <c r="H121" s="10">
        <f t="shared" si="8"/>
        <v>2.3255813953488372E-2</v>
      </c>
      <c r="I121" s="10">
        <f t="shared" si="8"/>
        <v>0</v>
      </c>
    </row>
    <row r="122" spans="1:10" x14ac:dyDescent="0.4">
      <c r="B122" s="1" t="s">
        <v>99</v>
      </c>
      <c r="C122" s="10">
        <f t="shared" ref="C122:I122" si="9">C115/$J115</f>
        <v>0.52415458937198067</v>
      </c>
      <c r="D122" s="10">
        <f t="shared" si="9"/>
        <v>6.3607085346215786E-2</v>
      </c>
      <c r="E122" s="10">
        <f t="shared" si="9"/>
        <v>0.19323671497584541</v>
      </c>
      <c r="F122" s="10">
        <f t="shared" si="9"/>
        <v>4.5088566827697261E-2</v>
      </c>
      <c r="G122" s="10">
        <f t="shared" si="9"/>
        <v>4.1867954911433171E-2</v>
      </c>
      <c r="H122" s="10">
        <f t="shared" si="9"/>
        <v>0.12318840579710146</v>
      </c>
      <c r="I122" s="10">
        <f t="shared" si="9"/>
        <v>8.8566827697262474E-3</v>
      </c>
    </row>
    <row r="123" spans="1:10" x14ac:dyDescent="0.4">
      <c r="B123" s="1" t="s">
        <v>93</v>
      </c>
      <c r="C123" s="10">
        <f t="shared" ref="C123:I123" si="10">C116/$J116</f>
        <v>0.5478424015009381</v>
      </c>
      <c r="D123" s="10">
        <f t="shared" si="10"/>
        <v>6.9418386491557224E-2</v>
      </c>
      <c r="E123" s="10">
        <f t="shared" si="10"/>
        <v>0.2607879924953096</v>
      </c>
      <c r="F123" s="10">
        <f t="shared" si="10"/>
        <v>4.3151969981238276E-2</v>
      </c>
      <c r="G123" s="10">
        <f t="shared" si="10"/>
        <v>3.5647279549718573E-2</v>
      </c>
      <c r="H123" s="10">
        <f t="shared" si="10"/>
        <v>3.3771106941838651E-2</v>
      </c>
      <c r="I123" s="10">
        <f t="shared" si="10"/>
        <v>9.3808630393996256E-3</v>
      </c>
    </row>
    <row r="124" spans="1:10" x14ac:dyDescent="0.4">
      <c r="B124" s="1" t="s">
        <v>100</v>
      </c>
      <c r="C124" s="10">
        <f t="shared" ref="C124:I124" si="11">C117/$J117</f>
        <v>0.60063897763578278</v>
      </c>
      <c r="D124" s="10">
        <f t="shared" si="11"/>
        <v>5.7507987220447282E-2</v>
      </c>
      <c r="E124" s="10">
        <f t="shared" si="11"/>
        <v>0.25239616613418531</v>
      </c>
      <c r="F124" s="10">
        <f t="shared" si="11"/>
        <v>3.8338658146964855E-2</v>
      </c>
      <c r="G124" s="10">
        <f t="shared" si="11"/>
        <v>3.5143769968051117E-2</v>
      </c>
      <c r="H124" s="10">
        <f t="shared" si="11"/>
        <v>1.5974440894568689E-2</v>
      </c>
      <c r="I124" s="10">
        <f t="shared" si="11"/>
        <v>0</v>
      </c>
    </row>
    <row r="125" spans="1:10" x14ac:dyDescent="0.4">
      <c r="B125" s="1" t="s">
        <v>101</v>
      </c>
      <c r="C125" s="10">
        <f t="shared" ref="C125:I126" si="12">C118/$J118</f>
        <v>0.53479853479853479</v>
      </c>
      <c r="D125" s="10">
        <f t="shared" si="12"/>
        <v>0.12454212454212454</v>
      </c>
      <c r="E125" s="10">
        <f t="shared" si="12"/>
        <v>0.27472527472527475</v>
      </c>
      <c r="F125" s="10">
        <f t="shared" si="12"/>
        <v>2.9304029304029304E-2</v>
      </c>
      <c r="G125" s="10">
        <f t="shared" si="12"/>
        <v>3.2967032967032968E-2</v>
      </c>
      <c r="H125" s="10">
        <f t="shared" si="12"/>
        <v>3.663003663003663E-3</v>
      </c>
      <c r="I125" s="10">
        <f t="shared" si="12"/>
        <v>0</v>
      </c>
    </row>
    <row r="126" spans="1:10" x14ac:dyDescent="0.4">
      <c r="B126" s="1" t="s">
        <v>102</v>
      </c>
      <c r="C126" s="10">
        <f>C119/$J119</f>
        <v>0.53826955074875205</v>
      </c>
      <c r="D126" s="10">
        <f t="shared" si="12"/>
        <v>7.4459234608985028E-2</v>
      </c>
      <c r="E126" s="10">
        <f t="shared" si="12"/>
        <v>0.22587354409317803</v>
      </c>
      <c r="F126" s="10">
        <f t="shared" si="12"/>
        <v>4.2429284525790346E-2</v>
      </c>
      <c r="G126" s="10">
        <f t="shared" si="12"/>
        <v>3.8269550748752081E-2</v>
      </c>
      <c r="H126" s="10">
        <f>H119/$J119</f>
        <v>7.4043261231281202E-2</v>
      </c>
      <c r="I126" s="10">
        <f t="shared" si="12"/>
        <v>6.6555740432612314E-3</v>
      </c>
    </row>
  </sheetData>
  <phoneticPr fontId="4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57F2-165C-4DAF-880C-C7D14D6890F5}">
  <dimension ref="A1:L40"/>
  <sheetViews>
    <sheetView topLeftCell="A8" zoomScale="85" zoomScaleNormal="85" workbookViewId="0">
      <selection activeCell="J27" sqref="J27:J32"/>
    </sheetView>
  </sheetViews>
  <sheetFormatPr defaultRowHeight="18.75" x14ac:dyDescent="0.4"/>
  <cols>
    <col min="1" max="1" width="13.5" style="15" customWidth="1"/>
    <col min="2" max="2" width="8.875" style="15" customWidth="1"/>
    <col min="3" max="3" width="11.25" style="15" bestFit="1" customWidth="1"/>
    <col min="4" max="6" width="5.125" style="15" bestFit="1" customWidth="1"/>
    <col min="7" max="7" width="5.875" style="15" bestFit="1" customWidth="1"/>
    <col min="8" max="8" width="7" style="15" bestFit="1" customWidth="1"/>
    <col min="9" max="9" width="7.75" style="15" bestFit="1" customWidth="1"/>
    <col min="10" max="10" width="7" style="15" bestFit="1" customWidth="1"/>
    <col min="11" max="11" width="6.25" style="15" bestFit="1" customWidth="1"/>
    <col min="12" max="12" width="55.125" style="15" bestFit="1" customWidth="1"/>
    <col min="13" max="13" width="24.375" style="15" bestFit="1" customWidth="1"/>
    <col min="14" max="14" width="36.375" style="15" bestFit="1" customWidth="1"/>
    <col min="15" max="15" width="6.75" style="15" bestFit="1" customWidth="1"/>
    <col min="16" max="16" width="8.375" style="15" bestFit="1" customWidth="1"/>
    <col min="17" max="17" width="40.125" style="15" bestFit="1" customWidth="1"/>
    <col min="18" max="19" width="55.125" style="15" bestFit="1" customWidth="1"/>
    <col min="20" max="20" width="24.375" style="15" bestFit="1" customWidth="1"/>
    <col min="21" max="21" width="36.375" style="15" bestFit="1" customWidth="1"/>
    <col min="22" max="22" width="6.75" style="15" bestFit="1" customWidth="1"/>
    <col min="23" max="23" width="10.625" style="15" bestFit="1" customWidth="1"/>
    <col min="24" max="24" width="40.125" style="15" bestFit="1" customWidth="1"/>
    <col min="25" max="26" width="55.125" style="15" bestFit="1" customWidth="1"/>
    <col min="27" max="27" width="24.375" style="15" bestFit="1" customWidth="1"/>
    <col min="28" max="28" width="36.375" style="15" bestFit="1" customWidth="1"/>
    <col min="29" max="29" width="6.75" style="15" bestFit="1" customWidth="1"/>
    <col min="30" max="30" width="11.375" style="15" bestFit="1" customWidth="1"/>
    <col min="31" max="31" width="40.125" style="15" bestFit="1" customWidth="1"/>
    <col min="32" max="33" width="55.125" style="15" bestFit="1" customWidth="1"/>
    <col min="34" max="34" width="24.375" style="15" bestFit="1" customWidth="1"/>
    <col min="35" max="35" width="36.375" style="15" bestFit="1" customWidth="1"/>
    <col min="36" max="36" width="6.75" style="15" bestFit="1" customWidth="1"/>
    <col min="37" max="37" width="8.375" style="15" bestFit="1" customWidth="1"/>
    <col min="38" max="38" width="40.125" style="15" bestFit="1" customWidth="1"/>
    <col min="39" max="40" width="55.125" style="15" bestFit="1" customWidth="1"/>
    <col min="41" max="41" width="24.375" style="15" bestFit="1" customWidth="1"/>
    <col min="42" max="42" width="36.375" style="15" bestFit="1" customWidth="1"/>
    <col min="43" max="43" width="6.75" style="15" bestFit="1" customWidth="1"/>
    <col min="44" max="44" width="8.375" style="15" bestFit="1" customWidth="1"/>
    <col min="45" max="45" width="40.125" style="15" bestFit="1" customWidth="1"/>
    <col min="46" max="47" width="55.125" style="15" bestFit="1" customWidth="1"/>
    <col min="48" max="48" width="24.375" style="15" bestFit="1" customWidth="1"/>
    <col min="49" max="49" width="36.375" style="15" bestFit="1" customWidth="1"/>
    <col min="50" max="50" width="6.75" style="15" bestFit="1" customWidth="1"/>
    <col min="51" max="51" width="9.5" style="15" bestFit="1" customWidth="1"/>
    <col min="52" max="52" width="40.125" style="15" bestFit="1" customWidth="1"/>
    <col min="53" max="54" width="55.125" style="15" bestFit="1" customWidth="1"/>
    <col min="55" max="55" width="24.375" style="15" bestFit="1" customWidth="1"/>
    <col min="56" max="56" width="36.375" style="15" bestFit="1" customWidth="1"/>
    <col min="57" max="57" width="6.75" style="15" bestFit="1" customWidth="1"/>
    <col min="58" max="58" width="10.75" style="15" bestFit="1" customWidth="1"/>
    <col min="59" max="59" width="5.625" style="15" bestFit="1" customWidth="1"/>
    <col min="60" max="60" width="26.5" style="15" bestFit="1" customWidth="1"/>
    <col min="61" max="61" width="41" style="15" bestFit="1" customWidth="1"/>
    <col min="62" max="62" width="10.125" style="15" bestFit="1" customWidth="1"/>
    <col min="63" max="63" width="27.875" style="15" bestFit="1" customWidth="1"/>
    <col min="64" max="64" width="5" style="15" bestFit="1" customWidth="1"/>
    <col min="65" max="65" width="12" style="15" bestFit="1" customWidth="1"/>
    <col min="66" max="66" width="11.375" style="15" bestFit="1" customWidth="1"/>
    <col min="67" max="67" width="18.625" style="15" bestFit="1" customWidth="1"/>
    <col min="68" max="68" width="26.5" style="15" bestFit="1" customWidth="1"/>
    <col min="69" max="69" width="31.625" style="15" bestFit="1" customWidth="1"/>
    <col min="70" max="70" width="4.75" style="15" bestFit="1" customWidth="1"/>
    <col min="71" max="71" width="51.25" style="15" bestFit="1" customWidth="1"/>
    <col min="72" max="72" width="12.625" style="15" bestFit="1" customWidth="1"/>
    <col min="73" max="78" width="5.875" style="15" bestFit="1" customWidth="1"/>
    <col min="79" max="79" width="18.375" style="15" bestFit="1" customWidth="1"/>
    <col min="80" max="80" width="24.375" style="15" bestFit="1" customWidth="1"/>
    <col min="81" max="81" width="26.25" style="15" bestFit="1" customWidth="1"/>
    <col min="82" max="82" width="20" style="15" bestFit="1" customWidth="1"/>
    <col min="83" max="83" width="16.375" style="15" bestFit="1" customWidth="1"/>
    <col min="84" max="84" width="18.375" style="15" bestFit="1" customWidth="1"/>
    <col min="85" max="86" width="24.375" style="15" bestFit="1" customWidth="1"/>
    <col min="87" max="87" width="44" style="15" bestFit="1" customWidth="1"/>
    <col min="88" max="88" width="22" style="15" bestFit="1" customWidth="1"/>
    <col min="89" max="89" width="23.5" style="15" bestFit="1" customWidth="1"/>
    <col min="90" max="90" width="16.125" style="15" bestFit="1" customWidth="1"/>
    <col min="91" max="91" width="20.375" style="15" bestFit="1" customWidth="1"/>
    <col min="92" max="92" width="18.375" style="15" bestFit="1" customWidth="1"/>
    <col min="93" max="93" width="20.375" style="15" bestFit="1" customWidth="1"/>
    <col min="94" max="94" width="20" style="15" bestFit="1" customWidth="1"/>
    <col min="95" max="95" width="22.375" style="15" bestFit="1" customWidth="1"/>
    <col min="96" max="96" width="18.375" style="15" bestFit="1" customWidth="1"/>
    <col min="97" max="97" width="22.375" style="15" bestFit="1" customWidth="1"/>
    <col min="98" max="99" width="14.5" style="15" bestFit="1" customWidth="1"/>
    <col min="100" max="100" width="36.125" style="15" bestFit="1" customWidth="1"/>
    <col min="101" max="101" width="12.125" style="15" bestFit="1" customWidth="1"/>
    <col min="102" max="102" width="23.875" style="15" bestFit="1" customWidth="1"/>
    <col min="103" max="103" width="30.25" style="15" bestFit="1" customWidth="1"/>
    <col min="104" max="104" width="26.25" style="15" bestFit="1" customWidth="1"/>
    <col min="105" max="105" width="49.875" style="15" bestFit="1" customWidth="1"/>
    <col min="106" max="106" width="45.875" style="15" bestFit="1" customWidth="1"/>
    <col min="107" max="107" width="26.25" style="15" bestFit="1" customWidth="1"/>
    <col min="108" max="108" width="36.125" style="15" bestFit="1" customWidth="1"/>
    <col min="109" max="109" width="16.375" style="15" bestFit="1" customWidth="1"/>
    <col min="110" max="110" width="16.125" style="15" bestFit="1" customWidth="1"/>
    <col min="111" max="111" width="18.375" style="15" bestFit="1" customWidth="1"/>
    <col min="112" max="112" width="16.125" style="15" bestFit="1" customWidth="1"/>
    <col min="113" max="113" width="18.375" style="15" bestFit="1" customWidth="1"/>
    <col min="114" max="115" width="20.375" style="15" bestFit="1" customWidth="1"/>
    <col min="116" max="116" width="26.25" style="15" bestFit="1" customWidth="1"/>
    <col min="117" max="117" width="30.25" style="15" bestFit="1" customWidth="1"/>
    <col min="118" max="118" width="22.375" style="15" bestFit="1" customWidth="1"/>
    <col min="119" max="119" width="14.125" style="15" bestFit="1" customWidth="1"/>
    <col min="120" max="120" width="30.25" style="15" bestFit="1" customWidth="1"/>
    <col min="121" max="121" width="22.375" style="15" bestFit="1" customWidth="1"/>
    <col min="122" max="122" width="16.375" style="15" bestFit="1" customWidth="1"/>
    <col min="123" max="123" width="22.375" style="15" bestFit="1" customWidth="1"/>
    <col min="124" max="124" width="26.25" style="15" bestFit="1" customWidth="1"/>
    <col min="125" max="125" width="20.375" style="15" bestFit="1" customWidth="1"/>
    <col min="126" max="126" width="10.125" style="15" bestFit="1" customWidth="1"/>
    <col min="127" max="127" width="12.5" style="15" bestFit="1" customWidth="1"/>
    <col min="128" max="128" width="38.125" style="15" bestFit="1" customWidth="1"/>
    <col min="129" max="129" width="65.25" style="15" bestFit="1" customWidth="1"/>
    <col min="130" max="130" width="79.375" style="15" bestFit="1" customWidth="1"/>
    <col min="131" max="131" width="24.375" style="15" bestFit="1" customWidth="1"/>
    <col min="132" max="132" width="16.375" style="15" bestFit="1" customWidth="1"/>
    <col min="133" max="133" width="28.25" style="15" bestFit="1" customWidth="1"/>
    <col min="134" max="134" width="22.375" style="15" bestFit="1" customWidth="1"/>
    <col min="135" max="135" width="5" style="15" bestFit="1" customWidth="1"/>
    <col min="136" max="136" width="8.625" style="15" bestFit="1" customWidth="1"/>
    <col min="137" max="137" width="28.25" style="15" bestFit="1" customWidth="1"/>
    <col min="138" max="138" width="6.75" style="15" bestFit="1" customWidth="1"/>
    <col min="139" max="139" width="8.625" style="15" bestFit="1" customWidth="1"/>
    <col min="140" max="140" width="5" style="15" bestFit="1" customWidth="1"/>
    <col min="141" max="141" width="26.25" style="15" bestFit="1" customWidth="1"/>
    <col min="142" max="142" width="6.75" style="15" bestFit="1" customWidth="1"/>
    <col min="143" max="144" width="22.375" style="15" bestFit="1" customWidth="1"/>
    <col min="145" max="145" width="8.625" style="15" bestFit="1" customWidth="1"/>
    <col min="146" max="146" width="47.875" style="15" bestFit="1" customWidth="1"/>
    <col min="147" max="147" width="8.625" style="15" bestFit="1" customWidth="1"/>
    <col min="148" max="148" width="20.375" style="15" bestFit="1" customWidth="1"/>
    <col min="149" max="149" width="24.375" style="15" bestFit="1" customWidth="1"/>
    <col min="150" max="150" width="5" style="15" bestFit="1" customWidth="1"/>
    <col min="151" max="151" width="18.375" style="15" bestFit="1" customWidth="1"/>
    <col min="152" max="153" width="8.625" style="15" bestFit="1" customWidth="1"/>
    <col min="154" max="154" width="6.5" style="15" bestFit="1" customWidth="1"/>
    <col min="155" max="155" width="5.625" style="15" bestFit="1" customWidth="1"/>
    <col min="156" max="156" width="11.5" style="15" bestFit="1" customWidth="1"/>
    <col min="157" max="160" width="4.875" style="15" bestFit="1" customWidth="1"/>
    <col min="161" max="16384" width="9" style="15"/>
  </cols>
  <sheetData>
    <row r="1" spans="1:12" x14ac:dyDescent="0.4">
      <c r="A1" s="15" t="s">
        <v>139</v>
      </c>
    </row>
    <row r="2" spans="1:12" x14ac:dyDescent="0.4">
      <c r="C2" s="15" t="s">
        <v>107</v>
      </c>
      <c r="D2" s="15" t="s">
        <v>108</v>
      </c>
      <c r="E2" s="15" t="s">
        <v>128</v>
      </c>
    </row>
    <row r="3" spans="1:12" x14ac:dyDescent="0.4">
      <c r="A3" s="15" t="s">
        <v>41</v>
      </c>
      <c r="B3" s="15" t="str">
        <f>A3&amp;L3</f>
        <v>その他(n=19)</v>
      </c>
      <c r="C3" s="15">
        <f>B27</f>
        <v>17</v>
      </c>
      <c r="D3" s="15">
        <f>C27</f>
        <v>1</v>
      </c>
      <c r="E3" s="15">
        <f>SUM(D27:H27)</f>
        <v>1</v>
      </c>
      <c r="K3" s="15">
        <f>J27</f>
        <v>19</v>
      </c>
      <c r="L3" s="15" t="str">
        <f>"(n="&amp;K3&amp;")"</f>
        <v>(n=19)</v>
      </c>
    </row>
    <row r="4" spans="1:12" x14ac:dyDescent="0.4">
      <c r="A4" s="15" t="s">
        <v>47</v>
      </c>
      <c r="B4" s="15" t="str">
        <f t="shared" ref="B4:B8" si="0">A4&amp;L4</f>
        <v>大学院(n=575)</v>
      </c>
      <c r="C4" s="15">
        <f t="shared" ref="C4:D8" si="1">B28</f>
        <v>554</v>
      </c>
      <c r="D4" s="15">
        <f t="shared" si="1"/>
        <v>18</v>
      </c>
      <c r="E4" s="15">
        <f>SUM(D28:H28)</f>
        <v>3</v>
      </c>
      <c r="K4" s="15">
        <f t="shared" ref="K4:K8" si="2">J28</f>
        <v>575</v>
      </c>
      <c r="L4" s="15" t="str">
        <f t="shared" ref="L4:L8" si="3">"(n="&amp;K4&amp;")"</f>
        <v>(n=575)</v>
      </c>
    </row>
    <row r="5" spans="1:12" x14ac:dyDescent="0.4">
      <c r="A5" s="15" t="s">
        <v>49</v>
      </c>
      <c r="B5" s="15" t="str">
        <f t="shared" si="0"/>
        <v>学部3年以上(n=369)</v>
      </c>
      <c r="C5" s="15">
        <f t="shared" si="1"/>
        <v>351</v>
      </c>
      <c r="D5" s="15">
        <f t="shared" si="1"/>
        <v>15</v>
      </c>
      <c r="E5" s="15">
        <f>SUM(D29:H29)</f>
        <v>3</v>
      </c>
      <c r="K5" s="15">
        <f t="shared" si="2"/>
        <v>369</v>
      </c>
      <c r="L5" s="15" t="str">
        <f t="shared" si="3"/>
        <v>(n=369)</v>
      </c>
    </row>
    <row r="6" spans="1:12" x14ac:dyDescent="0.4">
      <c r="A6" s="15" t="s">
        <v>11</v>
      </c>
      <c r="B6" s="15" t="str">
        <f t="shared" si="0"/>
        <v>学部2年(n=252)</v>
      </c>
      <c r="C6" s="15">
        <f t="shared" si="1"/>
        <v>237</v>
      </c>
      <c r="D6" s="15">
        <f t="shared" si="1"/>
        <v>14</v>
      </c>
      <c r="E6" s="15">
        <f>SUM(D30:H30)</f>
        <v>1</v>
      </c>
      <c r="K6" s="15">
        <f t="shared" si="2"/>
        <v>252</v>
      </c>
      <c r="L6" s="15" t="str">
        <f t="shared" si="3"/>
        <v>(n=252)</v>
      </c>
    </row>
    <row r="7" spans="1:12" x14ac:dyDescent="0.4">
      <c r="A7" s="15" t="s">
        <v>12</v>
      </c>
      <c r="B7" s="15" t="str">
        <f t="shared" si="0"/>
        <v>学部1年(n=227)</v>
      </c>
      <c r="C7" s="15">
        <f t="shared" si="1"/>
        <v>170</v>
      </c>
      <c r="D7" s="15">
        <f t="shared" si="1"/>
        <v>57</v>
      </c>
      <c r="E7" s="15">
        <f t="shared" ref="E4:E8" si="4">SUM(D31:H31)</f>
        <v>0</v>
      </c>
      <c r="K7" s="15">
        <f t="shared" si="2"/>
        <v>227</v>
      </c>
      <c r="L7" s="15" t="str">
        <f t="shared" si="3"/>
        <v>(n=227)</v>
      </c>
    </row>
    <row r="8" spans="1:12" x14ac:dyDescent="0.4">
      <c r="A8" s="15" t="s">
        <v>110</v>
      </c>
      <c r="B8" s="15" t="str">
        <f t="shared" si="0"/>
        <v>全体(n=1441)</v>
      </c>
      <c r="C8" s="15">
        <f t="shared" si="1"/>
        <v>1329</v>
      </c>
      <c r="D8" s="15">
        <f t="shared" si="1"/>
        <v>105</v>
      </c>
      <c r="E8" s="15">
        <f t="shared" si="4"/>
        <v>7</v>
      </c>
      <c r="K8" s="15">
        <f t="shared" si="2"/>
        <v>1441</v>
      </c>
      <c r="L8" s="15" t="str">
        <f t="shared" si="3"/>
        <v>(n=1441)</v>
      </c>
    </row>
    <row r="11" spans="1:12" x14ac:dyDescent="0.4">
      <c r="B11" s="15" t="s">
        <v>12</v>
      </c>
      <c r="C11" s="15" t="s">
        <v>11</v>
      </c>
      <c r="D11" s="15" t="s">
        <v>49</v>
      </c>
      <c r="E11" s="15" t="s">
        <v>47</v>
      </c>
      <c r="F11" s="15" t="s">
        <v>41</v>
      </c>
      <c r="G11" s="15" t="s">
        <v>110</v>
      </c>
    </row>
    <row r="12" spans="1:12" x14ac:dyDescent="0.4">
      <c r="B12" s="15" t="s">
        <v>135</v>
      </c>
      <c r="C12" s="15" t="s">
        <v>134</v>
      </c>
      <c r="D12" s="15" t="s">
        <v>133</v>
      </c>
      <c r="E12" s="15" t="s">
        <v>132</v>
      </c>
      <c r="F12" s="15" t="s">
        <v>131</v>
      </c>
      <c r="G12" s="15" t="s">
        <v>136</v>
      </c>
    </row>
    <row r="14" spans="1:12" x14ac:dyDescent="0.4">
      <c r="A14" s="15" t="s">
        <v>128</v>
      </c>
      <c r="B14" s="15">
        <v>0</v>
      </c>
      <c r="C14" s="15">
        <v>5</v>
      </c>
      <c r="D14" s="15">
        <v>6</v>
      </c>
      <c r="E14" s="15">
        <v>3</v>
      </c>
      <c r="F14" s="15">
        <v>2</v>
      </c>
      <c r="G14" s="15">
        <v>16</v>
      </c>
      <c r="H14" s="15">
        <f t="shared" ref="H14:H15" si="5">SUM(B14:F14)</f>
        <v>16</v>
      </c>
    </row>
    <row r="15" spans="1:12" x14ac:dyDescent="0.4">
      <c r="A15" s="15" t="s">
        <v>108</v>
      </c>
      <c r="B15" s="15">
        <v>16</v>
      </c>
      <c r="C15" s="15">
        <v>15</v>
      </c>
      <c r="D15" s="15">
        <v>14</v>
      </c>
      <c r="E15" s="15">
        <v>25</v>
      </c>
      <c r="F15" s="15">
        <v>2</v>
      </c>
      <c r="G15" s="15">
        <v>72</v>
      </c>
      <c r="H15" s="15">
        <f t="shared" si="5"/>
        <v>72</v>
      </c>
    </row>
    <row r="16" spans="1:12" x14ac:dyDescent="0.4">
      <c r="A16" s="15" t="s">
        <v>107</v>
      </c>
      <c r="B16" s="15">
        <v>210</v>
      </c>
      <c r="C16" s="15">
        <v>226</v>
      </c>
      <c r="D16" s="15">
        <v>351</v>
      </c>
      <c r="E16" s="15">
        <v>557</v>
      </c>
      <c r="F16" s="15">
        <v>16</v>
      </c>
      <c r="G16" s="15">
        <v>1360</v>
      </c>
      <c r="H16" s="15">
        <f>SUM(B16:F16)</f>
        <v>1360</v>
      </c>
    </row>
    <row r="25" spans="1:12" x14ac:dyDescent="0.4">
      <c r="B25" s="15">
        <v>0.5</v>
      </c>
      <c r="C25" s="15">
        <v>2</v>
      </c>
      <c r="D25" s="15">
        <v>4.5</v>
      </c>
      <c r="E25" s="15">
        <v>7.5</v>
      </c>
      <c r="F25" s="15">
        <v>10.5</v>
      </c>
      <c r="G25" s="15">
        <v>13.5</v>
      </c>
      <c r="H25" s="15">
        <v>15</v>
      </c>
    </row>
    <row r="26" spans="1:12" x14ac:dyDescent="0.4">
      <c r="A26" s="15" t="s">
        <v>111</v>
      </c>
      <c r="B26" s="15" t="s">
        <v>112</v>
      </c>
      <c r="C26" s="15" t="s">
        <v>113</v>
      </c>
      <c r="D26" s="15" t="s">
        <v>114</v>
      </c>
      <c r="E26" s="15" t="s">
        <v>115</v>
      </c>
      <c r="F26" s="15" t="s">
        <v>116</v>
      </c>
      <c r="G26" s="15" t="s">
        <v>117</v>
      </c>
      <c r="H26" s="15" t="s">
        <v>106</v>
      </c>
      <c r="I26" s="15" t="s">
        <v>118</v>
      </c>
      <c r="J26" s="15" t="s">
        <v>53</v>
      </c>
    </row>
    <row r="27" spans="1:12" x14ac:dyDescent="0.4">
      <c r="A27" s="15" t="s">
        <v>41</v>
      </c>
      <c r="B27" s="15">
        <v>17</v>
      </c>
      <c r="C27" s="15">
        <v>1</v>
      </c>
      <c r="H27" s="15">
        <v>1</v>
      </c>
      <c r="J27" s="15">
        <f>SUM(B27:H27)</f>
        <v>19</v>
      </c>
      <c r="L27" s="15">
        <f>SUM(D27:H27)</f>
        <v>1</v>
      </c>
    </row>
    <row r="28" spans="1:12" x14ac:dyDescent="0.4">
      <c r="A28" s="15" t="s">
        <v>47</v>
      </c>
      <c r="B28" s="15">
        <v>554</v>
      </c>
      <c r="C28" s="15">
        <v>18</v>
      </c>
      <c r="D28" s="15">
        <v>1</v>
      </c>
      <c r="E28" s="15">
        <v>2</v>
      </c>
      <c r="J28" s="15">
        <f t="shared" ref="J28:J32" si="6">SUM(B28:H28)</f>
        <v>575</v>
      </c>
      <c r="L28" s="15">
        <f t="shared" ref="L28:L32" si="7">SUM(D28:H28)</f>
        <v>3</v>
      </c>
    </row>
    <row r="29" spans="1:12" x14ac:dyDescent="0.4">
      <c r="A29" s="15" t="s">
        <v>49</v>
      </c>
      <c r="B29" s="15">
        <v>351</v>
      </c>
      <c r="C29" s="15">
        <v>15</v>
      </c>
      <c r="D29" s="15">
        <v>1</v>
      </c>
      <c r="E29" s="15">
        <v>1</v>
      </c>
      <c r="H29" s="15">
        <v>1</v>
      </c>
      <c r="J29" s="15">
        <f t="shared" si="6"/>
        <v>369</v>
      </c>
      <c r="L29" s="15">
        <f t="shared" si="7"/>
        <v>3</v>
      </c>
    </row>
    <row r="30" spans="1:12" x14ac:dyDescent="0.4">
      <c r="A30" s="15" t="s">
        <v>11</v>
      </c>
      <c r="B30" s="15">
        <v>237</v>
      </c>
      <c r="C30" s="15">
        <v>14</v>
      </c>
      <c r="D30" s="15">
        <v>1</v>
      </c>
      <c r="J30" s="15">
        <f t="shared" si="6"/>
        <v>252</v>
      </c>
      <c r="L30" s="15">
        <f t="shared" si="7"/>
        <v>1</v>
      </c>
    </row>
    <row r="31" spans="1:12" x14ac:dyDescent="0.4">
      <c r="A31" s="15" t="s">
        <v>12</v>
      </c>
      <c r="B31" s="15">
        <v>170</v>
      </c>
      <c r="C31" s="15">
        <v>57</v>
      </c>
      <c r="J31" s="15">
        <f t="shared" si="6"/>
        <v>227</v>
      </c>
      <c r="L31" s="15">
        <f t="shared" si="7"/>
        <v>0</v>
      </c>
    </row>
    <row r="32" spans="1:12" x14ac:dyDescent="0.4">
      <c r="A32" s="15" t="s">
        <v>53</v>
      </c>
      <c r="B32" s="15">
        <v>1329</v>
      </c>
      <c r="C32" s="15">
        <v>105</v>
      </c>
      <c r="D32" s="15">
        <v>3</v>
      </c>
      <c r="E32" s="15">
        <v>3</v>
      </c>
      <c r="H32" s="15">
        <v>1</v>
      </c>
      <c r="J32" s="15">
        <f t="shared" si="6"/>
        <v>1441</v>
      </c>
      <c r="L32" s="15">
        <f t="shared" si="7"/>
        <v>7</v>
      </c>
    </row>
    <row r="34" spans="2:10" x14ac:dyDescent="0.4">
      <c r="B34" s="15">
        <f>B27*B$25/$J27</f>
        <v>0.44736842105263158</v>
      </c>
      <c r="C34" s="15">
        <f t="shared" ref="C34:H34" si="8">C27*C$25/$J27</f>
        <v>0.10526315789473684</v>
      </c>
      <c r="D34" s="15">
        <f t="shared" si="8"/>
        <v>0</v>
      </c>
      <c r="E34" s="15">
        <f t="shared" si="8"/>
        <v>0</v>
      </c>
      <c r="F34" s="15">
        <f t="shared" si="8"/>
        <v>0</v>
      </c>
      <c r="G34" s="15">
        <f t="shared" si="8"/>
        <v>0</v>
      </c>
      <c r="H34" s="15">
        <f t="shared" si="8"/>
        <v>0.78947368421052633</v>
      </c>
      <c r="J34" s="17">
        <f>SUM(B34:H34)</f>
        <v>1.3421052631578947</v>
      </c>
    </row>
    <row r="35" spans="2:10" x14ac:dyDescent="0.4">
      <c r="B35" s="15">
        <f t="shared" ref="B35:H39" si="9">B28*B$25/$J28</f>
        <v>0.48173913043478261</v>
      </c>
      <c r="C35" s="15">
        <f t="shared" si="9"/>
        <v>6.2608695652173918E-2</v>
      </c>
      <c r="D35" s="15">
        <f t="shared" si="9"/>
        <v>7.8260869565217397E-3</v>
      </c>
      <c r="E35" s="15">
        <f t="shared" si="9"/>
        <v>2.6086956521739129E-2</v>
      </c>
      <c r="F35" s="15">
        <f t="shared" si="9"/>
        <v>0</v>
      </c>
      <c r="G35" s="15">
        <f t="shared" si="9"/>
        <v>0</v>
      </c>
      <c r="H35" s="15">
        <f t="shared" si="9"/>
        <v>0</v>
      </c>
      <c r="J35" s="17">
        <f t="shared" ref="J35:J39" si="10">SUM(B35:H35)</f>
        <v>0.57826086956521738</v>
      </c>
    </row>
    <row r="36" spans="2:10" x14ac:dyDescent="0.4">
      <c r="B36" s="15">
        <f t="shared" si="9"/>
        <v>0.47560975609756095</v>
      </c>
      <c r="C36" s="15">
        <f t="shared" si="9"/>
        <v>8.1300813008130079E-2</v>
      </c>
      <c r="D36" s="15">
        <f t="shared" si="9"/>
        <v>1.2195121951219513E-2</v>
      </c>
      <c r="E36" s="15">
        <f t="shared" si="9"/>
        <v>2.032520325203252E-2</v>
      </c>
      <c r="F36" s="15">
        <f t="shared" si="9"/>
        <v>0</v>
      </c>
      <c r="G36" s="15">
        <f t="shared" si="9"/>
        <v>0</v>
      </c>
      <c r="H36" s="15">
        <f t="shared" si="9"/>
        <v>4.065040650406504E-2</v>
      </c>
      <c r="J36" s="17">
        <f t="shared" si="10"/>
        <v>0.63008130081300806</v>
      </c>
    </row>
    <row r="37" spans="2:10" x14ac:dyDescent="0.4">
      <c r="B37" s="15">
        <f t="shared" si="9"/>
        <v>0.47023809523809523</v>
      </c>
      <c r="C37" s="15">
        <f t="shared" si="9"/>
        <v>0.1111111111111111</v>
      </c>
      <c r="D37" s="15">
        <f t="shared" si="9"/>
        <v>1.7857142857142856E-2</v>
      </c>
      <c r="E37" s="15">
        <f t="shared" si="9"/>
        <v>0</v>
      </c>
      <c r="F37" s="15">
        <f t="shared" si="9"/>
        <v>0</v>
      </c>
      <c r="G37" s="15">
        <f t="shared" si="9"/>
        <v>0</v>
      </c>
      <c r="H37" s="15">
        <f t="shared" si="9"/>
        <v>0</v>
      </c>
      <c r="J37" s="17">
        <f t="shared" si="10"/>
        <v>0.59920634920634919</v>
      </c>
    </row>
    <row r="38" spans="2:10" x14ac:dyDescent="0.4">
      <c r="B38" s="15">
        <f t="shared" si="9"/>
        <v>0.37444933920704848</v>
      </c>
      <c r="C38" s="15">
        <f t="shared" si="9"/>
        <v>0.50220264317180618</v>
      </c>
      <c r="D38" s="15">
        <f t="shared" si="9"/>
        <v>0</v>
      </c>
      <c r="E38" s="15">
        <f t="shared" si="9"/>
        <v>0</v>
      </c>
      <c r="F38" s="15">
        <f t="shared" si="9"/>
        <v>0</v>
      </c>
      <c r="G38" s="15">
        <f t="shared" si="9"/>
        <v>0</v>
      </c>
      <c r="H38" s="15">
        <f t="shared" si="9"/>
        <v>0</v>
      </c>
      <c r="J38" s="17">
        <f t="shared" si="10"/>
        <v>0.87665198237885467</v>
      </c>
    </row>
    <row r="39" spans="2:10" x14ac:dyDescent="0.4">
      <c r="B39" s="15">
        <f>B32*B$25/$J32</f>
        <v>0.46113809854267868</v>
      </c>
      <c r="C39" s="15">
        <f t="shared" si="9"/>
        <v>0.1457321304649549</v>
      </c>
      <c r="D39" s="15">
        <f t="shared" si="9"/>
        <v>9.368494101318528E-3</v>
      </c>
      <c r="E39" s="15">
        <f t="shared" si="9"/>
        <v>1.5614156835530881E-2</v>
      </c>
      <c r="F39" s="15">
        <f t="shared" si="9"/>
        <v>0</v>
      </c>
      <c r="G39" s="15">
        <f t="shared" si="9"/>
        <v>0</v>
      </c>
      <c r="H39" s="15">
        <f t="shared" si="9"/>
        <v>1.0409437890353921E-2</v>
      </c>
      <c r="J39" s="17">
        <f t="shared" si="10"/>
        <v>0.64226231783483689</v>
      </c>
    </row>
    <row r="40" spans="2:10" x14ac:dyDescent="0.4">
      <c r="B40" s="15">
        <f t="shared" ref="B40:H40" si="11">B33*B$25</f>
        <v>0</v>
      </c>
      <c r="C40" s="15">
        <f t="shared" si="11"/>
        <v>0</v>
      </c>
      <c r="D40" s="15">
        <f t="shared" si="11"/>
        <v>0</v>
      </c>
      <c r="E40" s="15">
        <f t="shared" si="11"/>
        <v>0</v>
      </c>
      <c r="F40" s="15">
        <f t="shared" si="11"/>
        <v>0</v>
      </c>
      <c r="G40" s="15">
        <f t="shared" si="11"/>
        <v>0</v>
      </c>
      <c r="H40" s="15">
        <f t="shared" si="11"/>
        <v>0</v>
      </c>
    </row>
  </sheetData>
  <phoneticPr fontId="4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006A-66FD-4B86-B6F4-0FB95F412831}">
  <dimension ref="A1:L40"/>
  <sheetViews>
    <sheetView topLeftCell="A8" zoomScale="85" zoomScaleNormal="85" workbookViewId="0">
      <selection activeCell="J27" sqref="J27:J32"/>
    </sheetView>
  </sheetViews>
  <sheetFormatPr defaultRowHeight="18.75" x14ac:dyDescent="0.4"/>
  <cols>
    <col min="1" max="1" width="13.5" style="15" customWidth="1"/>
    <col min="2" max="2" width="8.875" style="15" customWidth="1"/>
    <col min="3" max="3" width="11.25" style="15" bestFit="1" customWidth="1"/>
    <col min="4" max="6" width="5.125" style="15" bestFit="1" customWidth="1"/>
    <col min="7" max="7" width="5.875" style="15" bestFit="1" customWidth="1"/>
    <col min="8" max="8" width="7" style="15" bestFit="1" customWidth="1"/>
    <col min="9" max="9" width="7.75" style="15" bestFit="1" customWidth="1"/>
    <col min="10" max="10" width="7" style="15" bestFit="1" customWidth="1"/>
    <col min="11" max="11" width="6.25" style="15" bestFit="1" customWidth="1"/>
    <col min="12" max="12" width="55.125" style="15" bestFit="1" customWidth="1"/>
    <col min="13" max="13" width="24.375" style="15" bestFit="1" customWidth="1"/>
    <col min="14" max="14" width="36.375" style="15" bestFit="1" customWidth="1"/>
    <col min="15" max="15" width="6.75" style="15" bestFit="1" customWidth="1"/>
    <col min="16" max="16" width="8.375" style="15" bestFit="1" customWidth="1"/>
    <col min="17" max="17" width="40.125" style="15" bestFit="1" customWidth="1"/>
    <col min="18" max="19" width="55.125" style="15" bestFit="1" customWidth="1"/>
    <col min="20" max="20" width="24.375" style="15" bestFit="1" customWidth="1"/>
    <col min="21" max="21" width="36.375" style="15" bestFit="1" customWidth="1"/>
    <col min="22" max="22" width="6.75" style="15" bestFit="1" customWidth="1"/>
    <col min="23" max="23" width="10.625" style="15" bestFit="1" customWidth="1"/>
    <col min="24" max="24" width="40.125" style="15" bestFit="1" customWidth="1"/>
    <col min="25" max="26" width="55.125" style="15" bestFit="1" customWidth="1"/>
    <col min="27" max="27" width="24.375" style="15" bestFit="1" customWidth="1"/>
    <col min="28" max="28" width="36.375" style="15" bestFit="1" customWidth="1"/>
    <col min="29" max="29" width="6.75" style="15" bestFit="1" customWidth="1"/>
    <col min="30" max="30" width="11.375" style="15" bestFit="1" customWidth="1"/>
    <col min="31" max="31" width="40.125" style="15" bestFit="1" customWidth="1"/>
    <col min="32" max="33" width="55.125" style="15" bestFit="1" customWidth="1"/>
    <col min="34" max="34" width="24.375" style="15" bestFit="1" customWidth="1"/>
    <col min="35" max="35" width="36.375" style="15" bestFit="1" customWidth="1"/>
    <col min="36" max="36" width="6.75" style="15" bestFit="1" customWidth="1"/>
    <col min="37" max="37" width="8.375" style="15" bestFit="1" customWidth="1"/>
    <col min="38" max="38" width="40.125" style="15" bestFit="1" customWidth="1"/>
    <col min="39" max="40" width="55.125" style="15" bestFit="1" customWidth="1"/>
    <col min="41" max="41" width="24.375" style="15" bestFit="1" customWidth="1"/>
    <col min="42" max="42" width="36.375" style="15" bestFit="1" customWidth="1"/>
    <col min="43" max="43" width="6.75" style="15" bestFit="1" customWidth="1"/>
    <col min="44" max="44" width="8.375" style="15" bestFit="1" customWidth="1"/>
    <col min="45" max="45" width="40.125" style="15" bestFit="1" customWidth="1"/>
    <col min="46" max="47" width="55.125" style="15" bestFit="1" customWidth="1"/>
    <col min="48" max="48" width="24.375" style="15" bestFit="1" customWidth="1"/>
    <col min="49" max="49" width="36.375" style="15" bestFit="1" customWidth="1"/>
    <col min="50" max="50" width="6.75" style="15" bestFit="1" customWidth="1"/>
    <col min="51" max="51" width="9.5" style="15" bestFit="1" customWidth="1"/>
    <col min="52" max="52" width="40.125" style="15" bestFit="1" customWidth="1"/>
    <col min="53" max="54" width="55.125" style="15" bestFit="1" customWidth="1"/>
    <col min="55" max="55" width="24.375" style="15" bestFit="1" customWidth="1"/>
    <col min="56" max="56" width="36.375" style="15" bestFit="1" customWidth="1"/>
    <col min="57" max="57" width="6.75" style="15" bestFit="1" customWidth="1"/>
    <col min="58" max="58" width="10.75" style="15" bestFit="1" customWidth="1"/>
    <col min="59" max="59" width="5.625" style="15" bestFit="1" customWidth="1"/>
    <col min="60" max="60" width="26.5" style="15" bestFit="1" customWidth="1"/>
    <col min="61" max="61" width="41" style="15" bestFit="1" customWidth="1"/>
    <col min="62" max="62" width="10.125" style="15" bestFit="1" customWidth="1"/>
    <col min="63" max="63" width="27.875" style="15" bestFit="1" customWidth="1"/>
    <col min="64" max="64" width="5" style="15" bestFit="1" customWidth="1"/>
    <col min="65" max="65" width="12" style="15" bestFit="1" customWidth="1"/>
    <col min="66" max="66" width="11.375" style="15" bestFit="1" customWidth="1"/>
    <col min="67" max="67" width="18.625" style="15" bestFit="1" customWidth="1"/>
    <col min="68" max="68" width="26.5" style="15" bestFit="1" customWidth="1"/>
    <col min="69" max="69" width="31.625" style="15" bestFit="1" customWidth="1"/>
    <col min="70" max="70" width="4.75" style="15" bestFit="1" customWidth="1"/>
    <col min="71" max="71" width="51.25" style="15" bestFit="1" customWidth="1"/>
    <col min="72" max="72" width="12.625" style="15" bestFit="1" customWidth="1"/>
    <col min="73" max="78" width="5.875" style="15" bestFit="1" customWidth="1"/>
    <col min="79" max="79" width="18.375" style="15" bestFit="1" customWidth="1"/>
    <col min="80" max="80" width="24.375" style="15" bestFit="1" customWidth="1"/>
    <col min="81" max="81" width="26.25" style="15" bestFit="1" customWidth="1"/>
    <col min="82" max="82" width="20" style="15" bestFit="1" customWidth="1"/>
    <col min="83" max="83" width="16.375" style="15" bestFit="1" customWidth="1"/>
    <col min="84" max="84" width="18.375" style="15" bestFit="1" customWidth="1"/>
    <col min="85" max="86" width="24.375" style="15" bestFit="1" customWidth="1"/>
    <col min="87" max="87" width="44" style="15" bestFit="1" customWidth="1"/>
    <col min="88" max="88" width="22" style="15" bestFit="1" customWidth="1"/>
    <col min="89" max="89" width="23.5" style="15" bestFit="1" customWidth="1"/>
    <col min="90" max="90" width="16.125" style="15" bestFit="1" customWidth="1"/>
    <col min="91" max="91" width="20.375" style="15" bestFit="1" customWidth="1"/>
    <col min="92" max="92" width="18.375" style="15" bestFit="1" customWidth="1"/>
    <col min="93" max="93" width="20.375" style="15" bestFit="1" customWidth="1"/>
    <col min="94" max="94" width="20" style="15" bestFit="1" customWidth="1"/>
    <col min="95" max="95" width="22.375" style="15" bestFit="1" customWidth="1"/>
    <col min="96" max="96" width="18.375" style="15" bestFit="1" customWidth="1"/>
    <col min="97" max="97" width="22.375" style="15" bestFit="1" customWidth="1"/>
    <col min="98" max="99" width="14.5" style="15" bestFit="1" customWidth="1"/>
    <col min="100" max="100" width="36.125" style="15" bestFit="1" customWidth="1"/>
    <col min="101" max="101" width="12.125" style="15" bestFit="1" customWidth="1"/>
    <col min="102" max="102" width="23.875" style="15" bestFit="1" customWidth="1"/>
    <col min="103" max="103" width="30.25" style="15" bestFit="1" customWidth="1"/>
    <col min="104" max="104" width="26.25" style="15" bestFit="1" customWidth="1"/>
    <col min="105" max="105" width="49.875" style="15" bestFit="1" customWidth="1"/>
    <col min="106" max="106" width="45.875" style="15" bestFit="1" customWidth="1"/>
    <col min="107" max="107" width="26.25" style="15" bestFit="1" customWidth="1"/>
    <col min="108" max="108" width="36.125" style="15" bestFit="1" customWidth="1"/>
    <col min="109" max="109" width="16.375" style="15" bestFit="1" customWidth="1"/>
    <col min="110" max="110" width="16.125" style="15" bestFit="1" customWidth="1"/>
    <col min="111" max="111" width="18.375" style="15" bestFit="1" customWidth="1"/>
    <col min="112" max="112" width="16.125" style="15" bestFit="1" customWidth="1"/>
    <col min="113" max="113" width="18.375" style="15" bestFit="1" customWidth="1"/>
    <col min="114" max="115" width="20.375" style="15" bestFit="1" customWidth="1"/>
    <col min="116" max="116" width="26.25" style="15" bestFit="1" customWidth="1"/>
    <col min="117" max="117" width="30.25" style="15" bestFit="1" customWidth="1"/>
    <col min="118" max="118" width="22.375" style="15" bestFit="1" customWidth="1"/>
    <col min="119" max="119" width="14.125" style="15" bestFit="1" customWidth="1"/>
    <col min="120" max="120" width="30.25" style="15" bestFit="1" customWidth="1"/>
    <col min="121" max="121" width="22.375" style="15" bestFit="1" customWidth="1"/>
    <col min="122" max="122" width="16.375" style="15" bestFit="1" customWidth="1"/>
    <col min="123" max="123" width="22.375" style="15" bestFit="1" customWidth="1"/>
    <col min="124" max="124" width="26.25" style="15" bestFit="1" customWidth="1"/>
    <col min="125" max="125" width="20.375" style="15" bestFit="1" customWidth="1"/>
    <col min="126" max="126" width="10.125" style="15" bestFit="1" customWidth="1"/>
    <col min="127" max="127" width="12.5" style="15" bestFit="1" customWidth="1"/>
    <col min="128" max="128" width="38.125" style="15" bestFit="1" customWidth="1"/>
    <col min="129" max="129" width="65.25" style="15" bestFit="1" customWidth="1"/>
    <col min="130" max="130" width="79.375" style="15" bestFit="1" customWidth="1"/>
    <col min="131" max="131" width="24.375" style="15" bestFit="1" customWidth="1"/>
    <col min="132" max="132" width="16.375" style="15" bestFit="1" customWidth="1"/>
    <col min="133" max="133" width="28.25" style="15" bestFit="1" customWidth="1"/>
    <col min="134" max="134" width="22.375" style="15" bestFit="1" customWidth="1"/>
    <col min="135" max="135" width="5" style="15" bestFit="1" customWidth="1"/>
    <col min="136" max="136" width="8.625" style="15" bestFit="1" customWidth="1"/>
    <col min="137" max="137" width="28.25" style="15" bestFit="1" customWidth="1"/>
    <col min="138" max="138" width="6.75" style="15" bestFit="1" customWidth="1"/>
    <col min="139" max="139" width="8.625" style="15" bestFit="1" customWidth="1"/>
    <col min="140" max="140" width="5" style="15" bestFit="1" customWidth="1"/>
    <col min="141" max="141" width="26.25" style="15" bestFit="1" customWidth="1"/>
    <col min="142" max="142" width="6.75" style="15" bestFit="1" customWidth="1"/>
    <col min="143" max="144" width="22.375" style="15" bestFit="1" customWidth="1"/>
    <col min="145" max="145" width="8.625" style="15" bestFit="1" customWidth="1"/>
    <col min="146" max="146" width="47.875" style="15" bestFit="1" customWidth="1"/>
    <col min="147" max="147" width="8.625" style="15" bestFit="1" customWidth="1"/>
    <col min="148" max="148" width="20.375" style="15" bestFit="1" customWidth="1"/>
    <col min="149" max="149" width="24.375" style="15" bestFit="1" customWidth="1"/>
    <col min="150" max="150" width="5" style="15" bestFit="1" customWidth="1"/>
    <col min="151" max="151" width="18.375" style="15" bestFit="1" customWidth="1"/>
    <col min="152" max="153" width="8.625" style="15" bestFit="1" customWidth="1"/>
    <col min="154" max="154" width="6.5" style="15" bestFit="1" customWidth="1"/>
    <col min="155" max="155" width="5.625" style="15" bestFit="1" customWidth="1"/>
    <col min="156" max="156" width="11.5" style="15" bestFit="1" customWidth="1"/>
    <col min="157" max="160" width="4.875" style="15" bestFit="1" customWidth="1"/>
    <col min="161" max="16384" width="9" style="15"/>
  </cols>
  <sheetData>
    <row r="1" spans="1:12" x14ac:dyDescent="0.4">
      <c r="A1" s="15" t="s">
        <v>140</v>
      </c>
    </row>
    <row r="2" spans="1:12" x14ac:dyDescent="0.4">
      <c r="C2" s="15" t="s">
        <v>107</v>
      </c>
      <c r="D2" s="15" t="s">
        <v>108</v>
      </c>
      <c r="E2" s="15" t="s">
        <v>128</v>
      </c>
    </row>
    <row r="3" spans="1:12" x14ac:dyDescent="0.4">
      <c r="A3" s="15" t="s">
        <v>41</v>
      </c>
      <c r="B3" s="15" t="str">
        <f>A3&amp;L3</f>
        <v>その他(n=18)</v>
      </c>
      <c r="C3" s="15">
        <f>B27</f>
        <v>16</v>
      </c>
      <c r="D3" s="15">
        <f>C27</f>
        <v>1</v>
      </c>
      <c r="E3" s="15">
        <f>SUM(D27:H27)</f>
        <v>1</v>
      </c>
      <c r="K3" s="15">
        <f>J27</f>
        <v>18</v>
      </c>
      <c r="L3" s="15" t="str">
        <f>"(n="&amp;K3&amp;")"</f>
        <v>(n=18)</v>
      </c>
    </row>
    <row r="4" spans="1:12" x14ac:dyDescent="0.4">
      <c r="A4" s="15" t="s">
        <v>47</v>
      </c>
      <c r="B4" s="15" t="str">
        <f t="shared" ref="B4:B8" si="0">A4&amp;L4</f>
        <v>大学院(n=551)</v>
      </c>
      <c r="C4" s="15">
        <f t="shared" ref="C4:D8" si="1">B28</f>
        <v>544</v>
      </c>
      <c r="D4" s="15">
        <f t="shared" si="1"/>
        <v>6</v>
      </c>
      <c r="E4" s="15">
        <f>SUM(D28:H28)</f>
        <v>1</v>
      </c>
      <c r="K4" s="15">
        <f t="shared" ref="K4:K8" si="2">J28</f>
        <v>551</v>
      </c>
      <c r="L4" s="15" t="str">
        <f t="shared" ref="L4:L8" si="3">"(n="&amp;K4&amp;")"</f>
        <v>(n=551)</v>
      </c>
    </row>
    <row r="5" spans="1:12" x14ac:dyDescent="0.4">
      <c r="A5" s="15" t="s">
        <v>49</v>
      </c>
      <c r="B5" s="15" t="str">
        <f t="shared" si="0"/>
        <v>学部3年以上(n=363)</v>
      </c>
      <c r="C5" s="15">
        <f t="shared" si="1"/>
        <v>358</v>
      </c>
      <c r="D5" s="15">
        <f t="shared" si="1"/>
        <v>3</v>
      </c>
      <c r="E5" s="15">
        <f>SUM(D29:H29)</f>
        <v>2</v>
      </c>
      <c r="K5" s="15">
        <f t="shared" si="2"/>
        <v>363</v>
      </c>
      <c r="L5" s="15" t="str">
        <f t="shared" si="3"/>
        <v>(n=363)</v>
      </c>
    </row>
    <row r="6" spans="1:12" x14ac:dyDescent="0.4">
      <c r="A6" s="15" t="s">
        <v>11</v>
      </c>
      <c r="B6" s="15" t="str">
        <f t="shared" si="0"/>
        <v>学部2年(n=243)</v>
      </c>
      <c r="C6" s="15">
        <f t="shared" si="1"/>
        <v>240</v>
      </c>
      <c r="D6" s="15">
        <f t="shared" si="1"/>
        <v>3</v>
      </c>
      <c r="E6" s="15">
        <f>SUM(D30:H30)</f>
        <v>0</v>
      </c>
      <c r="K6" s="15">
        <f t="shared" si="2"/>
        <v>243</v>
      </c>
      <c r="L6" s="15" t="str">
        <f t="shared" si="3"/>
        <v>(n=243)</v>
      </c>
    </row>
    <row r="7" spans="1:12" x14ac:dyDescent="0.4">
      <c r="A7" s="15" t="s">
        <v>12</v>
      </c>
      <c r="B7" s="15" t="str">
        <f t="shared" si="0"/>
        <v>学部1年(n=210)</v>
      </c>
      <c r="C7" s="15">
        <f t="shared" si="1"/>
        <v>207</v>
      </c>
      <c r="D7" s="15">
        <f t="shared" si="1"/>
        <v>3</v>
      </c>
      <c r="E7" s="15">
        <f t="shared" ref="E7:E8" si="4">SUM(D31:H31)</f>
        <v>0</v>
      </c>
      <c r="K7" s="15">
        <f t="shared" si="2"/>
        <v>210</v>
      </c>
      <c r="L7" s="15" t="str">
        <f t="shared" si="3"/>
        <v>(n=210)</v>
      </c>
    </row>
    <row r="8" spans="1:12" x14ac:dyDescent="0.4">
      <c r="A8" s="15" t="s">
        <v>110</v>
      </c>
      <c r="B8" s="15" t="str">
        <f t="shared" si="0"/>
        <v>全体(n=1385)</v>
      </c>
      <c r="C8" s="15">
        <f t="shared" si="1"/>
        <v>1365</v>
      </c>
      <c r="D8" s="15">
        <f t="shared" si="1"/>
        <v>16</v>
      </c>
      <c r="E8" s="15">
        <f t="shared" si="4"/>
        <v>4</v>
      </c>
      <c r="K8" s="15">
        <f t="shared" si="2"/>
        <v>1385</v>
      </c>
      <c r="L8" s="15" t="str">
        <f t="shared" si="3"/>
        <v>(n=1385)</v>
      </c>
    </row>
    <row r="11" spans="1:12" x14ac:dyDescent="0.4">
      <c r="B11" s="15" t="s">
        <v>12</v>
      </c>
      <c r="C11" s="15" t="s">
        <v>11</v>
      </c>
      <c r="D11" s="15" t="s">
        <v>49</v>
      </c>
      <c r="E11" s="15" t="s">
        <v>47</v>
      </c>
      <c r="F11" s="15" t="s">
        <v>41</v>
      </c>
      <c r="G11" s="15" t="s">
        <v>110</v>
      </c>
    </row>
    <row r="12" spans="1:12" x14ac:dyDescent="0.4">
      <c r="B12" s="15" t="s">
        <v>135</v>
      </c>
      <c r="C12" s="15" t="s">
        <v>134</v>
      </c>
      <c r="D12" s="15" t="s">
        <v>133</v>
      </c>
      <c r="E12" s="15" t="s">
        <v>132</v>
      </c>
      <c r="F12" s="15" t="s">
        <v>131</v>
      </c>
      <c r="G12" s="15" t="s">
        <v>136</v>
      </c>
    </row>
    <row r="14" spans="1:12" x14ac:dyDescent="0.4">
      <c r="A14" s="15" t="s">
        <v>128</v>
      </c>
      <c r="B14" s="15">
        <v>0</v>
      </c>
      <c r="C14" s="15">
        <v>5</v>
      </c>
      <c r="D14" s="15">
        <v>6</v>
      </c>
      <c r="E14" s="15">
        <v>3</v>
      </c>
      <c r="F14" s="15">
        <v>2</v>
      </c>
      <c r="G14" s="15">
        <v>16</v>
      </c>
      <c r="H14" s="15">
        <f t="shared" ref="H14:H15" si="5">SUM(B14:F14)</f>
        <v>16</v>
      </c>
    </row>
    <row r="15" spans="1:12" x14ac:dyDescent="0.4">
      <c r="A15" s="15" t="s">
        <v>108</v>
      </c>
      <c r="B15" s="15">
        <v>16</v>
      </c>
      <c r="C15" s="15">
        <v>15</v>
      </c>
      <c r="D15" s="15">
        <v>14</v>
      </c>
      <c r="E15" s="15">
        <v>25</v>
      </c>
      <c r="F15" s="15">
        <v>2</v>
      </c>
      <c r="G15" s="15">
        <v>72</v>
      </c>
      <c r="H15" s="15">
        <f t="shared" si="5"/>
        <v>72</v>
      </c>
    </row>
    <row r="16" spans="1:12" x14ac:dyDescent="0.4">
      <c r="A16" s="15" t="s">
        <v>107</v>
      </c>
      <c r="B16" s="15">
        <v>210</v>
      </c>
      <c r="C16" s="15">
        <v>226</v>
      </c>
      <c r="D16" s="15">
        <v>351</v>
      </c>
      <c r="E16" s="15">
        <v>557</v>
      </c>
      <c r="F16" s="15">
        <v>16</v>
      </c>
      <c r="G16" s="15">
        <v>1360</v>
      </c>
      <c r="H16" s="15">
        <f>SUM(B16:F16)</f>
        <v>1360</v>
      </c>
    </row>
    <row r="25" spans="1:12" x14ac:dyDescent="0.4">
      <c r="B25" s="15">
        <v>0.5</v>
      </c>
      <c r="C25" s="15">
        <v>2</v>
      </c>
      <c r="D25" s="15">
        <v>4.5</v>
      </c>
      <c r="E25" s="15">
        <v>7.5</v>
      </c>
      <c r="F25" s="15">
        <v>10.5</v>
      </c>
      <c r="G25" s="15">
        <v>13.5</v>
      </c>
      <c r="H25" s="15">
        <v>15</v>
      </c>
    </row>
    <row r="26" spans="1:12" x14ac:dyDescent="0.4">
      <c r="A26" s="15" t="s">
        <v>111</v>
      </c>
      <c r="B26" s="15" t="s">
        <v>112</v>
      </c>
      <c r="C26" s="15" t="s">
        <v>113</v>
      </c>
      <c r="E26" s="15" t="s">
        <v>115</v>
      </c>
      <c r="H26" s="15" t="s">
        <v>106</v>
      </c>
      <c r="I26" s="15" t="s">
        <v>118</v>
      </c>
      <c r="J26" s="15" t="s">
        <v>53</v>
      </c>
    </row>
    <row r="27" spans="1:12" x14ac:dyDescent="0.4">
      <c r="A27" s="15" t="s">
        <v>41</v>
      </c>
      <c r="B27" s="15">
        <v>16</v>
      </c>
      <c r="C27" s="15">
        <v>1</v>
      </c>
      <c r="H27" s="15">
        <v>1</v>
      </c>
      <c r="J27" s="15">
        <f>SUM(B27:H27)</f>
        <v>18</v>
      </c>
      <c r="L27" s="15">
        <f>SUM(D27:H27)</f>
        <v>1</v>
      </c>
    </row>
    <row r="28" spans="1:12" x14ac:dyDescent="0.4">
      <c r="A28" s="15" t="s">
        <v>47</v>
      </c>
      <c r="B28" s="15">
        <v>544</v>
      </c>
      <c r="C28" s="15">
        <v>6</v>
      </c>
      <c r="E28" s="15">
        <v>1</v>
      </c>
      <c r="J28" s="15">
        <f t="shared" ref="J28:J32" si="6">SUM(B28:H28)</f>
        <v>551</v>
      </c>
      <c r="L28" s="15">
        <f t="shared" ref="L28:L32" si="7">SUM(D28:H28)</f>
        <v>1</v>
      </c>
    </row>
    <row r="29" spans="1:12" x14ac:dyDescent="0.4">
      <c r="A29" s="15" t="s">
        <v>49</v>
      </c>
      <c r="B29" s="15">
        <v>358</v>
      </c>
      <c r="C29" s="15">
        <v>3</v>
      </c>
      <c r="E29" s="15">
        <v>1</v>
      </c>
      <c r="H29" s="15">
        <v>1</v>
      </c>
      <c r="J29" s="15">
        <f t="shared" si="6"/>
        <v>363</v>
      </c>
      <c r="L29" s="15">
        <f t="shared" si="7"/>
        <v>2</v>
      </c>
    </row>
    <row r="30" spans="1:12" x14ac:dyDescent="0.4">
      <c r="A30" s="15" t="s">
        <v>11</v>
      </c>
      <c r="B30" s="15">
        <v>240</v>
      </c>
      <c r="C30" s="15">
        <v>3</v>
      </c>
      <c r="J30" s="15">
        <f t="shared" si="6"/>
        <v>243</v>
      </c>
      <c r="L30" s="15">
        <f t="shared" si="7"/>
        <v>0</v>
      </c>
    </row>
    <row r="31" spans="1:12" x14ac:dyDescent="0.4">
      <c r="A31" s="15" t="s">
        <v>12</v>
      </c>
      <c r="B31" s="15">
        <v>207</v>
      </c>
      <c r="C31" s="15">
        <v>3</v>
      </c>
      <c r="J31" s="15">
        <f t="shared" si="6"/>
        <v>210</v>
      </c>
      <c r="L31" s="15">
        <f t="shared" si="7"/>
        <v>0</v>
      </c>
    </row>
    <row r="32" spans="1:12" x14ac:dyDescent="0.4">
      <c r="A32" s="15" t="s">
        <v>53</v>
      </c>
      <c r="B32" s="15">
        <v>1365</v>
      </c>
      <c r="C32" s="15">
        <v>16</v>
      </c>
      <c r="E32" s="15">
        <v>2</v>
      </c>
      <c r="H32" s="15">
        <v>2</v>
      </c>
      <c r="J32" s="15">
        <f t="shared" si="6"/>
        <v>1385</v>
      </c>
      <c r="L32" s="15">
        <f t="shared" si="7"/>
        <v>4</v>
      </c>
    </row>
    <row r="34" spans="2:10" x14ac:dyDescent="0.4">
      <c r="B34" s="15">
        <f>B27*B$25/$J27</f>
        <v>0.44444444444444442</v>
      </c>
      <c r="C34" s="15">
        <f t="shared" ref="C34:H34" si="8">C27*C$25/$J27</f>
        <v>0.1111111111111111</v>
      </c>
      <c r="D34" s="15">
        <f t="shared" si="8"/>
        <v>0</v>
      </c>
      <c r="E34" s="15">
        <f t="shared" si="8"/>
        <v>0</v>
      </c>
      <c r="F34" s="15">
        <f t="shared" si="8"/>
        <v>0</v>
      </c>
      <c r="G34" s="15">
        <f t="shared" si="8"/>
        <v>0</v>
      </c>
      <c r="H34" s="15">
        <f t="shared" si="8"/>
        <v>0.83333333333333337</v>
      </c>
      <c r="J34" s="17">
        <f>SUM(B34:H34)</f>
        <v>1.3888888888888888</v>
      </c>
    </row>
    <row r="35" spans="2:10" x14ac:dyDescent="0.4">
      <c r="B35" s="15">
        <f t="shared" ref="B35:H39" si="9">B28*B$25/$J28</f>
        <v>0.49364791288566245</v>
      </c>
      <c r="C35" s="15">
        <f t="shared" si="9"/>
        <v>2.1778584392014518E-2</v>
      </c>
      <c r="D35" s="15">
        <f t="shared" si="9"/>
        <v>0</v>
      </c>
      <c r="E35" s="15">
        <f t="shared" si="9"/>
        <v>1.3611615245009074E-2</v>
      </c>
      <c r="F35" s="15">
        <f t="shared" si="9"/>
        <v>0</v>
      </c>
      <c r="G35" s="15">
        <f t="shared" si="9"/>
        <v>0</v>
      </c>
      <c r="H35" s="15">
        <f t="shared" si="9"/>
        <v>0</v>
      </c>
      <c r="J35" s="17">
        <f t="shared" ref="J35:J39" si="10">SUM(B35:H35)</f>
        <v>0.52903811252268607</v>
      </c>
    </row>
    <row r="36" spans="2:10" x14ac:dyDescent="0.4">
      <c r="B36" s="15">
        <f t="shared" si="9"/>
        <v>0.49311294765840219</v>
      </c>
      <c r="C36" s="15">
        <f t="shared" si="9"/>
        <v>1.6528925619834711E-2</v>
      </c>
      <c r="D36" s="15">
        <f t="shared" si="9"/>
        <v>0</v>
      </c>
      <c r="E36" s="15">
        <f t="shared" si="9"/>
        <v>2.0661157024793389E-2</v>
      </c>
      <c r="F36" s="15">
        <f t="shared" si="9"/>
        <v>0</v>
      </c>
      <c r="G36" s="15">
        <f t="shared" si="9"/>
        <v>0</v>
      </c>
      <c r="H36" s="15">
        <f t="shared" si="9"/>
        <v>4.1322314049586778E-2</v>
      </c>
      <c r="J36" s="17">
        <f t="shared" si="10"/>
        <v>0.57162534435261703</v>
      </c>
    </row>
    <row r="37" spans="2:10" x14ac:dyDescent="0.4">
      <c r="B37" s="15">
        <f t="shared" si="9"/>
        <v>0.49382716049382713</v>
      </c>
      <c r="C37" s="15">
        <f t="shared" si="9"/>
        <v>2.4691358024691357E-2</v>
      </c>
      <c r="D37" s="15">
        <f t="shared" si="9"/>
        <v>0</v>
      </c>
      <c r="E37" s="15">
        <f t="shared" si="9"/>
        <v>0</v>
      </c>
      <c r="F37" s="15">
        <f t="shared" si="9"/>
        <v>0</v>
      </c>
      <c r="G37" s="15">
        <f t="shared" si="9"/>
        <v>0</v>
      </c>
      <c r="H37" s="15">
        <f t="shared" si="9"/>
        <v>0</v>
      </c>
      <c r="J37" s="17">
        <f t="shared" si="10"/>
        <v>0.51851851851851849</v>
      </c>
    </row>
    <row r="38" spans="2:10" x14ac:dyDescent="0.4">
      <c r="B38" s="15">
        <f t="shared" si="9"/>
        <v>0.49285714285714288</v>
      </c>
      <c r="C38" s="15">
        <f t="shared" si="9"/>
        <v>2.8571428571428571E-2</v>
      </c>
      <c r="D38" s="15">
        <f t="shared" si="9"/>
        <v>0</v>
      </c>
      <c r="E38" s="15">
        <f t="shared" si="9"/>
        <v>0</v>
      </c>
      <c r="F38" s="15">
        <f t="shared" si="9"/>
        <v>0</v>
      </c>
      <c r="G38" s="15">
        <f t="shared" si="9"/>
        <v>0</v>
      </c>
      <c r="H38" s="15">
        <f t="shared" si="9"/>
        <v>0</v>
      </c>
      <c r="J38" s="17">
        <f t="shared" si="10"/>
        <v>0.52142857142857146</v>
      </c>
    </row>
    <row r="39" spans="2:10" x14ac:dyDescent="0.4">
      <c r="B39" s="15">
        <f>B32*B$25/$J32</f>
        <v>0.49277978339350181</v>
      </c>
      <c r="C39" s="15">
        <f t="shared" si="9"/>
        <v>2.3104693140794223E-2</v>
      </c>
      <c r="D39" s="15">
        <f t="shared" si="9"/>
        <v>0</v>
      </c>
      <c r="E39" s="15">
        <f t="shared" si="9"/>
        <v>1.0830324909747292E-2</v>
      </c>
      <c r="F39" s="15">
        <f t="shared" si="9"/>
        <v>0</v>
      </c>
      <c r="G39" s="15">
        <f t="shared" si="9"/>
        <v>0</v>
      </c>
      <c r="H39" s="15">
        <f t="shared" si="9"/>
        <v>2.1660649819494584E-2</v>
      </c>
      <c r="J39" s="17">
        <f t="shared" si="10"/>
        <v>0.54837545126353793</v>
      </c>
    </row>
    <row r="40" spans="2:10" x14ac:dyDescent="0.4">
      <c r="B40" s="15">
        <f t="shared" ref="B40:H40" si="11">B33*B$25</f>
        <v>0</v>
      </c>
      <c r="C40" s="15">
        <f t="shared" si="11"/>
        <v>0</v>
      </c>
      <c r="D40" s="15">
        <f t="shared" si="11"/>
        <v>0</v>
      </c>
      <c r="E40" s="15">
        <f t="shared" si="11"/>
        <v>0</v>
      </c>
      <c r="F40" s="15">
        <f t="shared" si="11"/>
        <v>0</v>
      </c>
      <c r="G40" s="15">
        <f t="shared" si="11"/>
        <v>0</v>
      </c>
      <c r="H40" s="15">
        <f t="shared" si="11"/>
        <v>0</v>
      </c>
    </row>
  </sheetData>
  <phoneticPr fontId="4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CFE1-5D4F-4B91-A938-6C165FAAFA56}">
  <dimension ref="A1:L40"/>
  <sheetViews>
    <sheetView tabSelected="1" zoomScale="85" zoomScaleNormal="85" workbookViewId="0">
      <selection activeCell="N20" sqref="N20"/>
    </sheetView>
  </sheetViews>
  <sheetFormatPr defaultRowHeight="18.75" x14ac:dyDescent="0.4"/>
  <cols>
    <col min="1" max="1" width="13.5" style="15" customWidth="1"/>
    <col min="2" max="2" width="8.875" style="15" customWidth="1"/>
    <col min="3" max="3" width="11.25" style="15" bestFit="1" customWidth="1"/>
    <col min="4" max="6" width="5.125" style="15" bestFit="1" customWidth="1"/>
    <col min="7" max="7" width="5.875" style="15" bestFit="1" customWidth="1"/>
    <col min="8" max="8" width="7" style="15" bestFit="1" customWidth="1"/>
    <col min="9" max="9" width="7.75" style="15" bestFit="1" customWidth="1"/>
    <col min="10" max="10" width="7" style="15" bestFit="1" customWidth="1"/>
    <col min="11" max="11" width="6.25" style="15" bestFit="1" customWidth="1"/>
    <col min="12" max="12" width="55.125" style="15" bestFit="1" customWidth="1"/>
    <col min="13" max="13" width="24.375" style="15" bestFit="1" customWidth="1"/>
    <col min="14" max="14" width="36.375" style="15" bestFit="1" customWidth="1"/>
    <col min="15" max="15" width="6.75" style="15" bestFit="1" customWidth="1"/>
    <col min="16" max="16" width="8.375" style="15" bestFit="1" customWidth="1"/>
    <col min="17" max="17" width="40.125" style="15" bestFit="1" customWidth="1"/>
    <col min="18" max="19" width="55.125" style="15" bestFit="1" customWidth="1"/>
    <col min="20" max="20" width="24.375" style="15" bestFit="1" customWidth="1"/>
    <col min="21" max="21" width="36.375" style="15" bestFit="1" customWidth="1"/>
    <col min="22" max="22" width="6.75" style="15" bestFit="1" customWidth="1"/>
    <col min="23" max="23" width="10.625" style="15" bestFit="1" customWidth="1"/>
    <col min="24" max="24" width="40.125" style="15" bestFit="1" customWidth="1"/>
    <col min="25" max="26" width="55.125" style="15" bestFit="1" customWidth="1"/>
    <col min="27" max="27" width="24.375" style="15" bestFit="1" customWidth="1"/>
    <col min="28" max="28" width="36.375" style="15" bestFit="1" customWidth="1"/>
    <col min="29" max="29" width="6.75" style="15" bestFit="1" customWidth="1"/>
    <col min="30" max="30" width="11.375" style="15" bestFit="1" customWidth="1"/>
    <col min="31" max="31" width="40.125" style="15" bestFit="1" customWidth="1"/>
    <col min="32" max="33" width="55.125" style="15" bestFit="1" customWidth="1"/>
    <col min="34" max="34" width="24.375" style="15" bestFit="1" customWidth="1"/>
    <col min="35" max="35" width="36.375" style="15" bestFit="1" customWidth="1"/>
    <col min="36" max="36" width="6.75" style="15" bestFit="1" customWidth="1"/>
    <col min="37" max="37" width="8.375" style="15" bestFit="1" customWidth="1"/>
    <col min="38" max="38" width="40.125" style="15" bestFit="1" customWidth="1"/>
    <col min="39" max="40" width="55.125" style="15" bestFit="1" customWidth="1"/>
    <col min="41" max="41" width="24.375" style="15" bestFit="1" customWidth="1"/>
    <col min="42" max="42" width="36.375" style="15" bestFit="1" customWidth="1"/>
    <col min="43" max="43" width="6.75" style="15" bestFit="1" customWidth="1"/>
    <col min="44" max="44" width="8.375" style="15" bestFit="1" customWidth="1"/>
    <col min="45" max="45" width="40.125" style="15" bestFit="1" customWidth="1"/>
    <col min="46" max="47" width="55.125" style="15" bestFit="1" customWidth="1"/>
    <col min="48" max="48" width="24.375" style="15" bestFit="1" customWidth="1"/>
    <col min="49" max="49" width="36.375" style="15" bestFit="1" customWidth="1"/>
    <col min="50" max="50" width="6.75" style="15" bestFit="1" customWidth="1"/>
    <col min="51" max="51" width="9.5" style="15" bestFit="1" customWidth="1"/>
    <col min="52" max="52" width="40.125" style="15" bestFit="1" customWidth="1"/>
    <col min="53" max="54" width="55.125" style="15" bestFit="1" customWidth="1"/>
    <col min="55" max="55" width="24.375" style="15" bestFit="1" customWidth="1"/>
    <col min="56" max="56" width="36.375" style="15" bestFit="1" customWidth="1"/>
    <col min="57" max="57" width="6.75" style="15" bestFit="1" customWidth="1"/>
    <col min="58" max="58" width="10.75" style="15" bestFit="1" customWidth="1"/>
    <col min="59" max="59" width="5.625" style="15" bestFit="1" customWidth="1"/>
    <col min="60" max="60" width="26.5" style="15" bestFit="1" customWidth="1"/>
    <col min="61" max="61" width="41" style="15" bestFit="1" customWidth="1"/>
    <col min="62" max="62" width="10.125" style="15" bestFit="1" customWidth="1"/>
    <col min="63" max="63" width="27.875" style="15" bestFit="1" customWidth="1"/>
    <col min="64" max="64" width="5" style="15" bestFit="1" customWidth="1"/>
    <col min="65" max="65" width="12" style="15" bestFit="1" customWidth="1"/>
    <col min="66" max="66" width="11.375" style="15" bestFit="1" customWidth="1"/>
    <col min="67" max="67" width="18.625" style="15" bestFit="1" customWidth="1"/>
    <col min="68" max="68" width="26.5" style="15" bestFit="1" customWidth="1"/>
    <col min="69" max="69" width="31.625" style="15" bestFit="1" customWidth="1"/>
    <col min="70" max="70" width="4.75" style="15" bestFit="1" customWidth="1"/>
    <col min="71" max="71" width="51.25" style="15" bestFit="1" customWidth="1"/>
    <col min="72" max="72" width="12.625" style="15" bestFit="1" customWidth="1"/>
    <col min="73" max="78" width="5.875" style="15" bestFit="1" customWidth="1"/>
    <col min="79" max="79" width="18.375" style="15" bestFit="1" customWidth="1"/>
    <col min="80" max="80" width="24.375" style="15" bestFit="1" customWidth="1"/>
    <col min="81" max="81" width="26.25" style="15" bestFit="1" customWidth="1"/>
    <col min="82" max="82" width="20" style="15" bestFit="1" customWidth="1"/>
    <col min="83" max="83" width="16.375" style="15" bestFit="1" customWidth="1"/>
    <col min="84" max="84" width="18.375" style="15" bestFit="1" customWidth="1"/>
    <col min="85" max="86" width="24.375" style="15" bestFit="1" customWidth="1"/>
    <col min="87" max="87" width="44" style="15" bestFit="1" customWidth="1"/>
    <col min="88" max="88" width="22" style="15" bestFit="1" customWidth="1"/>
    <col min="89" max="89" width="23.5" style="15" bestFit="1" customWidth="1"/>
    <col min="90" max="90" width="16.125" style="15" bestFit="1" customWidth="1"/>
    <col min="91" max="91" width="20.375" style="15" bestFit="1" customWidth="1"/>
    <col min="92" max="92" width="18.375" style="15" bestFit="1" customWidth="1"/>
    <col min="93" max="93" width="20.375" style="15" bestFit="1" customWidth="1"/>
    <col min="94" max="94" width="20" style="15" bestFit="1" customWidth="1"/>
    <col min="95" max="95" width="22.375" style="15" bestFit="1" customWidth="1"/>
    <col min="96" max="96" width="18.375" style="15" bestFit="1" customWidth="1"/>
    <col min="97" max="97" width="22.375" style="15" bestFit="1" customWidth="1"/>
    <col min="98" max="99" width="14.5" style="15" bestFit="1" customWidth="1"/>
    <col min="100" max="100" width="36.125" style="15" bestFit="1" customWidth="1"/>
    <col min="101" max="101" width="12.125" style="15" bestFit="1" customWidth="1"/>
    <col min="102" max="102" width="23.875" style="15" bestFit="1" customWidth="1"/>
    <col min="103" max="103" width="30.25" style="15" bestFit="1" customWidth="1"/>
    <col min="104" max="104" width="26.25" style="15" bestFit="1" customWidth="1"/>
    <col min="105" max="105" width="49.875" style="15" bestFit="1" customWidth="1"/>
    <col min="106" max="106" width="45.875" style="15" bestFit="1" customWidth="1"/>
    <col min="107" max="107" width="26.25" style="15" bestFit="1" customWidth="1"/>
    <col min="108" max="108" width="36.125" style="15" bestFit="1" customWidth="1"/>
    <col min="109" max="109" width="16.375" style="15" bestFit="1" customWidth="1"/>
    <col min="110" max="110" width="16.125" style="15" bestFit="1" customWidth="1"/>
    <col min="111" max="111" width="18.375" style="15" bestFit="1" customWidth="1"/>
    <col min="112" max="112" width="16.125" style="15" bestFit="1" customWidth="1"/>
    <col min="113" max="113" width="18.375" style="15" bestFit="1" customWidth="1"/>
    <col min="114" max="115" width="20.375" style="15" bestFit="1" customWidth="1"/>
    <col min="116" max="116" width="26.25" style="15" bestFit="1" customWidth="1"/>
    <col min="117" max="117" width="30.25" style="15" bestFit="1" customWidth="1"/>
    <col min="118" max="118" width="22.375" style="15" bestFit="1" customWidth="1"/>
    <col min="119" max="119" width="14.125" style="15" bestFit="1" customWidth="1"/>
    <col min="120" max="120" width="30.25" style="15" bestFit="1" customWidth="1"/>
    <col min="121" max="121" width="22.375" style="15" bestFit="1" customWidth="1"/>
    <col min="122" max="122" width="16.375" style="15" bestFit="1" customWidth="1"/>
    <col min="123" max="123" width="22.375" style="15" bestFit="1" customWidth="1"/>
    <col min="124" max="124" width="26.25" style="15" bestFit="1" customWidth="1"/>
    <col min="125" max="125" width="20.375" style="15" bestFit="1" customWidth="1"/>
    <col min="126" max="126" width="10.125" style="15" bestFit="1" customWidth="1"/>
    <col min="127" max="127" width="12.5" style="15" bestFit="1" customWidth="1"/>
    <col min="128" max="128" width="38.125" style="15" bestFit="1" customWidth="1"/>
    <col min="129" max="129" width="65.25" style="15" bestFit="1" customWidth="1"/>
    <col min="130" max="130" width="79.375" style="15" bestFit="1" customWidth="1"/>
    <col min="131" max="131" width="24.375" style="15" bestFit="1" customWidth="1"/>
    <col min="132" max="132" width="16.375" style="15" bestFit="1" customWidth="1"/>
    <col min="133" max="133" width="28.25" style="15" bestFit="1" customWidth="1"/>
    <col min="134" max="134" width="22.375" style="15" bestFit="1" customWidth="1"/>
    <col min="135" max="135" width="5" style="15" bestFit="1" customWidth="1"/>
    <col min="136" max="136" width="8.625" style="15" bestFit="1" customWidth="1"/>
    <col min="137" max="137" width="28.25" style="15" bestFit="1" customWidth="1"/>
    <col min="138" max="138" width="6.75" style="15" bestFit="1" customWidth="1"/>
    <col min="139" max="139" width="8.625" style="15" bestFit="1" customWidth="1"/>
    <col min="140" max="140" width="5" style="15" bestFit="1" customWidth="1"/>
    <col min="141" max="141" width="26.25" style="15" bestFit="1" customWidth="1"/>
    <col min="142" max="142" width="6.75" style="15" bestFit="1" customWidth="1"/>
    <col min="143" max="144" width="22.375" style="15" bestFit="1" customWidth="1"/>
    <col min="145" max="145" width="8.625" style="15" bestFit="1" customWidth="1"/>
    <col min="146" max="146" width="47.875" style="15" bestFit="1" customWidth="1"/>
    <col min="147" max="147" width="8.625" style="15" bestFit="1" customWidth="1"/>
    <col min="148" max="148" width="20.375" style="15" bestFit="1" customWidth="1"/>
    <col min="149" max="149" width="24.375" style="15" bestFit="1" customWidth="1"/>
    <col min="150" max="150" width="5" style="15" bestFit="1" customWidth="1"/>
    <col min="151" max="151" width="18.375" style="15" bestFit="1" customWidth="1"/>
    <col min="152" max="153" width="8.625" style="15" bestFit="1" customWidth="1"/>
    <col min="154" max="154" width="6.5" style="15" bestFit="1" customWidth="1"/>
    <col min="155" max="155" width="5.625" style="15" bestFit="1" customWidth="1"/>
    <col min="156" max="156" width="11.5" style="15" bestFit="1" customWidth="1"/>
    <col min="157" max="160" width="4.875" style="15" bestFit="1" customWidth="1"/>
    <col min="161" max="16384" width="9" style="15"/>
  </cols>
  <sheetData>
    <row r="1" spans="1:12" x14ac:dyDescent="0.4">
      <c r="A1" s="15" t="s">
        <v>146</v>
      </c>
    </row>
    <row r="2" spans="1:12" x14ac:dyDescent="0.4">
      <c r="C2" s="15" t="s">
        <v>141</v>
      </c>
      <c r="D2" s="15" t="s">
        <v>142</v>
      </c>
      <c r="E2" s="15" t="s">
        <v>143</v>
      </c>
      <c r="F2" s="15" t="s">
        <v>144</v>
      </c>
      <c r="G2" s="15" t="s">
        <v>145</v>
      </c>
    </row>
    <row r="3" spans="1:12" x14ac:dyDescent="0.4">
      <c r="A3" s="15" t="s">
        <v>41</v>
      </c>
      <c r="B3" s="15" t="str">
        <f>A3&amp;L3</f>
        <v>その他(n=31)</v>
      </c>
      <c r="C3" s="15">
        <f>B27</f>
        <v>0</v>
      </c>
      <c r="D3" s="15">
        <f t="shared" ref="D3:F3" si="0">C27</f>
        <v>0</v>
      </c>
      <c r="E3" s="15">
        <f t="shared" si="0"/>
        <v>0</v>
      </c>
      <c r="F3" s="15">
        <f t="shared" si="0"/>
        <v>12</v>
      </c>
      <c r="G3" s="15">
        <f>F27</f>
        <v>19</v>
      </c>
      <c r="K3" s="15">
        <f>SUM(C3:I3)</f>
        <v>31</v>
      </c>
      <c r="L3" s="15" t="str">
        <f>"(n="&amp;K3&amp;")"</f>
        <v>(n=31)</v>
      </c>
    </row>
    <row r="4" spans="1:12" x14ac:dyDescent="0.4">
      <c r="A4" s="15" t="s">
        <v>47</v>
      </c>
      <c r="B4" s="15" t="str">
        <f t="shared" ref="B4:B8" si="1">A4&amp;L4</f>
        <v>大学院(n=791)</v>
      </c>
      <c r="C4" s="15">
        <f t="shared" ref="C4:G4" si="2">B28</f>
        <v>5</v>
      </c>
      <c r="D4" s="15">
        <f t="shared" si="2"/>
        <v>14</v>
      </c>
      <c r="E4" s="15">
        <f t="shared" si="2"/>
        <v>34</v>
      </c>
      <c r="F4" s="15">
        <f t="shared" si="2"/>
        <v>221</v>
      </c>
      <c r="G4" s="15">
        <f t="shared" si="2"/>
        <v>517</v>
      </c>
      <c r="K4" s="15">
        <f t="shared" ref="K4:K8" si="3">SUM(C4:I4)</f>
        <v>791</v>
      </c>
      <c r="L4" s="15" t="str">
        <f t="shared" ref="L4:L8" si="4">"(n="&amp;K4&amp;")"</f>
        <v>(n=791)</v>
      </c>
    </row>
    <row r="5" spans="1:12" x14ac:dyDescent="0.4">
      <c r="A5" s="15" t="s">
        <v>49</v>
      </c>
      <c r="B5" s="15" t="str">
        <f t="shared" si="1"/>
        <v>学部3年以上(n=457)</v>
      </c>
      <c r="C5" s="15">
        <f t="shared" ref="C5:G5" si="5">B29</f>
        <v>4</v>
      </c>
      <c r="D5" s="15">
        <f t="shared" si="5"/>
        <v>25</v>
      </c>
      <c r="E5" s="15">
        <f t="shared" si="5"/>
        <v>33</v>
      </c>
      <c r="F5" s="15">
        <f t="shared" si="5"/>
        <v>136</v>
      </c>
      <c r="G5" s="15">
        <f t="shared" si="5"/>
        <v>259</v>
      </c>
      <c r="K5" s="15">
        <f t="shared" si="3"/>
        <v>457</v>
      </c>
      <c r="L5" s="15" t="str">
        <f t="shared" si="4"/>
        <v>(n=457)</v>
      </c>
    </row>
    <row r="6" spans="1:12" x14ac:dyDescent="0.4">
      <c r="A6" s="15" t="s">
        <v>11</v>
      </c>
      <c r="B6" s="15" t="str">
        <f t="shared" si="1"/>
        <v>学部2年(n=307)</v>
      </c>
      <c r="C6" s="15">
        <f t="shared" ref="C6:G6" si="6">B30</f>
        <v>3</v>
      </c>
      <c r="D6" s="15">
        <f t="shared" si="6"/>
        <v>11</v>
      </c>
      <c r="E6" s="15">
        <f t="shared" si="6"/>
        <v>29</v>
      </c>
      <c r="F6" s="15">
        <f t="shared" si="6"/>
        <v>96</v>
      </c>
      <c r="G6" s="15">
        <f t="shared" si="6"/>
        <v>168</v>
      </c>
      <c r="K6" s="15">
        <f t="shared" si="3"/>
        <v>307</v>
      </c>
      <c r="L6" s="15" t="str">
        <f t="shared" si="4"/>
        <v>(n=307)</v>
      </c>
    </row>
    <row r="7" spans="1:12" x14ac:dyDescent="0.4">
      <c r="A7" s="15" t="s">
        <v>12</v>
      </c>
      <c r="B7" s="15" t="str">
        <f t="shared" si="1"/>
        <v>学部1年(n=270)</v>
      </c>
      <c r="C7" s="15">
        <f t="shared" ref="C7:G7" si="7">B31</f>
        <v>1</v>
      </c>
      <c r="D7" s="15">
        <f t="shared" si="7"/>
        <v>7</v>
      </c>
      <c r="E7" s="15">
        <f t="shared" si="7"/>
        <v>15</v>
      </c>
      <c r="F7" s="15">
        <f t="shared" si="7"/>
        <v>59</v>
      </c>
      <c r="G7" s="15">
        <f t="shared" si="7"/>
        <v>188</v>
      </c>
      <c r="K7" s="15">
        <f t="shared" si="3"/>
        <v>270</v>
      </c>
      <c r="L7" s="15" t="str">
        <f t="shared" si="4"/>
        <v>(n=270)</v>
      </c>
    </row>
    <row r="8" spans="1:12" x14ac:dyDescent="0.4">
      <c r="A8" s="15" t="s">
        <v>110</v>
      </c>
      <c r="B8" s="15" t="str">
        <f t="shared" si="1"/>
        <v>全体(n=1856)</v>
      </c>
      <c r="C8" s="15">
        <f t="shared" ref="C8:G8" si="8">B32</f>
        <v>13</v>
      </c>
      <c r="D8" s="15">
        <f t="shared" si="8"/>
        <v>57</v>
      </c>
      <c r="E8" s="15">
        <f t="shared" si="8"/>
        <v>111</v>
      </c>
      <c r="F8" s="15">
        <f t="shared" si="8"/>
        <v>524</v>
      </c>
      <c r="G8" s="15">
        <f t="shared" si="8"/>
        <v>1151</v>
      </c>
      <c r="K8" s="15">
        <f t="shared" si="3"/>
        <v>1856</v>
      </c>
      <c r="L8" s="15" t="str">
        <f t="shared" si="4"/>
        <v>(n=1856)</v>
      </c>
    </row>
    <row r="25" spans="1:12" x14ac:dyDescent="0.4">
      <c r="B25" s="15">
        <v>0</v>
      </c>
      <c r="C25" s="15">
        <v>20</v>
      </c>
      <c r="D25" s="15">
        <v>50</v>
      </c>
      <c r="E25" s="15">
        <v>80</v>
      </c>
      <c r="F25" s="15">
        <v>100</v>
      </c>
      <c r="G25" s="15">
        <v>0</v>
      </c>
      <c r="H25" s="15">
        <v>0</v>
      </c>
    </row>
    <row r="26" spans="1:12" x14ac:dyDescent="0.4">
      <c r="B26" s="15" t="s">
        <v>141</v>
      </c>
      <c r="C26" s="15" t="s">
        <v>142</v>
      </c>
      <c r="D26" s="15" t="s">
        <v>143</v>
      </c>
      <c r="E26" s="15" t="s">
        <v>144</v>
      </c>
      <c r="F26" s="15" t="s">
        <v>145</v>
      </c>
      <c r="I26" s="15" t="s">
        <v>118</v>
      </c>
      <c r="J26" s="15" t="s">
        <v>53</v>
      </c>
    </row>
    <row r="27" spans="1:12" x14ac:dyDescent="0.4">
      <c r="A27" s="15" t="s">
        <v>41</v>
      </c>
      <c r="E27" s="15">
        <v>12</v>
      </c>
      <c r="F27" s="15">
        <v>19</v>
      </c>
      <c r="J27" s="15">
        <f>SUM(B27:I27)</f>
        <v>31</v>
      </c>
      <c r="L27" s="15">
        <f>SUM(E27:H27)</f>
        <v>31</v>
      </c>
    </row>
    <row r="28" spans="1:12" x14ac:dyDescent="0.4">
      <c r="A28" s="15" t="s">
        <v>47</v>
      </c>
      <c r="B28" s="15">
        <v>5</v>
      </c>
      <c r="C28" s="15">
        <v>14</v>
      </c>
      <c r="D28" s="15">
        <v>34</v>
      </c>
      <c r="E28" s="15">
        <v>221</v>
      </c>
      <c r="F28" s="15">
        <v>517</v>
      </c>
      <c r="J28" s="15">
        <f t="shared" ref="J28:J32" si="9">SUM(B28:I28)</f>
        <v>791</v>
      </c>
      <c r="L28" s="15">
        <f t="shared" ref="L28:L32" si="10">SUM(E28:H28)</f>
        <v>738</v>
      </c>
    </row>
    <row r="29" spans="1:12" x14ac:dyDescent="0.4">
      <c r="A29" s="15" t="s">
        <v>49</v>
      </c>
      <c r="B29" s="15">
        <v>4</v>
      </c>
      <c r="C29" s="15">
        <v>25</v>
      </c>
      <c r="D29" s="15">
        <v>33</v>
      </c>
      <c r="E29" s="15">
        <v>136</v>
      </c>
      <c r="F29" s="15">
        <v>259</v>
      </c>
      <c r="J29" s="15">
        <f t="shared" si="9"/>
        <v>457</v>
      </c>
      <c r="L29" s="15">
        <f t="shared" si="10"/>
        <v>395</v>
      </c>
    </row>
    <row r="30" spans="1:12" x14ac:dyDescent="0.4">
      <c r="A30" s="15" t="s">
        <v>11</v>
      </c>
      <c r="B30" s="15">
        <v>3</v>
      </c>
      <c r="C30" s="15">
        <v>11</v>
      </c>
      <c r="D30" s="15">
        <v>29</v>
      </c>
      <c r="E30" s="15">
        <v>96</v>
      </c>
      <c r="F30" s="15">
        <v>168</v>
      </c>
      <c r="J30" s="15">
        <f t="shared" si="9"/>
        <v>307</v>
      </c>
      <c r="L30" s="15">
        <f t="shared" si="10"/>
        <v>264</v>
      </c>
    </row>
    <row r="31" spans="1:12" x14ac:dyDescent="0.4">
      <c r="A31" s="15" t="s">
        <v>12</v>
      </c>
      <c r="B31" s="15">
        <v>1</v>
      </c>
      <c r="C31" s="15">
        <v>7</v>
      </c>
      <c r="D31" s="15">
        <v>15</v>
      </c>
      <c r="E31" s="15">
        <v>59</v>
      </c>
      <c r="F31" s="15">
        <v>188</v>
      </c>
      <c r="J31" s="15">
        <f t="shared" si="9"/>
        <v>270</v>
      </c>
      <c r="L31" s="15">
        <f t="shared" si="10"/>
        <v>247</v>
      </c>
    </row>
    <row r="32" spans="1:12" x14ac:dyDescent="0.4">
      <c r="A32" s="15" t="s">
        <v>53</v>
      </c>
      <c r="B32" s="15">
        <v>13</v>
      </c>
      <c r="C32" s="15">
        <v>57</v>
      </c>
      <c r="D32" s="15">
        <v>111</v>
      </c>
      <c r="E32" s="15">
        <v>524</v>
      </c>
      <c r="F32" s="15">
        <v>1151</v>
      </c>
      <c r="J32" s="15">
        <f t="shared" si="9"/>
        <v>1856</v>
      </c>
      <c r="L32" s="15">
        <f t="shared" si="10"/>
        <v>1675</v>
      </c>
    </row>
    <row r="34" spans="2:10" x14ac:dyDescent="0.4">
      <c r="B34" s="15">
        <f>B27*B$25/$J27</f>
        <v>0</v>
      </c>
      <c r="C34" s="15">
        <f t="shared" ref="C34:H34" si="11">C27*C$25/$J27</f>
        <v>0</v>
      </c>
      <c r="D34" s="15">
        <f t="shared" si="11"/>
        <v>0</v>
      </c>
      <c r="E34" s="15">
        <f t="shared" si="11"/>
        <v>30.967741935483872</v>
      </c>
      <c r="F34" s="15">
        <f t="shared" si="11"/>
        <v>61.29032258064516</v>
      </c>
      <c r="G34" s="15">
        <f t="shared" si="11"/>
        <v>0</v>
      </c>
      <c r="H34" s="15">
        <f t="shared" si="11"/>
        <v>0</v>
      </c>
      <c r="J34" s="17">
        <f>SUM(B34:H34)</f>
        <v>92.258064516129025</v>
      </c>
    </row>
    <row r="35" spans="2:10" x14ac:dyDescent="0.4">
      <c r="B35" s="15">
        <f t="shared" ref="B35:H39" si="12">B28*B$25/$J28</f>
        <v>0</v>
      </c>
      <c r="C35" s="15">
        <f t="shared" si="12"/>
        <v>0.35398230088495575</v>
      </c>
      <c r="D35" s="15">
        <f t="shared" si="12"/>
        <v>2.1491782553729455</v>
      </c>
      <c r="E35" s="15">
        <f t="shared" si="12"/>
        <v>22.351453855878635</v>
      </c>
      <c r="F35" s="15">
        <f t="shared" si="12"/>
        <v>65.360303413400757</v>
      </c>
      <c r="G35" s="15">
        <f t="shared" si="12"/>
        <v>0</v>
      </c>
      <c r="H35" s="15">
        <f t="shared" si="12"/>
        <v>0</v>
      </c>
      <c r="J35" s="17">
        <f t="shared" ref="J35:J39" si="13">SUM(B35:H35)</f>
        <v>90.214917825537299</v>
      </c>
    </row>
    <row r="36" spans="2:10" x14ac:dyDescent="0.4">
      <c r="B36" s="15">
        <f t="shared" si="12"/>
        <v>0</v>
      </c>
      <c r="C36" s="15">
        <f t="shared" si="12"/>
        <v>1.0940919037199124</v>
      </c>
      <c r="D36" s="15">
        <f t="shared" si="12"/>
        <v>3.6105032822757113</v>
      </c>
      <c r="E36" s="15">
        <f t="shared" si="12"/>
        <v>23.807439824945295</v>
      </c>
      <c r="F36" s="15">
        <f t="shared" si="12"/>
        <v>56.673960612691467</v>
      </c>
      <c r="G36" s="15">
        <f t="shared" si="12"/>
        <v>0</v>
      </c>
      <c r="H36" s="15">
        <f t="shared" si="12"/>
        <v>0</v>
      </c>
      <c r="J36" s="17">
        <f t="shared" si="13"/>
        <v>85.18599562363238</v>
      </c>
    </row>
    <row r="37" spans="2:10" x14ac:dyDescent="0.4">
      <c r="B37" s="15">
        <f t="shared" si="12"/>
        <v>0</v>
      </c>
      <c r="C37" s="15">
        <f t="shared" si="12"/>
        <v>0.71661237785016285</v>
      </c>
      <c r="D37" s="15">
        <f t="shared" si="12"/>
        <v>4.7231270358306192</v>
      </c>
      <c r="E37" s="15">
        <f t="shared" si="12"/>
        <v>25.016286644951141</v>
      </c>
      <c r="F37" s="15">
        <f t="shared" si="12"/>
        <v>54.723127035830622</v>
      </c>
      <c r="G37" s="15">
        <f t="shared" si="12"/>
        <v>0</v>
      </c>
      <c r="H37" s="15">
        <f t="shared" si="12"/>
        <v>0</v>
      </c>
      <c r="J37" s="17">
        <f t="shared" si="13"/>
        <v>85.179153094462549</v>
      </c>
    </row>
    <row r="38" spans="2:10" x14ac:dyDescent="0.4">
      <c r="B38" s="15">
        <f t="shared" si="12"/>
        <v>0</v>
      </c>
      <c r="C38" s="15">
        <f t="shared" si="12"/>
        <v>0.51851851851851849</v>
      </c>
      <c r="D38" s="15">
        <f t="shared" si="12"/>
        <v>2.7777777777777777</v>
      </c>
      <c r="E38" s="15">
        <f t="shared" si="12"/>
        <v>17.481481481481481</v>
      </c>
      <c r="F38" s="15">
        <f t="shared" si="12"/>
        <v>69.629629629629633</v>
      </c>
      <c r="G38" s="15">
        <f t="shared" si="12"/>
        <v>0</v>
      </c>
      <c r="H38" s="15">
        <f t="shared" si="12"/>
        <v>0</v>
      </c>
      <c r="J38" s="17">
        <f t="shared" si="13"/>
        <v>90.407407407407419</v>
      </c>
    </row>
    <row r="39" spans="2:10" x14ac:dyDescent="0.4">
      <c r="B39" s="15">
        <f>B32*B$25/$J32</f>
        <v>0</v>
      </c>
      <c r="C39" s="15">
        <f t="shared" si="12"/>
        <v>0.61422413793103448</v>
      </c>
      <c r="D39" s="15">
        <f t="shared" si="12"/>
        <v>2.990301724137931</v>
      </c>
      <c r="E39" s="15">
        <f t="shared" si="12"/>
        <v>22.586206896551722</v>
      </c>
      <c r="F39" s="15">
        <f t="shared" si="12"/>
        <v>62.015086206896555</v>
      </c>
      <c r="G39" s="15">
        <f t="shared" si="12"/>
        <v>0</v>
      </c>
      <c r="H39" s="15">
        <f t="shared" si="12"/>
        <v>0</v>
      </c>
      <c r="J39" s="17">
        <f t="shared" si="13"/>
        <v>88.205818965517238</v>
      </c>
    </row>
    <row r="40" spans="2:10" x14ac:dyDescent="0.4">
      <c r="B40" s="15">
        <f t="shared" ref="B40:H40" si="14">B33*B$25</f>
        <v>0</v>
      </c>
      <c r="C40" s="15">
        <f t="shared" si="14"/>
        <v>0</v>
      </c>
      <c r="D40" s="15">
        <f t="shared" si="14"/>
        <v>0</v>
      </c>
      <c r="E40" s="15">
        <f t="shared" si="14"/>
        <v>0</v>
      </c>
      <c r="F40" s="15">
        <f t="shared" si="14"/>
        <v>0</v>
      </c>
      <c r="G40" s="15">
        <f t="shared" si="14"/>
        <v>0</v>
      </c>
      <c r="H40" s="15">
        <f t="shared" si="14"/>
        <v>0</v>
      </c>
    </row>
  </sheetData>
  <phoneticPr fontId="4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E487-6D4C-41CC-82C3-899F5441757A}">
  <dimension ref="A1:E15"/>
  <sheetViews>
    <sheetView topLeftCell="C1" zoomScale="85" zoomScaleNormal="85" workbookViewId="0">
      <selection activeCell="AA20" sqref="AA20"/>
    </sheetView>
  </sheetViews>
  <sheetFormatPr defaultRowHeight="18.75" x14ac:dyDescent="0.4"/>
  <cols>
    <col min="1" max="1" width="12.125" style="15" customWidth="1"/>
    <col min="2" max="2" width="18.75" style="15" customWidth="1"/>
    <col min="3" max="5" width="9" style="15"/>
    <col min="6" max="6" width="9.5" style="15" customWidth="1"/>
    <col min="7" max="17" width="9" style="15"/>
    <col min="18" max="18" width="9.875" style="15" customWidth="1"/>
    <col min="19" max="19" width="5.5" style="15" bestFit="1" customWidth="1"/>
    <col min="20" max="16384" width="9" style="15"/>
  </cols>
  <sheetData>
    <row r="1" spans="1:5" x14ac:dyDescent="0.4">
      <c r="A1" s="15" t="s">
        <v>103</v>
      </c>
    </row>
    <row r="3" spans="1:5" x14ac:dyDescent="0.4">
      <c r="C3" s="15" t="s">
        <v>104</v>
      </c>
      <c r="D3" s="15" t="s">
        <v>105</v>
      </c>
    </row>
    <row r="4" spans="1:5" x14ac:dyDescent="0.4">
      <c r="A4" s="15" t="s">
        <v>46</v>
      </c>
      <c r="B4" s="15" t="str">
        <f>A4&amp;"(n="&amp;E4&amp;")"</f>
        <v>その他(n=43)</v>
      </c>
      <c r="C4" s="15">
        <v>32</v>
      </c>
      <c r="D4" s="15">
        <v>11</v>
      </c>
      <c r="E4" s="15">
        <f>SUM(C4:D4)</f>
        <v>43</v>
      </c>
    </row>
    <row r="5" spans="1:5" x14ac:dyDescent="0.4">
      <c r="A5" s="15" t="s">
        <v>48</v>
      </c>
      <c r="B5" s="15" t="str">
        <f t="shared" ref="B5:B9" si="0">A5&amp;"(n="&amp;E5&amp;")"</f>
        <v>大学院(n=1243)</v>
      </c>
      <c r="C5" s="15">
        <v>799</v>
      </c>
      <c r="D5" s="15">
        <v>444</v>
      </c>
      <c r="E5" s="15">
        <f t="shared" ref="E5:E9" si="1">SUM(C5:D5)</f>
        <v>1243</v>
      </c>
    </row>
    <row r="6" spans="1:5" x14ac:dyDescent="0.4">
      <c r="A6" s="15" t="s">
        <v>50</v>
      </c>
      <c r="B6" s="15" t="str">
        <f t="shared" si="0"/>
        <v>学部3年以上(n=539)</v>
      </c>
      <c r="C6" s="15">
        <v>466</v>
      </c>
      <c r="D6" s="15">
        <v>73</v>
      </c>
      <c r="E6" s="15">
        <f t="shared" si="1"/>
        <v>539</v>
      </c>
    </row>
    <row r="7" spans="1:5" x14ac:dyDescent="0.4">
      <c r="A7" s="15" t="s">
        <v>51</v>
      </c>
      <c r="B7" s="15" t="str">
        <f t="shared" si="0"/>
        <v>学部2年(n=313)</v>
      </c>
      <c r="C7" s="15">
        <v>311</v>
      </c>
      <c r="D7" s="15">
        <v>2</v>
      </c>
      <c r="E7" s="15">
        <f t="shared" si="1"/>
        <v>313</v>
      </c>
    </row>
    <row r="8" spans="1:5" x14ac:dyDescent="0.4">
      <c r="A8" s="15" t="s">
        <v>52</v>
      </c>
      <c r="B8" s="15" t="str">
        <f t="shared" si="0"/>
        <v>学部1年(n=275)</v>
      </c>
      <c r="C8" s="15">
        <v>272</v>
      </c>
      <c r="D8" s="15">
        <v>3</v>
      </c>
      <c r="E8" s="15">
        <f t="shared" si="1"/>
        <v>275</v>
      </c>
    </row>
    <row r="9" spans="1:5" x14ac:dyDescent="0.4">
      <c r="A9" s="15" t="s">
        <v>54</v>
      </c>
      <c r="B9" s="15" t="str">
        <f t="shared" si="0"/>
        <v>全体(n=2413)</v>
      </c>
      <c r="C9" s="15">
        <v>1880</v>
      </c>
      <c r="D9" s="15">
        <v>533</v>
      </c>
      <c r="E9" s="15">
        <f t="shared" si="1"/>
        <v>2413</v>
      </c>
    </row>
    <row r="15" spans="1:5" s="16" customFormat="1" ht="9.75" customHeight="1" x14ac:dyDescent="0.4"/>
  </sheetData>
  <phoneticPr fontId="4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6D91-4FCC-47D8-93EF-BD72C9D0876F}">
  <dimension ref="A1:L40"/>
  <sheetViews>
    <sheetView zoomScale="85" zoomScaleNormal="85" workbookViewId="0">
      <selection activeCell="L29" sqref="L29"/>
    </sheetView>
  </sheetViews>
  <sheetFormatPr defaultRowHeight="18.75" x14ac:dyDescent="0.4"/>
  <cols>
    <col min="1" max="1" width="13.5" style="15" customWidth="1"/>
    <col min="2" max="2" width="8.875" style="15" customWidth="1"/>
    <col min="3" max="3" width="11.25" style="15" bestFit="1" customWidth="1"/>
    <col min="4" max="6" width="5.125" style="15" bestFit="1" customWidth="1"/>
    <col min="7" max="7" width="5.875" style="15" bestFit="1" customWidth="1"/>
    <col min="8" max="8" width="7" style="15" bestFit="1" customWidth="1"/>
    <col min="9" max="9" width="7.75" style="15" bestFit="1" customWidth="1"/>
    <col min="10" max="10" width="7" style="15" bestFit="1" customWidth="1"/>
    <col min="11" max="11" width="6.25" style="15" bestFit="1" customWidth="1"/>
    <col min="12" max="12" width="55.125" style="15" bestFit="1" customWidth="1"/>
    <col min="13" max="13" width="24.375" style="15" bestFit="1" customWidth="1"/>
    <col min="14" max="14" width="36.375" style="15" bestFit="1" customWidth="1"/>
    <col min="15" max="15" width="6.75" style="15" bestFit="1" customWidth="1"/>
    <col min="16" max="16" width="8.375" style="15" bestFit="1" customWidth="1"/>
    <col min="17" max="17" width="40.125" style="15" bestFit="1" customWidth="1"/>
    <col min="18" max="19" width="55.125" style="15" bestFit="1" customWidth="1"/>
    <col min="20" max="20" width="24.375" style="15" bestFit="1" customWidth="1"/>
    <col min="21" max="21" width="36.375" style="15" bestFit="1" customWidth="1"/>
    <col min="22" max="22" width="6.75" style="15" bestFit="1" customWidth="1"/>
    <col min="23" max="23" width="10.625" style="15" bestFit="1" customWidth="1"/>
    <col min="24" max="24" width="40.125" style="15" bestFit="1" customWidth="1"/>
    <col min="25" max="26" width="55.125" style="15" bestFit="1" customWidth="1"/>
    <col min="27" max="27" width="24.375" style="15" bestFit="1" customWidth="1"/>
    <col min="28" max="28" width="36.375" style="15" bestFit="1" customWidth="1"/>
    <col min="29" max="29" width="6.75" style="15" bestFit="1" customWidth="1"/>
    <col min="30" max="30" width="11.375" style="15" bestFit="1" customWidth="1"/>
    <col min="31" max="31" width="40.125" style="15" bestFit="1" customWidth="1"/>
    <col min="32" max="33" width="55.125" style="15" bestFit="1" customWidth="1"/>
    <col min="34" max="34" width="24.375" style="15" bestFit="1" customWidth="1"/>
    <col min="35" max="35" width="36.375" style="15" bestFit="1" customWidth="1"/>
    <col min="36" max="36" width="6.75" style="15" bestFit="1" customWidth="1"/>
    <col min="37" max="37" width="8.375" style="15" bestFit="1" customWidth="1"/>
    <col min="38" max="38" width="40.125" style="15" bestFit="1" customWidth="1"/>
    <col min="39" max="40" width="55.125" style="15" bestFit="1" customWidth="1"/>
    <col min="41" max="41" width="24.375" style="15" bestFit="1" customWidth="1"/>
    <col min="42" max="42" width="36.375" style="15" bestFit="1" customWidth="1"/>
    <col min="43" max="43" width="6.75" style="15" bestFit="1" customWidth="1"/>
    <col min="44" max="44" width="8.375" style="15" bestFit="1" customWidth="1"/>
    <col min="45" max="45" width="40.125" style="15" bestFit="1" customWidth="1"/>
    <col min="46" max="47" width="55.125" style="15" bestFit="1" customWidth="1"/>
    <col min="48" max="48" width="24.375" style="15" bestFit="1" customWidth="1"/>
    <col min="49" max="49" width="36.375" style="15" bestFit="1" customWidth="1"/>
    <col min="50" max="50" width="6.75" style="15" bestFit="1" customWidth="1"/>
    <col min="51" max="51" width="9.5" style="15" bestFit="1" customWidth="1"/>
    <col min="52" max="52" width="40.125" style="15" bestFit="1" customWidth="1"/>
    <col min="53" max="54" width="55.125" style="15" bestFit="1" customWidth="1"/>
    <col min="55" max="55" width="24.375" style="15" bestFit="1" customWidth="1"/>
    <col min="56" max="56" width="36.375" style="15" bestFit="1" customWidth="1"/>
    <col min="57" max="57" width="6.75" style="15" bestFit="1" customWidth="1"/>
    <col min="58" max="58" width="10.75" style="15" bestFit="1" customWidth="1"/>
    <col min="59" max="59" width="5.625" style="15" bestFit="1" customWidth="1"/>
    <col min="60" max="60" width="26.5" style="15" bestFit="1" customWidth="1"/>
    <col min="61" max="61" width="41" style="15" bestFit="1" customWidth="1"/>
    <col min="62" max="62" width="10.125" style="15" bestFit="1" customWidth="1"/>
    <col min="63" max="63" width="27.875" style="15" bestFit="1" customWidth="1"/>
    <col min="64" max="64" width="5" style="15" bestFit="1" customWidth="1"/>
    <col min="65" max="65" width="12" style="15" bestFit="1" customWidth="1"/>
    <col min="66" max="66" width="11.375" style="15" bestFit="1" customWidth="1"/>
    <col min="67" max="67" width="18.625" style="15" bestFit="1" customWidth="1"/>
    <col min="68" max="68" width="26.5" style="15" bestFit="1" customWidth="1"/>
    <col min="69" max="69" width="31.625" style="15" bestFit="1" customWidth="1"/>
    <col min="70" max="70" width="4.75" style="15" bestFit="1" customWidth="1"/>
    <col min="71" max="71" width="51.25" style="15" bestFit="1" customWidth="1"/>
    <col min="72" max="72" width="12.625" style="15" bestFit="1" customWidth="1"/>
    <col min="73" max="78" width="5.875" style="15" bestFit="1" customWidth="1"/>
    <col min="79" max="79" width="18.375" style="15" bestFit="1" customWidth="1"/>
    <col min="80" max="80" width="24.375" style="15" bestFit="1" customWidth="1"/>
    <col min="81" max="81" width="26.25" style="15" bestFit="1" customWidth="1"/>
    <col min="82" max="82" width="20" style="15" bestFit="1" customWidth="1"/>
    <col min="83" max="83" width="16.375" style="15" bestFit="1" customWidth="1"/>
    <col min="84" max="84" width="18.375" style="15" bestFit="1" customWidth="1"/>
    <col min="85" max="86" width="24.375" style="15" bestFit="1" customWidth="1"/>
    <col min="87" max="87" width="44" style="15" bestFit="1" customWidth="1"/>
    <col min="88" max="88" width="22" style="15" bestFit="1" customWidth="1"/>
    <col min="89" max="89" width="23.5" style="15" bestFit="1" customWidth="1"/>
    <col min="90" max="90" width="16.125" style="15" bestFit="1" customWidth="1"/>
    <col min="91" max="91" width="20.375" style="15" bestFit="1" customWidth="1"/>
    <col min="92" max="92" width="18.375" style="15" bestFit="1" customWidth="1"/>
    <col min="93" max="93" width="20.375" style="15" bestFit="1" customWidth="1"/>
    <col min="94" max="94" width="20" style="15" bestFit="1" customWidth="1"/>
    <col min="95" max="95" width="22.375" style="15" bestFit="1" customWidth="1"/>
    <col min="96" max="96" width="18.375" style="15" bestFit="1" customWidth="1"/>
    <col min="97" max="97" width="22.375" style="15" bestFit="1" customWidth="1"/>
    <col min="98" max="99" width="14.5" style="15" bestFit="1" customWidth="1"/>
    <col min="100" max="100" width="36.125" style="15" bestFit="1" customWidth="1"/>
    <col min="101" max="101" width="12.125" style="15" bestFit="1" customWidth="1"/>
    <col min="102" max="102" width="23.875" style="15" bestFit="1" customWidth="1"/>
    <col min="103" max="103" width="30.25" style="15" bestFit="1" customWidth="1"/>
    <col min="104" max="104" width="26.25" style="15" bestFit="1" customWidth="1"/>
    <col min="105" max="105" width="49.875" style="15" bestFit="1" customWidth="1"/>
    <col min="106" max="106" width="45.875" style="15" bestFit="1" customWidth="1"/>
    <col min="107" max="107" width="26.25" style="15" bestFit="1" customWidth="1"/>
    <col min="108" max="108" width="36.125" style="15" bestFit="1" customWidth="1"/>
    <col min="109" max="109" width="16.375" style="15" bestFit="1" customWidth="1"/>
    <col min="110" max="110" width="16.125" style="15" bestFit="1" customWidth="1"/>
    <col min="111" max="111" width="18.375" style="15" bestFit="1" customWidth="1"/>
    <col min="112" max="112" width="16.125" style="15" bestFit="1" customWidth="1"/>
    <col min="113" max="113" width="18.375" style="15" bestFit="1" customWidth="1"/>
    <col min="114" max="115" width="20.375" style="15" bestFit="1" customWidth="1"/>
    <col min="116" max="116" width="26.25" style="15" bestFit="1" customWidth="1"/>
    <col min="117" max="117" width="30.25" style="15" bestFit="1" customWidth="1"/>
    <col min="118" max="118" width="22.375" style="15" bestFit="1" customWidth="1"/>
    <col min="119" max="119" width="14.125" style="15" bestFit="1" customWidth="1"/>
    <col min="120" max="120" width="30.25" style="15" bestFit="1" customWidth="1"/>
    <col min="121" max="121" width="22.375" style="15" bestFit="1" customWidth="1"/>
    <col min="122" max="122" width="16.375" style="15" bestFit="1" customWidth="1"/>
    <col min="123" max="123" width="22.375" style="15" bestFit="1" customWidth="1"/>
    <col min="124" max="124" width="26.25" style="15" bestFit="1" customWidth="1"/>
    <col min="125" max="125" width="20.375" style="15" bestFit="1" customWidth="1"/>
    <col min="126" max="126" width="10.125" style="15" bestFit="1" customWidth="1"/>
    <col min="127" max="127" width="12.5" style="15" bestFit="1" customWidth="1"/>
    <col min="128" max="128" width="38.125" style="15" bestFit="1" customWidth="1"/>
    <col min="129" max="129" width="65.25" style="15" bestFit="1" customWidth="1"/>
    <col min="130" max="130" width="79.375" style="15" bestFit="1" customWidth="1"/>
    <col min="131" max="131" width="24.375" style="15" bestFit="1" customWidth="1"/>
    <col min="132" max="132" width="16.375" style="15" bestFit="1" customWidth="1"/>
    <col min="133" max="133" width="28.25" style="15" bestFit="1" customWidth="1"/>
    <col min="134" max="134" width="22.375" style="15" bestFit="1" customWidth="1"/>
    <col min="135" max="135" width="5" style="15" bestFit="1" customWidth="1"/>
    <col min="136" max="136" width="8.625" style="15" bestFit="1" customWidth="1"/>
    <col min="137" max="137" width="28.25" style="15" bestFit="1" customWidth="1"/>
    <col min="138" max="138" width="6.75" style="15" bestFit="1" customWidth="1"/>
    <col min="139" max="139" width="8.625" style="15" bestFit="1" customWidth="1"/>
    <col min="140" max="140" width="5" style="15" bestFit="1" customWidth="1"/>
    <col min="141" max="141" width="26.25" style="15" bestFit="1" customWidth="1"/>
    <col min="142" max="142" width="6.75" style="15" bestFit="1" customWidth="1"/>
    <col min="143" max="144" width="22.375" style="15" bestFit="1" customWidth="1"/>
    <col min="145" max="145" width="8.625" style="15" bestFit="1" customWidth="1"/>
    <col min="146" max="146" width="47.875" style="15" bestFit="1" customWidth="1"/>
    <col min="147" max="147" width="8.625" style="15" bestFit="1" customWidth="1"/>
    <col min="148" max="148" width="20.375" style="15" bestFit="1" customWidth="1"/>
    <col min="149" max="149" width="24.375" style="15" bestFit="1" customWidth="1"/>
    <col min="150" max="150" width="5" style="15" bestFit="1" customWidth="1"/>
    <col min="151" max="151" width="18.375" style="15" bestFit="1" customWidth="1"/>
    <col min="152" max="153" width="8.625" style="15" bestFit="1" customWidth="1"/>
    <col min="154" max="154" width="6.5" style="15" bestFit="1" customWidth="1"/>
    <col min="155" max="155" width="5.625" style="15" bestFit="1" customWidth="1"/>
    <col min="156" max="156" width="11.5" style="15" bestFit="1" customWidth="1"/>
    <col min="157" max="160" width="4.875" style="15" bestFit="1" customWidth="1"/>
    <col min="161" max="16384" width="9" style="15"/>
  </cols>
  <sheetData>
    <row r="1" spans="1:12" x14ac:dyDescent="0.4">
      <c r="A1" s="15" t="s">
        <v>119</v>
      </c>
    </row>
    <row r="2" spans="1:12" x14ac:dyDescent="0.4">
      <c r="C2" s="15" t="s">
        <v>107</v>
      </c>
      <c r="D2" s="15" t="s">
        <v>108</v>
      </c>
      <c r="E2" s="15" t="str">
        <f>"3-6"&amp;"講義"</f>
        <v>3-6講義</v>
      </c>
      <c r="F2" s="15" t="s">
        <v>109</v>
      </c>
    </row>
    <row r="3" spans="1:12" x14ac:dyDescent="0.4">
      <c r="A3" s="15" t="s">
        <v>41</v>
      </c>
      <c r="B3" s="15" t="str">
        <f>A3&amp;L3</f>
        <v>その他(n=29)</v>
      </c>
      <c r="C3" s="15">
        <v>23</v>
      </c>
      <c r="D3" s="15">
        <v>1</v>
      </c>
      <c r="E3" s="15">
        <v>0</v>
      </c>
      <c r="F3" s="15">
        <v>5</v>
      </c>
      <c r="K3" s="15">
        <f>SUM(C3:I3)</f>
        <v>29</v>
      </c>
      <c r="L3" s="15" t="str">
        <f>"(n="&amp;K3&amp;")"</f>
        <v>(n=29)</v>
      </c>
    </row>
    <row r="4" spans="1:12" x14ac:dyDescent="0.4">
      <c r="A4" s="15" t="s">
        <v>47</v>
      </c>
      <c r="B4" s="15" t="str">
        <f t="shared" ref="B4:B8" si="0">A4&amp;L4</f>
        <v>大学院(n=702)</v>
      </c>
      <c r="C4" s="15">
        <v>667</v>
      </c>
      <c r="D4" s="15">
        <v>24</v>
      </c>
      <c r="E4" s="15">
        <v>4</v>
      </c>
      <c r="F4" s="15">
        <v>7</v>
      </c>
      <c r="K4" s="15">
        <f t="shared" ref="K4:K8" si="1">SUM(C4:I4)</f>
        <v>702</v>
      </c>
      <c r="L4" s="15" t="str">
        <f t="shared" ref="L4:L8" si="2">"(n="&amp;K4&amp;")"</f>
        <v>(n=702)</v>
      </c>
    </row>
    <row r="5" spans="1:12" x14ac:dyDescent="0.4">
      <c r="A5" s="15" t="s">
        <v>49</v>
      </c>
      <c r="B5" s="15" t="str">
        <f t="shared" si="0"/>
        <v>学部3年以上(n=442)</v>
      </c>
      <c r="C5" s="15">
        <v>326</v>
      </c>
      <c r="D5" s="15">
        <v>51</v>
      </c>
      <c r="E5" s="15">
        <v>18</v>
      </c>
      <c r="F5" s="15">
        <v>47</v>
      </c>
      <c r="K5" s="15">
        <f t="shared" si="1"/>
        <v>442</v>
      </c>
      <c r="L5" s="15" t="str">
        <f t="shared" si="2"/>
        <v>(n=442)</v>
      </c>
    </row>
    <row r="6" spans="1:12" x14ac:dyDescent="0.4">
      <c r="A6" s="15" t="s">
        <v>11</v>
      </c>
      <c r="B6" s="15" t="str">
        <f t="shared" si="0"/>
        <v>学部2年(n=303)</v>
      </c>
      <c r="C6" s="15">
        <v>260</v>
      </c>
      <c r="D6" s="15">
        <v>30</v>
      </c>
      <c r="E6" s="15">
        <v>3</v>
      </c>
      <c r="F6" s="15">
        <v>10</v>
      </c>
      <c r="K6" s="15">
        <f t="shared" si="1"/>
        <v>303</v>
      </c>
      <c r="L6" s="15" t="str">
        <f t="shared" si="2"/>
        <v>(n=303)</v>
      </c>
    </row>
    <row r="7" spans="1:12" x14ac:dyDescent="0.4">
      <c r="A7" s="15" t="s">
        <v>12</v>
      </c>
      <c r="B7" s="15" t="str">
        <f t="shared" si="0"/>
        <v>学部1年(n=270)</v>
      </c>
      <c r="C7" s="15">
        <v>117</v>
      </c>
      <c r="D7" s="15">
        <v>145</v>
      </c>
      <c r="E7" s="15">
        <v>1</v>
      </c>
      <c r="F7" s="15">
        <v>7</v>
      </c>
      <c r="K7" s="15">
        <f t="shared" si="1"/>
        <v>270</v>
      </c>
      <c r="L7" s="15" t="str">
        <f t="shared" si="2"/>
        <v>(n=270)</v>
      </c>
    </row>
    <row r="8" spans="1:12" x14ac:dyDescent="0.4">
      <c r="A8" s="15" t="s">
        <v>110</v>
      </c>
      <c r="B8" s="15" t="str">
        <f t="shared" si="0"/>
        <v>全体(n=1746)</v>
      </c>
      <c r="C8" s="15">
        <v>1393</v>
      </c>
      <c r="D8" s="15">
        <v>251</v>
      </c>
      <c r="E8" s="15">
        <v>26</v>
      </c>
      <c r="F8" s="15">
        <v>76</v>
      </c>
      <c r="K8" s="15">
        <f t="shared" si="1"/>
        <v>1746</v>
      </c>
      <c r="L8" s="15" t="str">
        <f t="shared" si="2"/>
        <v>(n=1746)</v>
      </c>
    </row>
    <row r="25" spans="1:10" x14ac:dyDescent="0.4">
      <c r="B25" s="15">
        <v>0.5</v>
      </c>
      <c r="C25" s="15">
        <v>2</v>
      </c>
      <c r="D25" s="15">
        <v>4.5</v>
      </c>
      <c r="E25" s="15">
        <v>7.5</v>
      </c>
      <c r="F25" s="15">
        <v>10.5</v>
      </c>
      <c r="G25" s="15">
        <v>13.5</v>
      </c>
      <c r="H25" s="15">
        <v>15</v>
      </c>
    </row>
    <row r="26" spans="1:10" x14ac:dyDescent="0.4">
      <c r="A26" s="15" t="s">
        <v>111</v>
      </c>
      <c r="B26" s="15" t="s">
        <v>112</v>
      </c>
      <c r="C26" s="15" t="s">
        <v>113</v>
      </c>
      <c r="D26" s="15" t="s">
        <v>114</v>
      </c>
      <c r="E26" s="15" t="s">
        <v>115</v>
      </c>
      <c r="F26" s="15" t="s">
        <v>116</v>
      </c>
      <c r="G26" s="15" t="s">
        <v>117</v>
      </c>
      <c r="H26" s="15" t="s">
        <v>106</v>
      </c>
      <c r="I26" s="15" t="s">
        <v>118</v>
      </c>
      <c r="J26" s="15" t="s">
        <v>53</v>
      </c>
    </row>
    <row r="27" spans="1:10" x14ac:dyDescent="0.4">
      <c r="A27" s="15" t="s">
        <v>41</v>
      </c>
      <c r="B27" s="15">
        <v>23</v>
      </c>
      <c r="C27" s="15">
        <v>1</v>
      </c>
      <c r="E27" s="15">
        <v>2</v>
      </c>
      <c r="F27" s="15">
        <v>1</v>
      </c>
      <c r="H27" s="15">
        <v>2</v>
      </c>
      <c r="J27" s="15">
        <f>SUM(B27:I27)</f>
        <v>29</v>
      </c>
    </row>
    <row r="28" spans="1:10" x14ac:dyDescent="0.4">
      <c r="A28" s="15" t="s">
        <v>47</v>
      </c>
      <c r="B28" s="15">
        <v>667</v>
      </c>
      <c r="C28" s="15">
        <v>24</v>
      </c>
      <c r="D28" s="15">
        <v>4</v>
      </c>
      <c r="E28" s="15">
        <v>4</v>
      </c>
      <c r="G28" s="15">
        <v>2</v>
      </c>
      <c r="H28" s="15">
        <v>1</v>
      </c>
      <c r="J28" s="15">
        <f t="shared" ref="J28:J32" si="3">SUM(B28:I28)</f>
        <v>702</v>
      </c>
    </row>
    <row r="29" spans="1:10" x14ac:dyDescent="0.4">
      <c r="A29" s="15" t="s">
        <v>49</v>
      </c>
      <c r="B29" s="15">
        <v>326</v>
      </c>
      <c r="C29" s="15">
        <v>51</v>
      </c>
      <c r="D29" s="15">
        <v>18</v>
      </c>
      <c r="E29" s="15">
        <v>24</v>
      </c>
      <c r="F29" s="15">
        <v>17</v>
      </c>
      <c r="G29" s="15">
        <v>2</v>
      </c>
      <c r="H29" s="15">
        <v>4</v>
      </c>
      <c r="J29" s="15">
        <f t="shared" si="3"/>
        <v>442</v>
      </c>
    </row>
    <row r="30" spans="1:10" x14ac:dyDescent="0.4">
      <c r="A30" s="15" t="s">
        <v>11</v>
      </c>
      <c r="B30" s="15">
        <v>260</v>
      </c>
      <c r="C30" s="15">
        <v>30</v>
      </c>
      <c r="D30" s="15">
        <v>3</v>
      </c>
      <c r="F30" s="15">
        <v>3</v>
      </c>
      <c r="G30" s="15">
        <v>2</v>
      </c>
      <c r="H30" s="15">
        <v>5</v>
      </c>
      <c r="J30" s="15">
        <f t="shared" si="3"/>
        <v>303</v>
      </c>
    </row>
    <row r="31" spans="1:10" x14ac:dyDescent="0.4">
      <c r="A31" s="15" t="s">
        <v>12</v>
      </c>
      <c r="B31" s="15">
        <v>117</v>
      </c>
      <c r="C31" s="15">
        <v>145</v>
      </c>
      <c r="D31" s="15">
        <v>1</v>
      </c>
      <c r="F31" s="15">
        <v>2</v>
      </c>
      <c r="G31" s="15">
        <v>3</v>
      </c>
      <c r="H31" s="15">
        <v>2</v>
      </c>
      <c r="J31" s="15">
        <f t="shared" si="3"/>
        <v>270</v>
      </c>
    </row>
    <row r="32" spans="1:10" x14ac:dyDescent="0.4">
      <c r="A32" s="15" t="s">
        <v>53</v>
      </c>
      <c r="B32" s="15">
        <v>1393</v>
      </c>
      <c r="C32" s="15">
        <v>251</v>
      </c>
      <c r="D32" s="15">
        <v>26</v>
      </c>
      <c r="E32" s="15">
        <v>30</v>
      </c>
      <c r="F32" s="15">
        <v>23</v>
      </c>
      <c r="G32" s="15">
        <v>9</v>
      </c>
      <c r="H32" s="15">
        <v>14</v>
      </c>
      <c r="J32" s="15">
        <f t="shared" si="3"/>
        <v>1746</v>
      </c>
    </row>
    <row r="34" spans="2:10" x14ac:dyDescent="0.4">
      <c r="B34" s="15">
        <f>B27*B$25/$J27</f>
        <v>0.39655172413793105</v>
      </c>
      <c r="C34" s="15">
        <f t="shared" ref="C34:H34" si="4">C27*C$25/$J27</f>
        <v>6.8965517241379309E-2</v>
      </c>
      <c r="D34" s="15">
        <f t="shared" si="4"/>
        <v>0</v>
      </c>
      <c r="E34" s="15">
        <f t="shared" si="4"/>
        <v>0.51724137931034486</v>
      </c>
      <c r="F34" s="15">
        <f t="shared" si="4"/>
        <v>0.36206896551724138</v>
      </c>
      <c r="G34" s="15">
        <f t="shared" si="4"/>
        <v>0</v>
      </c>
      <c r="H34" s="15">
        <f t="shared" si="4"/>
        <v>1.0344827586206897</v>
      </c>
      <c r="J34" s="17">
        <f>SUM(B34:H34)</f>
        <v>2.3793103448275863</v>
      </c>
    </row>
    <row r="35" spans="2:10" x14ac:dyDescent="0.4">
      <c r="B35" s="15">
        <f t="shared" ref="B35:H35" si="5">B28*B$25/$J28</f>
        <v>0.47507122507122507</v>
      </c>
      <c r="C35" s="15">
        <f t="shared" si="5"/>
        <v>6.8376068376068383E-2</v>
      </c>
      <c r="D35" s="15">
        <f t="shared" si="5"/>
        <v>2.564102564102564E-2</v>
      </c>
      <c r="E35" s="15">
        <f t="shared" si="5"/>
        <v>4.2735042735042736E-2</v>
      </c>
      <c r="F35" s="15">
        <f t="shared" si="5"/>
        <v>0</v>
      </c>
      <c r="G35" s="15">
        <f t="shared" si="5"/>
        <v>3.8461538461538464E-2</v>
      </c>
      <c r="H35" s="15">
        <f t="shared" si="5"/>
        <v>2.1367521367521368E-2</v>
      </c>
      <c r="J35" s="17">
        <f t="shared" ref="J35:J39" si="6">SUM(B35:H35)</f>
        <v>0.67165242165242167</v>
      </c>
    </row>
    <row r="36" spans="2:10" x14ac:dyDescent="0.4">
      <c r="B36" s="15">
        <f t="shared" ref="B36:H36" si="7">B29*B$25/$J29</f>
        <v>0.36877828054298645</v>
      </c>
      <c r="C36" s="15">
        <f t="shared" si="7"/>
        <v>0.23076923076923078</v>
      </c>
      <c r="D36" s="15">
        <f t="shared" si="7"/>
        <v>0.18325791855203619</v>
      </c>
      <c r="E36" s="15">
        <f t="shared" si="7"/>
        <v>0.40723981900452488</v>
      </c>
      <c r="F36" s="15">
        <f t="shared" si="7"/>
        <v>0.40384615384615385</v>
      </c>
      <c r="G36" s="15">
        <f t="shared" si="7"/>
        <v>6.1085972850678731E-2</v>
      </c>
      <c r="H36" s="15">
        <f t="shared" si="7"/>
        <v>0.13574660633484162</v>
      </c>
      <c r="J36" s="17">
        <f t="shared" si="6"/>
        <v>1.7907239819004526</v>
      </c>
    </row>
    <row r="37" spans="2:10" x14ac:dyDescent="0.4">
      <c r="B37" s="15">
        <f t="shared" ref="B37:H37" si="8">B30*B$25/$J30</f>
        <v>0.42904290429042902</v>
      </c>
      <c r="C37" s="15">
        <f t="shared" si="8"/>
        <v>0.19801980198019803</v>
      </c>
      <c r="D37" s="15">
        <f t="shared" si="8"/>
        <v>4.4554455445544552E-2</v>
      </c>
      <c r="E37" s="15">
        <f t="shared" si="8"/>
        <v>0</v>
      </c>
      <c r="F37" s="15">
        <f t="shared" si="8"/>
        <v>0.10396039603960396</v>
      </c>
      <c r="G37" s="15">
        <f t="shared" si="8"/>
        <v>8.9108910891089105E-2</v>
      </c>
      <c r="H37" s="15">
        <f t="shared" si="8"/>
        <v>0.24752475247524752</v>
      </c>
      <c r="J37" s="17">
        <f t="shared" si="6"/>
        <v>1.1122112211221122</v>
      </c>
    </row>
    <row r="38" spans="2:10" x14ac:dyDescent="0.4">
      <c r="B38" s="15">
        <f t="shared" ref="B38:H38" si="9">B31*B$25/$J31</f>
        <v>0.21666666666666667</v>
      </c>
      <c r="C38" s="15">
        <f t="shared" si="9"/>
        <v>1.0740740740740742</v>
      </c>
      <c r="D38" s="15">
        <f t="shared" si="9"/>
        <v>1.6666666666666666E-2</v>
      </c>
      <c r="E38" s="15">
        <f t="shared" si="9"/>
        <v>0</v>
      </c>
      <c r="F38" s="15">
        <f t="shared" si="9"/>
        <v>7.7777777777777779E-2</v>
      </c>
      <c r="G38" s="15">
        <f t="shared" si="9"/>
        <v>0.15</v>
      </c>
      <c r="H38" s="15">
        <f t="shared" si="9"/>
        <v>0.1111111111111111</v>
      </c>
      <c r="J38" s="17">
        <f t="shared" si="6"/>
        <v>1.6462962962962961</v>
      </c>
    </row>
    <row r="39" spans="2:10" x14ac:dyDescent="0.4">
      <c r="B39" s="15">
        <f>B32*B$25/$J32</f>
        <v>0.3989117983963345</v>
      </c>
      <c r="C39" s="15">
        <f t="shared" ref="B39:H39" si="10">C32*C$25/$J32</f>
        <v>0.28751431844215347</v>
      </c>
      <c r="D39" s="15">
        <f t="shared" si="10"/>
        <v>6.7010309278350513E-2</v>
      </c>
      <c r="E39" s="15">
        <f t="shared" si="10"/>
        <v>0.12886597938144329</v>
      </c>
      <c r="F39" s="15">
        <f t="shared" si="10"/>
        <v>0.13831615120274915</v>
      </c>
      <c r="G39" s="15">
        <f t="shared" si="10"/>
        <v>6.9587628865979384E-2</v>
      </c>
      <c r="H39" s="15">
        <f t="shared" si="10"/>
        <v>0.12027491408934708</v>
      </c>
      <c r="J39" s="17">
        <f t="shared" si="6"/>
        <v>1.2104810996563573</v>
      </c>
    </row>
    <row r="40" spans="2:10" x14ac:dyDescent="0.4">
      <c r="B40" s="15">
        <f t="shared" ref="B40:H40" si="11">B33*B$25</f>
        <v>0</v>
      </c>
      <c r="C40" s="15">
        <f t="shared" si="11"/>
        <v>0</v>
      </c>
      <c r="D40" s="15">
        <f t="shared" si="11"/>
        <v>0</v>
      </c>
      <c r="E40" s="15">
        <f t="shared" si="11"/>
        <v>0</v>
      </c>
      <c r="F40" s="15">
        <f t="shared" si="11"/>
        <v>0</v>
      </c>
      <c r="G40" s="15">
        <f t="shared" si="11"/>
        <v>0</v>
      </c>
      <c r="H40" s="15">
        <f t="shared" si="11"/>
        <v>0</v>
      </c>
    </row>
  </sheetData>
  <phoneticPr fontId="4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6017-7C1C-4F0F-93C1-3F3044540808}">
  <dimension ref="A1:U40"/>
  <sheetViews>
    <sheetView zoomScale="85" zoomScaleNormal="85" workbookViewId="0">
      <selection activeCell="N29" sqref="N29"/>
    </sheetView>
  </sheetViews>
  <sheetFormatPr defaultRowHeight="18.75" x14ac:dyDescent="0.4"/>
  <cols>
    <col min="1" max="1" width="13.5" style="15" customWidth="1"/>
    <col min="2" max="2" width="8.875" style="15" customWidth="1"/>
    <col min="3" max="3" width="11.25" style="15" bestFit="1" customWidth="1"/>
    <col min="4" max="6" width="5.125" style="15" bestFit="1" customWidth="1"/>
    <col min="7" max="7" width="5.875" style="15" bestFit="1" customWidth="1"/>
    <col min="8" max="8" width="7" style="15" bestFit="1" customWidth="1"/>
    <col min="9" max="9" width="7.75" style="15" bestFit="1" customWidth="1"/>
    <col min="10" max="10" width="7" style="15" bestFit="1" customWidth="1"/>
    <col min="11" max="11" width="6.25" style="15" bestFit="1" customWidth="1"/>
    <col min="12" max="12" width="55.125" style="15" bestFit="1" customWidth="1"/>
    <col min="13" max="13" width="24.375" style="15" bestFit="1" customWidth="1"/>
    <col min="14" max="14" width="36.375" style="15" bestFit="1" customWidth="1"/>
    <col min="15" max="15" width="6.75" style="15" bestFit="1" customWidth="1"/>
    <col min="16" max="16" width="8.375" style="15" bestFit="1" customWidth="1"/>
    <col min="17" max="17" width="40.125" style="15" bestFit="1" customWidth="1"/>
    <col min="18" max="19" width="55.125" style="15" bestFit="1" customWidth="1"/>
    <col min="20" max="20" width="24.375" style="15" bestFit="1" customWidth="1"/>
    <col min="21" max="21" width="36.375" style="15" bestFit="1" customWidth="1"/>
    <col min="22" max="22" width="6.75" style="15" bestFit="1" customWidth="1"/>
    <col min="23" max="23" width="10.625" style="15" bestFit="1" customWidth="1"/>
    <col min="24" max="24" width="40.125" style="15" bestFit="1" customWidth="1"/>
    <col min="25" max="26" width="55.125" style="15" bestFit="1" customWidth="1"/>
    <col min="27" max="27" width="24.375" style="15" bestFit="1" customWidth="1"/>
    <col min="28" max="28" width="36.375" style="15" bestFit="1" customWidth="1"/>
    <col min="29" max="29" width="6.75" style="15" bestFit="1" customWidth="1"/>
    <col min="30" max="30" width="11.375" style="15" bestFit="1" customWidth="1"/>
    <col min="31" max="31" width="40.125" style="15" bestFit="1" customWidth="1"/>
    <col min="32" max="33" width="55.125" style="15" bestFit="1" customWidth="1"/>
    <col min="34" max="34" width="24.375" style="15" bestFit="1" customWidth="1"/>
    <col min="35" max="35" width="36.375" style="15" bestFit="1" customWidth="1"/>
    <col min="36" max="36" width="6.75" style="15" bestFit="1" customWidth="1"/>
    <col min="37" max="37" width="8.375" style="15" bestFit="1" customWidth="1"/>
    <col min="38" max="38" width="40.125" style="15" bestFit="1" customWidth="1"/>
    <col min="39" max="40" width="55.125" style="15" bestFit="1" customWidth="1"/>
    <col min="41" max="41" width="24.375" style="15" bestFit="1" customWidth="1"/>
    <col min="42" max="42" width="36.375" style="15" bestFit="1" customWidth="1"/>
    <col min="43" max="43" width="6.75" style="15" bestFit="1" customWidth="1"/>
    <col min="44" max="44" width="8.375" style="15" bestFit="1" customWidth="1"/>
    <col min="45" max="45" width="40.125" style="15" bestFit="1" customWidth="1"/>
    <col min="46" max="47" width="55.125" style="15" bestFit="1" customWidth="1"/>
    <col min="48" max="48" width="24.375" style="15" bestFit="1" customWidth="1"/>
    <col min="49" max="49" width="36.375" style="15" bestFit="1" customWidth="1"/>
    <col min="50" max="50" width="6.75" style="15" bestFit="1" customWidth="1"/>
    <col min="51" max="51" width="9.5" style="15" bestFit="1" customWidth="1"/>
    <col min="52" max="52" width="40.125" style="15" bestFit="1" customWidth="1"/>
    <col min="53" max="54" width="55.125" style="15" bestFit="1" customWidth="1"/>
    <col min="55" max="55" width="24.375" style="15" bestFit="1" customWidth="1"/>
    <col min="56" max="56" width="36.375" style="15" bestFit="1" customWidth="1"/>
    <col min="57" max="57" width="6.75" style="15" bestFit="1" customWidth="1"/>
    <col min="58" max="58" width="10.75" style="15" bestFit="1" customWidth="1"/>
    <col min="59" max="59" width="5.625" style="15" bestFit="1" customWidth="1"/>
    <col min="60" max="60" width="26.5" style="15" bestFit="1" customWidth="1"/>
    <col min="61" max="61" width="41" style="15" bestFit="1" customWidth="1"/>
    <col min="62" max="62" width="10.125" style="15" bestFit="1" customWidth="1"/>
    <col min="63" max="63" width="27.875" style="15" bestFit="1" customWidth="1"/>
    <col min="64" max="64" width="5" style="15" bestFit="1" customWidth="1"/>
    <col min="65" max="65" width="12" style="15" bestFit="1" customWidth="1"/>
    <col min="66" max="66" width="11.375" style="15" bestFit="1" customWidth="1"/>
    <col min="67" max="67" width="18.625" style="15" bestFit="1" customWidth="1"/>
    <col min="68" max="68" width="26.5" style="15" bestFit="1" customWidth="1"/>
    <col min="69" max="69" width="31.625" style="15" bestFit="1" customWidth="1"/>
    <col min="70" max="70" width="4.75" style="15" bestFit="1" customWidth="1"/>
    <col min="71" max="71" width="51.25" style="15" bestFit="1" customWidth="1"/>
    <col min="72" max="72" width="12.625" style="15" bestFit="1" customWidth="1"/>
    <col min="73" max="78" width="5.875" style="15" bestFit="1" customWidth="1"/>
    <col min="79" max="79" width="18.375" style="15" bestFit="1" customWidth="1"/>
    <col min="80" max="80" width="24.375" style="15" bestFit="1" customWidth="1"/>
    <col min="81" max="81" width="26.25" style="15" bestFit="1" customWidth="1"/>
    <col min="82" max="82" width="20" style="15" bestFit="1" customWidth="1"/>
    <col min="83" max="83" width="16.375" style="15" bestFit="1" customWidth="1"/>
    <col min="84" max="84" width="18.375" style="15" bestFit="1" customWidth="1"/>
    <col min="85" max="86" width="24.375" style="15" bestFit="1" customWidth="1"/>
    <col min="87" max="87" width="44" style="15" bestFit="1" customWidth="1"/>
    <col min="88" max="88" width="22" style="15" bestFit="1" customWidth="1"/>
    <col min="89" max="89" width="23.5" style="15" bestFit="1" customWidth="1"/>
    <col min="90" max="90" width="16.125" style="15" bestFit="1" customWidth="1"/>
    <col min="91" max="91" width="20.375" style="15" bestFit="1" customWidth="1"/>
    <col min="92" max="92" width="18.375" style="15" bestFit="1" customWidth="1"/>
    <col min="93" max="93" width="20.375" style="15" bestFit="1" customWidth="1"/>
    <col min="94" max="94" width="20" style="15" bestFit="1" customWidth="1"/>
    <col min="95" max="95" width="22.375" style="15" bestFit="1" customWidth="1"/>
    <col min="96" max="96" width="18.375" style="15" bestFit="1" customWidth="1"/>
    <col min="97" max="97" width="22.375" style="15" bestFit="1" customWidth="1"/>
    <col min="98" max="99" width="14.5" style="15" bestFit="1" customWidth="1"/>
    <col min="100" max="100" width="36.125" style="15" bestFit="1" customWidth="1"/>
    <col min="101" max="101" width="12.125" style="15" bestFit="1" customWidth="1"/>
    <col min="102" max="102" width="23.875" style="15" bestFit="1" customWidth="1"/>
    <col min="103" max="103" width="30.25" style="15" bestFit="1" customWidth="1"/>
    <col min="104" max="104" width="26.25" style="15" bestFit="1" customWidth="1"/>
    <col min="105" max="105" width="49.875" style="15" bestFit="1" customWidth="1"/>
    <col min="106" max="106" width="45.875" style="15" bestFit="1" customWidth="1"/>
    <col min="107" max="107" width="26.25" style="15" bestFit="1" customWidth="1"/>
    <col min="108" max="108" width="36.125" style="15" bestFit="1" customWidth="1"/>
    <col min="109" max="109" width="16.375" style="15" bestFit="1" customWidth="1"/>
    <col min="110" max="110" width="16.125" style="15" bestFit="1" customWidth="1"/>
    <col min="111" max="111" width="18.375" style="15" bestFit="1" customWidth="1"/>
    <col min="112" max="112" width="16.125" style="15" bestFit="1" customWidth="1"/>
    <col min="113" max="113" width="18.375" style="15" bestFit="1" customWidth="1"/>
    <col min="114" max="115" width="20.375" style="15" bestFit="1" customWidth="1"/>
    <col min="116" max="116" width="26.25" style="15" bestFit="1" customWidth="1"/>
    <col min="117" max="117" width="30.25" style="15" bestFit="1" customWidth="1"/>
    <col min="118" max="118" width="22.375" style="15" bestFit="1" customWidth="1"/>
    <col min="119" max="119" width="14.125" style="15" bestFit="1" customWidth="1"/>
    <col min="120" max="120" width="30.25" style="15" bestFit="1" customWidth="1"/>
    <col min="121" max="121" width="22.375" style="15" bestFit="1" customWidth="1"/>
    <col min="122" max="122" width="16.375" style="15" bestFit="1" customWidth="1"/>
    <col min="123" max="123" width="22.375" style="15" bestFit="1" customWidth="1"/>
    <col min="124" max="124" width="26.25" style="15" bestFit="1" customWidth="1"/>
    <col min="125" max="125" width="20.375" style="15" bestFit="1" customWidth="1"/>
    <col min="126" max="126" width="10.125" style="15" bestFit="1" customWidth="1"/>
    <col min="127" max="127" width="12.5" style="15" bestFit="1" customWidth="1"/>
    <col min="128" max="128" width="38.125" style="15" bestFit="1" customWidth="1"/>
    <col min="129" max="129" width="65.25" style="15" bestFit="1" customWidth="1"/>
    <col min="130" max="130" width="79.375" style="15" bestFit="1" customWidth="1"/>
    <col min="131" max="131" width="24.375" style="15" bestFit="1" customWidth="1"/>
    <col min="132" max="132" width="16.375" style="15" bestFit="1" customWidth="1"/>
    <col min="133" max="133" width="28.25" style="15" bestFit="1" customWidth="1"/>
    <col min="134" max="134" width="22.375" style="15" bestFit="1" customWidth="1"/>
    <col min="135" max="135" width="5" style="15" bestFit="1" customWidth="1"/>
    <col min="136" max="136" width="8.625" style="15" bestFit="1" customWidth="1"/>
    <col min="137" max="137" width="28.25" style="15" bestFit="1" customWidth="1"/>
    <col min="138" max="138" width="6.75" style="15" bestFit="1" customWidth="1"/>
    <col min="139" max="139" width="8.625" style="15" bestFit="1" customWidth="1"/>
    <col min="140" max="140" width="5" style="15" bestFit="1" customWidth="1"/>
    <col min="141" max="141" width="26.25" style="15" bestFit="1" customWidth="1"/>
    <col min="142" max="142" width="6.75" style="15" bestFit="1" customWidth="1"/>
    <col min="143" max="144" width="22.375" style="15" bestFit="1" customWidth="1"/>
    <col min="145" max="145" width="8.625" style="15" bestFit="1" customWidth="1"/>
    <col min="146" max="146" width="47.875" style="15" bestFit="1" customWidth="1"/>
    <col min="147" max="147" width="8.625" style="15" bestFit="1" customWidth="1"/>
    <col min="148" max="148" width="20.375" style="15" bestFit="1" customWidth="1"/>
    <col min="149" max="149" width="24.375" style="15" bestFit="1" customWidth="1"/>
    <col min="150" max="150" width="5" style="15" bestFit="1" customWidth="1"/>
    <col min="151" max="151" width="18.375" style="15" bestFit="1" customWidth="1"/>
    <col min="152" max="153" width="8.625" style="15" bestFit="1" customWidth="1"/>
    <col min="154" max="154" width="6.5" style="15" bestFit="1" customWidth="1"/>
    <col min="155" max="155" width="5.625" style="15" bestFit="1" customWidth="1"/>
    <col min="156" max="156" width="11.5" style="15" bestFit="1" customWidth="1"/>
    <col min="157" max="160" width="4.875" style="15" bestFit="1" customWidth="1"/>
    <col min="161" max="16384" width="9" style="15"/>
  </cols>
  <sheetData>
    <row r="1" spans="1:21" x14ac:dyDescent="0.4">
      <c r="A1" s="15" t="s">
        <v>126</v>
      </c>
    </row>
    <row r="2" spans="1:21" x14ac:dyDescent="0.4">
      <c r="C2" s="15" t="s">
        <v>107</v>
      </c>
      <c r="D2" s="15" t="s">
        <v>108</v>
      </c>
      <c r="E2" s="15" t="str">
        <f>"3-6"&amp;"講義"</f>
        <v>3-6講義</v>
      </c>
      <c r="F2" s="15" t="s">
        <v>120</v>
      </c>
      <c r="G2" s="15" t="s">
        <v>121</v>
      </c>
      <c r="H2" s="15" t="s">
        <v>122</v>
      </c>
      <c r="I2" s="15" t="s">
        <v>123</v>
      </c>
    </row>
    <row r="3" spans="1:21" x14ac:dyDescent="0.4">
      <c r="A3" s="15" t="s">
        <v>41</v>
      </c>
      <c r="B3" s="15" t="str">
        <f>A3&amp;L3</f>
        <v>その他(n=30)</v>
      </c>
      <c r="C3" s="15">
        <v>4</v>
      </c>
      <c r="D3" s="15">
        <v>13</v>
      </c>
      <c r="E3" s="15">
        <v>7</v>
      </c>
      <c r="F3" s="15">
        <v>2</v>
      </c>
      <c r="G3" s="15">
        <v>2</v>
      </c>
      <c r="H3" s="15">
        <v>0</v>
      </c>
      <c r="I3" s="15">
        <v>2</v>
      </c>
      <c r="K3" s="15">
        <f>SUM(C3:I3)</f>
        <v>30</v>
      </c>
      <c r="L3" s="15" t="str">
        <f>"(n="&amp;K3&amp;")"</f>
        <v>(n=30)</v>
      </c>
      <c r="M3" s="15" t="s">
        <v>112</v>
      </c>
      <c r="N3" s="15" t="s">
        <v>113</v>
      </c>
      <c r="O3" s="15" t="s">
        <v>114</v>
      </c>
      <c r="P3" s="15" t="s">
        <v>115</v>
      </c>
      <c r="Q3" s="15" t="s">
        <v>116</v>
      </c>
      <c r="R3" s="15" t="s">
        <v>117</v>
      </c>
      <c r="S3" s="15" t="s">
        <v>106</v>
      </c>
      <c r="T3" s="15" t="s">
        <v>118</v>
      </c>
      <c r="U3" s="15" t="s">
        <v>53</v>
      </c>
    </row>
    <row r="4" spans="1:21" x14ac:dyDescent="0.4">
      <c r="A4" s="15" t="s">
        <v>47</v>
      </c>
      <c r="B4" s="15" t="str">
        <f t="shared" ref="B4:B8" si="0">A4&amp;L4</f>
        <v>大学院(n=745)</v>
      </c>
      <c r="C4" s="15">
        <v>170</v>
      </c>
      <c r="D4" s="15">
        <v>337</v>
      </c>
      <c r="E4" s="15">
        <v>151</v>
      </c>
      <c r="F4" s="15">
        <v>61</v>
      </c>
      <c r="G4" s="15">
        <v>12</v>
      </c>
      <c r="H4" s="15">
        <v>5</v>
      </c>
      <c r="I4" s="15">
        <v>9</v>
      </c>
      <c r="K4" s="15">
        <f t="shared" ref="K4:K8" si="1">SUM(C4:I4)</f>
        <v>745</v>
      </c>
      <c r="L4" s="15" t="str">
        <f t="shared" ref="L4:L8" si="2">"(n="&amp;K4&amp;")"</f>
        <v>(n=745)</v>
      </c>
      <c r="M4" s="15">
        <v>4</v>
      </c>
      <c r="N4" s="15">
        <v>13</v>
      </c>
      <c r="O4" s="15">
        <v>7</v>
      </c>
      <c r="P4" s="15">
        <v>2</v>
      </c>
      <c r="Q4" s="15">
        <v>2</v>
      </c>
      <c r="S4" s="15">
        <v>2</v>
      </c>
      <c r="U4" s="15">
        <v>30</v>
      </c>
    </row>
    <row r="5" spans="1:21" x14ac:dyDescent="0.4">
      <c r="A5" s="15" t="s">
        <v>49</v>
      </c>
      <c r="B5" s="15" t="str">
        <f t="shared" si="0"/>
        <v>学部3年以上(n=452)</v>
      </c>
      <c r="C5" s="15">
        <v>28</v>
      </c>
      <c r="D5" s="15">
        <v>95</v>
      </c>
      <c r="E5" s="15">
        <v>89</v>
      </c>
      <c r="F5" s="15">
        <v>99</v>
      </c>
      <c r="G5" s="15">
        <v>91</v>
      </c>
      <c r="H5" s="15">
        <v>28</v>
      </c>
      <c r="I5" s="15">
        <v>22</v>
      </c>
      <c r="K5" s="15">
        <f t="shared" si="1"/>
        <v>452</v>
      </c>
      <c r="L5" s="15" t="str">
        <f t="shared" si="2"/>
        <v>(n=452)</v>
      </c>
      <c r="M5" s="15">
        <v>170</v>
      </c>
      <c r="N5" s="15">
        <v>337</v>
      </c>
      <c r="O5" s="15">
        <v>151</v>
      </c>
      <c r="P5" s="15">
        <v>61</v>
      </c>
      <c r="Q5" s="15">
        <v>12</v>
      </c>
      <c r="R5" s="15">
        <v>5</v>
      </c>
      <c r="S5" s="15">
        <v>9</v>
      </c>
      <c r="U5" s="15">
        <v>745</v>
      </c>
    </row>
    <row r="6" spans="1:21" x14ac:dyDescent="0.4">
      <c r="A6" s="15" t="s">
        <v>11</v>
      </c>
      <c r="B6" s="15" t="str">
        <f t="shared" si="0"/>
        <v>学部2年(n=306)</v>
      </c>
      <c r="C6" s="15">
        <v>1</v>
      </c>
      <c r="D6" s="15">
        <v>5</v>
      </c>
      <c r="E6" s="15">
        <v>20</v>
      </c>
      <c r="F6" s="15">
        <v>61</v>
      </c>
      <c r="G6" s="15">
        <v>99</v>
      </c>
      <c r="H6" s="15">
        <v>70</v>
      </c>
      <c r="I6" s="15">
        <v>50</v>
      </c>
      <c r="K6" s="15">
        <f t="shared" si="1"/>
        <v>306</v>
      </c>
      <c r="L6" s="15" t="str">
        <f t="shared" si="2"/>
        <v>(n=306)</v>
      </c>
      <c r="M6" s="15">
        <v>28</v>
      </c>
      <c r="N6" s="15">
        <v>95</v>
      </c>
      <c r="O6" s="15">
        <v>89</v>
      </c>
      <c r="P6" s="15">
        <v>99</v>
      </c>
      <c r="Q6" s="15">
        <v>91</v>
      </c>
      <c r="R6" s="15">
        <v>28</v>
      </c>
      <c r="S6" s="15">
        <v>22</v>
      </c>
      <c r="U6" s="15">
        <v>452</v>
      </c>
    </row>
    <row r="7" spans="1:21" x14ac:dyDescent="0.4">
      <c r="A7" s="15" t="s">
        <v>12</v>
      </c>
      <c r="B7" s="15" t="str">
        <f t="shared" si="0"/>
        <v>学部1年(n=266)</v>
      </c>
      <c r="C7" s="15">
        <v>0</v>
      </c>
      <c r="D7" s="15">
        <v>1</v>
      </c>
      <c r="E7" s="15">
        <v>7</v>
      </c>
      <c r="F7" s="15">
        <v>38</v>
      </c>
      <c r="G7" s="15">
        <v>113</v>
      </c>
      <c r="H7" s="15">
        <v>86</v>
      </c>
      <c r="I7" s="15">
        <v>21</v>
      </c>
      <c r="K7" s="15">
        <f t="shared" si="1"/>
        <v>266</v>
      </c>
      <c r="L7" s="15" t="str">
        <f t="shared" si="2"/>
        <v>(n=266)</v>
      </c>
      <c r="M7" s="15">
        <v>1</v>
      </c>
      <c r="N7" s="15">
        <v>5</v>
      </c>
      <c r="O7" s="15">
        <v>20</v>
      </c>
      <c r="P7" s="15">
        <v>61</v>
      </c>
      <c r="Q7" s="15">
        <v>99</v>
      </c>
      <c r="R7" s="15">
        <v>70</v>
      </c>
      <c r="S7" s="15">
        <v>50</v>
      </c>
      <c r="U7" s="15">
        <v>306</v>
      </c>
    </row>
    <row r="8" spans="1:21" x14ac:dyDescent="0.4">
      <c r="A8" s="15" t="s">
        <v>110</v>
      </c>
      <c r="B8" s="15" t="str">
        <f t="shared" si="0"/>
        <v>全体(n=1799)</v>
      </c>
      <c r="C8" s="15">
        <v>203</v>
      </c>
      <c r="D8" s="15">
        <v>451</v>
      </c>
      <c r="E8" s="15">
        <v>274</v>
      </c>
      <c r="F8" s="15">
        <v>261</v>
      </c>
      <c r="G8" s="15">
        <v>317</v>
      </c>
      <c r="H8" s="15">
        <v>189</v>
      </c>
      <c r="I8" s="15">
        <v>104</v>
      </c>
      <c r="K8" s="15">
        <f t="shared" si="1"/>
        <v>1799</v>
      </c>
      <c r="L8" s="15" t="str">
        <f t="shared" si="2"/>
        <v>(n=1799)</v>
      </c>
      <c r="N8" s="15">
        <v>1</v>
      </c>
      <c r="O8" s="15">
        <v>7</v>
      </c>
      <c r="P8" s="15">
        <v>38</v>
      </c>
      <c r="Q8" s="15">
        <v>113</v>
      </c>
      <c r="R8" s="15">
        <v>86</v>
      </c>
      <c r="S8" s="15">
        <v>21</v>
      </c>
      <c r="U8" s="15">
        <v>266</v>
      </c>
    </row>
    <row r="9" spans="1:21" x14ac:dyDescent="0.4">
      <c r="M9" s="15">
        <v>203</v>
      </c>
      <c r="N9" s="15">
        <v>451</v>
      </c>
      <c r="O9" s="15">
        <v>274</v>
      </c>
      <c r="P9" s="15">
        <v>261</v>
      </c>
      <c r="Q9" s="15">
        <v>317</v>
      </c>
      <c r="R9" s="15">
        <v>189</v>
      </c>
      <c r="S9" s="15">
        <v>104</v>
      </c>
      <c r="U9" s="15">
        <v>1799</v>
      </c>
    </row>
    <row r="25" spans="1:10" x14ac:dyDescent="0.4">
      <c r="A25" s="15" t="s">
        <v>124</v>
      </c>
      <c r="B25" s="15">
        <v>0.5</v>
      </c>
      <c r="C25" s="15">
        <v>2</v>
      </c>
      <c r="D25" s="15">
        <v>4.5</v>
      </c>
      <c r="E25" s="15">
        <v>7.5</v>
      </c>
      <c r="F25" s="15">
        <v>10.5</v>
      </c>
      <c r="G25" s="15">
        <v>13.5</v>
      </c>
      <c r="H25" s="15">
        <v>15</v>
      </c>
    </row>
    <row r="26" spans="1:10" x14ac:dyDescent="0.4">
      <c r="A26" s="15" t="s">
        <v>111</v>
      </c>
      <c r="B26" s="15" t="s">
        <v>112</v>
      </c>
      <c r="C26" s="15" t="s">
        <v>113</v>
      </c>
      <c r="D26" s="15" t="s">
        <v>114</v>
      </c>
      <c r="E26" s="15" t="s">
        <v>115</v>
      </c>
      <c r="F26" s="15" t="s">
        <v>116</v>
      </c>
      <c r="G26" s="15" t="s">
        <v>117</v>
      </c>
      <c r="H26" s="15" t="s">
        <v>106</v>
      </c>
      <c r="I26" s="15" t="s">
        <v>118</v>
      </c>
      <c r="J26" s="15" t="s">
        <v>53</v>
      </c>
    </row>
    <row r="27" spans="1:10" x14ac:dyDescent="0.4">
      <c r="A27" s="15" t="s">
        <v>41</v>
      </c>
      <c r="B27" s="15">
        <v>4</v>
      </c>
      <c r="C27" s="15">
        <v>13</v>
      </c>
      <c r="D27" s="15">
        <v>7</v>
      </c>
      <c r="E27" s="15">
        <v>2</v>
      </c>
      <c r="F27" s="15">
        <v>2</v>
      </c>
      <c r="H27" s="15">
        <v>2</v>
      </c>
      <c r="J27" s="15">
        <f>SUM(B27:I27)</f>
        <v>30</v>
      </c>
    </row>
    <row r="28" spans="1:10" x14ac:dyDescent="0.4">
      <c r="A28" s="15" t="s">
        <v>47</v>
      </c>
      <c r="B28" s="15">
        <v>170</v>
      </c>
      <c r="C28" s="15">
        <v>337</v>
      </c>
      <c r="D28" s="15">
        <v>151</v>
      </c>
      <c r="E28" s="15">
        <v>61</v>
      </c>
      <c r="F28" s="15">
        <v>12</v>
      </c>
      <c r="G28" s="15">
        <v>5</v>
      </c>
      <c r="H28" s="15">
        <v>9</v>
      </c>
      <c r="J28" s="15">
        <f t="shared" ref="J28:J32" si="3">SUM(B28:I28)</f>
        <v>745</v>
      </c>
    </row>
    <row r="29" spans="1:10" x14ac:dyDescent="0.4">
      <c r="A29" s="15" t="s">
        <v>49</v>
      </c>
      <c r="B29" s="15">
        <v>28</v>
      </c>
      <c r="C29" s="15">
        <v>95</v>
      </c>
      <c r="D29" s="15">
        <v>89</v>
      </c>
      <c r="E29" s="15">
        <v>99</v>
      </c>
      <c r="F29" s="15">
        <v>91</v>
      </c>
      <c r="G29" s="15">
        <v>28</v>
      </c>
      <c r="H29" s="15">
        <v>22</v>
      </c>
      <c r="J29" s="15">
        <f t="shared" si="3"/>
        <v>452</v>
      </c>
    </row>
    <row r="30" spans="1:10" x14ac:dyDescent="0.4">
      <c r="A30" s="15" t="s">
        <v>11</v>
      </c>
      <c r="B30" s="15">
        <v>1</v>
      </c>
      <c r="C30" s="15">
        <v>5</v>
      </c>
      <c r="D30" s="15">
        <v>20</v>
      </c>
      <c r="E30" s="15">
        <v>61</v>
      </c>
      <c r="F30" s="15">
        <v>99</v>
      </c>
      <c r="G30" s="15">
        <v>70</v>
      </c>
      <c r="H30" s="15">
        <v>50</v>
      </c>
      <c r="J30" s="15">
        <f t="shared" si="3"/>
        <v>306</v>
      </c>
    </row>
    <row r="31" spans="1:10" x14ac:dyDescent="0.4">
      <c r="A31" s="15" t="s">
        <v>12</v>
      </c>
      <c r="C31" s="15">
        <v>1</v>
      </c>
      <c r="D31" s="15">
        <v>7</v>
      </c>
      <c r="E31" s="15">
        <v>38</v>
      </c>
      <c r="F31" s="15">
        <v>113</v>
      </c>
      <c r="G31" s="15">
        <v>86</v>
      </c>
      <c r="H31" s="15">
        <v>21</v>
      </c>
      <c r="J31" s="15">
        <f t="shared" si="3"/>
        <v>266</v>
      </c>
    </row>
    <row r="32" spans="1:10" x14ac:dyDescent="0.4">
      <c r="A32" s="15" t="s">
        <v>53</v>
      </c>
      <c r="B32" s="15">
        <v>203</v>
      </c>
      <c r="C32" s="15">
        <v>451</v>
      </c>
      <c r="D32" s="15">
        <v>274</v>
      </c>
      <c r="E32" s="15">
        <v>261</v>
      </c>
      <c r="F32" s="15">
        <v>317</v>
      </c>
      <c r="G32" s="15">
        <v>189</v>
      </c>
      <c r="H32" s="15">
        <v>104</v>
      </c>
      <c r="J32" s="15">
        <f t="shared" si="3"/>
        <v>1799</v>
      </c>
    </row>
    <row r="33" spans="1:10" x14ac:dyDescent="0.4">
      <c r="A33" s="15" t="s">
        <v>125</v>
      </c>
    </row>
    <row r="34" spans="1:10" x14ac:dyDescent="0.4">
      <c r="B34" s="15">
        <f>B27*B$25/$J27</f>
        <v>6.6666666666666666E-2</v>
      </c>
      <c r="C34" s="15">
        <f t="shared" ref="C34:H34" si="4">C27*C$25/$J27</f>
        <v>0.8666666666666667</v>
      </c>
      <c r="D34" s="15">
        <f t="shared" si="4"/>
        <v>1.05</v>
      </c>
      <c r="E34" s="15">
        <f t="shared" si="4"/>
        <v>0.5</v>
      </c>
      <c r="F34" s="15">
        <f t="shared" si="4"/>
        <v>0.7</v>
      </c>
      <c r="G34" s="15">
        <f t="shared" si="4"/>
        <v>0</v>
      </c>
      <c r="H34" s="15">
        <f t="shared" si="4"/>
        <v>1</v>
      </c>
      <c r="J34" s="17">
        <f>SUM(B34:H34)</f>
        <v>4.1833333333333336</v>
      </c>
    </row>
    <row r="35" spans="1:10" x14ac:dyDescent="0.4">
      <c r="B35" s="15">
        <f t="shared" ref="B35:H39" si="5">B28*B$25/$J28</f>
        <v>0.11409395973154363</v>
      </c>
      <c r="C35" s="15">
        <f t="shared" si="5"/>
        <v>0.90469798657718126</v>
      </c>
      <c r="D35" s="15">
        <f t="shared" si="5"/>
        <v>0.9120805369127517</v>
      </c>
      <c r="E35" s="15">
        <f t="shared" si="5"/>
        <v>0.61409395973154357</v>
      </c>
      <c r="F35" s="15">
        <f t="shared" si="5"/>
        <v>0.1691275167785235</v>
      </c>
      <c r="G35" s="15">
        <f t="shared" si="5"/>
        <v>9.0604026845637578E-2</v>
      </c>
      <c r="H35" s="15">
        <f t="shared" si="5"/>
        <v>0.18120805369127516</v>
      </c>
      <c r="J35" s="17">
        <f t="shared" ref="J35:J39" si="6">SUM(B35:H35)</f>
        <v>2.9859060402684565</v>
      </c>
    </row>
    <row r="36" spans="1:10" x14ac:dyDescent="0.4">
      <c r="B36" s="15">
        <f t="shared" si="5"/>
        <v>3.0973451327433628E-2</v>
      </c>
      <c r="C36" s="15">
        <f t="shared" si="5"/>
        <v>0.42035398230088494</v>
      </c>
      <c r="D36" s="15">
        <f t="shared" si="5"/>
        <v>0.88606194690265483</v>
      </c>
      <c r="E36" s="15">
        <f t="shared" si="5"/>
        <v>1.6426991150442478</v>
      </c>
      <c r="F36" s="15">
        <f t="shared" si="5"/>
        <v>2.1139380530973453</v>
      </c>
      <c r="G36" s="15">
        <f t="shared" si="5"/>
        <v>0.83628318584070793</v>
      </c>
      <c r="H36" s="15">
        <f t="shared" si="5"/>
        <v>0.73008849557522126</v>
      </c>
      <c r="J36" s="17">
        <f t="shared" si="6"/>
        <v>6.6603982300884956</v>
      </c>
    </row>
    <row r="37" spans="1:10" x14ac:dyDescent="0.4">
      <c r="B37" s="15">
        <f t="shared" si="5"/>
        <v>1.6339869281045752E-3</v>
      </c>
      <c r="C37" s="15">
        <f t="shared" si="5"/>
        <v>3.2679738562091505E-2</v>
      </c>
      <c r="D37" s="15">
        <f t="shared" si="5"/>
        <v>0.29411764705882354</v>
      </c>
      <c r="E37" s="15">
        <f t="shared" si="5"/>
        <v>1.4950980392156863</v>
      </c>
      <c r="F37" s="15">
        <f t="shared" si="5"/>
        <v>3.3970588235294117</v>
      </c>
      <c r="G37" s="15">
        <f t="shared" si="5"/>
        <v>3.0882352941176472</v>
      </c>
      <c r="H37" s="15">
        <f t="shared" si="5"/>
        <v>2.4509803921568629</v>
      </c>
      <c r="J37" s="17">
        <f t="shared" si="6"/>
        <v>10.759803921568627</v>
      </c>
    </row>
    <row r="38" spans="1:10" x14ac:dyDescent="0.4">
      <c r="B38" s="15">
        <f t="shared" si="5"/>
        <v>0</v>
      </c>
      <c r="C38" s="15">
        <f t="shared" si="5"/>
        <v>7.5187969924812026E-3</v>
      </c>
      <c r="D38" s="15">
        <f t="shared" si="5"/>
        <v>0.11842105263157894</v>
      </c>
      <c r="E38" s="15">
        <f t="shared" si="5"/>
        <v>1.0714285714285714</v>
      </c>
      <c r="F38" s="15">
        <f t="shared" si="5"/>
        <v>4.4605263157894735</v>
      </c>
      <c r="G38" s="15">
        <f t="shared" si="5"/>
        <v>4.3646616541353387</v>
      </c>
      <c r="H38" s="15">
        <f t="shared" si="5"/>
        <v>1.1842105263157894</v>
      </c>
      <c r="J38" s="17">
        <f t="shared" si="6"/>
        <v>11.206766917293232</v>
      </c>
    </row>
    <row r="39" spans="1:10" x14ac:dyDescent="0.4">
      <c r="B39" s="15">
        <f>B32*B$25/$J32</f>
        <v>5.642023346303502E-2</v>
      </c>
      <c r="C39" s="15">
        <f t="shared" si="5"/>
        <v>0.50138966092273485</v>
      </c>
      <c r="D39" s="15">
        <f t="shared" si="5"/>
        <v>0.68538076709282936</v>
      </c>
      <c r="E39" s="15">
        <f t="shared" si="5"/>
        <v>1.0881045025013896</v>
      </c>
      <c r="F39" s="15">
        <f t="shared" si="5"/>
        <v>1.850194552529183</v>
      </c>
      <c r="G39" s="15">
        <f t="shared" si="5"/>
        <v>1.4182879377431907</v>
      </c>
      <c r="H39" s="15">
        <f t="shared" si="5"/>
        <v>0.86714841578654811</v>
      </c>
      <c r="J39" s="17">
        <f t="shared" si="6"/>
        <v>6.4669260700389106</v>
      </c>
    </row>
    <row r="40" spans="1:10" x14ac:dyDescent="0.4">
      <c r="B40" s="15">
        <f t="shared" ref="B40:H40" si="7">B33*B$25</f>
        <v>0</v>
      </c>
      <c r="C40" s="15">
        <f t="shared" si="7"/>
        <v>0</v>
      </c>
      <c r="D40" s="15">
        <f t="shared" si="7"/>
        <v>0</v>
      </c>
      <c r="E40" s="15">
        <f t="shared" si="7"/>
        <v>0</v>
      </c>
      <c r="F40" s="15">
        <f t="shared" si="7"/>
        <v>0</v>
      </c>
      <c r="G40" s="15">
        <f t="shared" si="7"/>
        <v>0</v>
      </c>
      <c r="H40" s="15">
        <f t="shared" si="7"/>
        <v>0</v>
      </c>
    </row>
  </sheetData>
  <phoneticPr fontId="4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312C-F0D7-449F-9819-B2A845BFF00A}">
  <dimension ref="A1:L40"/>
  <sheetViews>
    <sheetView zoomScale="85" zoomScaleNormal="85" workbookViewId="0">
      <selection activeCell="J31" sqref="J31"/>
    </sheetView>
  </sheetViews>
  <sheetFormatPr defaultRowHeight="18.75" x14ac:dyDescent="0.4"/>
  <cols>
    <col min="1" max="1" width="13.5" style="15" customWidth="1"/>
    <col min="2" max="2" width="8.875" style="15" customWidth="1"/>
    <col min="3" max="3" width="11.25" style="15" bestFit="1" customWidth="1"/>
    <col min="4" max="6" width="5.125" style="15" bestFit="1" customWidth="1"/>
    <col min="7" max="7" width="5.875" style="15" bestFit="1" customWidth="1"/>
    <col min="8" max="8" width="7" style="15" bestFit="1" customWidth="1"/>
    <col min="9" max="9" width="7.75" style="15" bestFit="1" customWidth="1"/>
    <col min="10" max="10" width="7" style="15" bestFit="1" customWidth="1"/>
    <col min="11" max="11" width="6.25" style="15" bestFit="1" customWidth="1"/>
    <col min="12" max="12" width="55.125" style="15" bestFit="1" customWidth="1"/>
    <col min="13" max="13" width="24.375" style="15" bestFit="1" customWidth="1"/>
    <col min="14" max="14" width="36.375" style="15" bestFit="1" customWidth="1"/>
    <col min="15" max="15" width="6.75" style="15" bestFit="1" customWidth="1"/>
    <col min="16" max="16" width="8.375" style="15" bestFit="1" customWidth="1"/>
    <col min="17" max="17" width="40.125" style="15" bestFit="1" customWidth="1"/>
    <col min="18" max="19" width="55.125" style="15" bestFit="1" customWidth="1"/>
    <col min="20" max="20" width="24.375" style="15" bestFit="1" customWidth="1"/>
    <col min="21" max="21" width="36.375" style="15" bestFit="1" customWidth="1"/>
    <col min="22" max="22" width="6.75" style="15" bestFit="1" customWidth="1"/>
    <col min="23" max="23" width="10.625" style="15" bestFit="1" customWidth="1"/>
    <col min="24" max="24" width="40.125" style="15" bestFit="1" customWidth="1"/>
    <col min="25" max="26" width="55.125" style="15" bestFit="1" customWidth="1"/>
    <col min="27" max="27" width="24.375" style="15" bestFit="1" customWidth="1"/>
    <col min="28" max="28" width="36.375" style="15" bestFit="1" customWidth="1"/>
    <col min="29" max="29" width="6.75" style="15" bestFit="1" customWidth="1"/>
    <col min="30" max="30" width="11.375" style="15" bestFit="1" customWidth="1"/>
    <col min="31" max="31" width="40.125" style="15" bestFit="1" customWidth="1"/>
    <col min="32" max="33" width="55.125" style="15" bestFit="1" customWidth="1"/>
    <col min="34" max="34" width="24.375" style="15" bestFit="1" customWidth="1"/>
    <col min="35" max="35" width="36.375" style="15" bestFit="1" customWidth="1"/>
    <col min="36" max="36" width="6.75" style="15" bestFit="1" customWidth="1"/>
    <col min="37" max="37" width="8.375" style="15" bestFit="1" customWidth="1"/>
    <col min="38" max="38" width="40.125" style="15" bestFit="1" customWidth="1"/>
    <col min="39" max="40" width="55.125" style="15" bestFit="1" customWidth="1"/>
    <col min="41" max="41" width="24.375" style="15" bestFit="1" customWidth="1"/>
    <col min="42" max="42" width="36.375" style="15" bestFit="1" customWidth="1"/>
    <col min="43" max="43" width="6.75" style="15" bestFit="1" customWidth="1"/>
    <col min="44" max="44" width="8.375" style="15" bestFit="1" customWidth="1"/>
    <col min="45" max="45" width="40.125" style="15" bestFit="1" customWidth="1"/>
    <col min="46" max="47" width="55.125" style="15" bestFit="1" customWidth="1"/>
    <col min="48" max="48" width="24.375" style="15" bestFit="1" customWidth="1"/>
    <col min="49" max="49" width="36.375" style="15" bestFit="1" customWidth="1"/>
    <col min="50" max="50" width="6.75" style="15" bestFit="1" customWidth="1"/>
    <col min="51" max="51" width="9.5" style="15" bestFit="1" customWidth="1"/>
    <col min="52" max="52" width="40.125" style="15" bestFit="1" customWidth="1"/>
    <col min="53" max="54" width="55.125" style="15" bestFit="1" customWidth="1"/>
    <col min="55" max="55" width="24.375" style="15" bestFit="1" customWidth="1"/>
    <col min="56" max="56" width="36.375" style="15" bestFit="1" customWidth="1"/>
    <col min="57" max="57" width="6.75" style="15" bestFit="1" customWidth="1"/>
    <col min="58" max="58" width="10.75" style="15" bestFit="1" customWidth="1"/>
    <col min="59" max="59" width="5.625" style="15" bestFit="1" customWidth="1"/>
    <col min="60" max="60" width="26.5" style="15" bestFit="1" customWidth="1"/>
    <col min="61" max="61" width="41" style="15" bestFit="1" customWidth="1"/>
    <col min="62" max="62" width="10.125" style="15" bestFit="1" customWidth="1"/>
    <col min="63" max="63" width="27.875" style="15" bestFit="1" customWidth="1"/>
    <col min="64" max="64" width="5" style="15" bestFit="1" customWidth="1"/>
    <col min="65" max="65" width="12" style="15" bestFit="1" customWidth="1"/>
    <col min="66" max="66" width="11.375" style="15" bestFit="1" customWidth="1"/>
    <col min="67" max="67" width="18.625" style="15" bestFit="1" customWidth="1"/>
    <col min="68" max="68" width="26.5" style="15" bestFit="1" customWidth="1"/>
    <col min="69" max="69" width="31.625" style="15" bestFit="1" customWidth="1"/>
    <col min="70" max="70" width="4.75" style="15" bestFit="1" customWidth="1"/>
    <col min="71" max="71" width="51.25" style="15" bestFit="1" customWidth="1"/>
    <col min="72" max="72" width="12.625" style="15" bestFit="1" customWidth="1"/>
    <col min="73" max="78" width="5.875" style="15" bestFit="1" customWidth="1"/>
    <col min="79" max="79" width="18.375" style="15" bestFit="1" customWidth="1"/>
    <col min="80" max="80" width="24.375" style="15" bestFit="1" customWidth="1"/>
    <col min="81" max="81" width="26.25" style="15" bestFit="1" customWidth="1"/>
    <col min="82" max="82" width="20" style="15" bestFit="1" customWidth="1"/>
    <col min="83" max="83" width="16.375" style="15" bestFit="1" customWidth="1"/>
    <col min="84" max="84" width="18.375" style="15" bestFit="1" customWidth="1"/>
    <col min="85" max="86" width="24.375" style="15" bestFit="1" customWidth="1"/>
    <col min="87" max="87" width="44" style="15" bestFit="1" customWidth="1"/>
    <col min="88" max="88" width="22" style="15" bestFit="1" customWidth="1"/>
    <col min="89" max="89" width="23.5" style="15" bestFit="1" customWidth="1"/>
    <col min="90" max="90" width="16.125" style="15" bestFit="1" customWidth="1"/>
    <col min="91" max="91" width="20.375" style="15" bestFit="1" customWidth="1"/>
    <col min="92" max="92" width="18.375" style="15" bestFit="1" customWidth="1"/>
    <col min="93" max="93" width="20.375" style="15" bestFit="1" customWidth="1"/>
    <col min="94" max="94" width="20" style="15" bestFit="1" customWidth="1"/>
    <col min="95" max="95" width="22.375" style="15" bestFit="1" customWidth="1"/>
    <col min="96" max="96" width="18.375" style="15" bestFit="1" customWidth="1"/>
    <col min="97" max="97" width="22.375" style="15" bestFit="1" customWidth="1"/>
    <col min="98" max="99" width="14.5" style="15" bestFit="1" customWidth="1"/>
    <col min="100" max="100" width="36.125" style="15" bestFit="1" customWidth="1"/>
    <col min="101" max="101" width="12.125" style="15" bestFit="1" customWidth="1"/>
    <col min="102" max="102" width="23.875" style="15" bestFit="1" customWidth="1"/>
    <col min="103" max="103" width="30.25" style="15" bestFit="1" customWidth="1"/>
    <col min="104" max="104" width="26.25" style="15" bestFit="1" customWidth="1"/>
    <col min="105" max="105" width="49.875" style="15" bestFit="1" customWidth="1"/>
    <col min="106" max="106" width="45.875" style="15" bestFit="1" customWidth="1"/>
    <col min="107" max="107" width="26.25" style="15" bestFit="1" customWidth="1"/>
    <col min="108" max="108" width="36.125" style="15" bestFit="1" customWidth="1"/>
    <col min="109" max="109" width="16.375" style="15" bestFit="1" customWidth="1"/>
    <col min="110" max="110" width="16.125" style="15" bestFit="1" customWidth="1"/>
    <col min="111" max="111" width="18.375" style="15" bestFit="1" customWidth="1"/>
    <col min="112" max="112" width="16.125" style="15" bestFit="1" customWidth="1"/>
    <col min="113" max="113" width="18.375" style="15" bestFit="1" customWidth="1"/>
    <col min="114" max="115" width="20.375" style="15" bestFit="1" customWidth="1"/>
    <col min="116" max="116" width="26.25" style="15" bestFit="1" customWidth="1"/>
    <col min="117" max="117" width="30.25" style="15" bestFit="1" customWidth="1"/>
    <col min="118" max="118" width="22.375" style="15" bestFit="1" customWidth="1"/>
    <col min="119" max="119" width="14.125" style="15" bestFit="1" customWidth="1"/>
    <col min="120" max="120" width="30.25" style="15" bestFit="1" customWidth="1"/>
    <col min="121" max="121" width="22.375" style="15" bestFit="1" customWidth="1"/>
    <col min="122" max="122" width="16.375" style="15" bestFit="1" customWidth="1"/>
    <col min="123" max="123" width="22.375" style="15" bestFit="1" customWidth="1"/>
    <col min="124" max="124" width="26.25" style="15" bestFit="1" customWidth="1"/>
    <col min="125" max="125" width="20.375" style="15" bestFit="1" customWidth="1"/>
    <col min="126" max="126" width="10.125" style="15" bestFit="1" customWidth="1"/>
    <col min="127" max="127" width="12.5" style="15" bestFit="1" customWidth="1"/>
    <col min="128" max="128" width="38.125" style="15" bestFit="1" customWidth="1"/>
    <col min="129" max="129" width="65.25" style="15" bestFit="1" customWidth="1"/>
    <col min="130" max="130" width="79.375" style="15" bestFit="1" customWidth="1"/>
    <col min="131" max="131" width="24.375" style="15" bestFit="1" customWidth="1"/>
    <col min="132" max="132" width="16.375" style="15" bestFit="1" customWidth="1"/>
    <col min="133" max="133" width="28.25" style="15" bestFit="1" customWidth="1"/>
    <col min="134" max="134" width="22.375" style="15" bestFit="1" customWidth="1"/>
    <col min="135" max="135" width="5" style="15" bestFit="1" customWidth="1"/>
    <col min="136" max="136" width="8.625" style="15" bestFit="1" customWidth="1"/>
    <col min="137" max="137" width="28.25" style="15" bestFit="1" customWidth="1"/>
    <col min="138" max="138" width="6.75" style="15" bestFit="1" customWidth="1"/>
    <col min="139" max="139" width="8.625" style="15" bestFit="1" customWidth="1"/>
    <col min="140" max="140" width="5" style="15" bestFit="1" customWidth="1"/>
    <col min="141" max="141" width="26.25" style="15" bestFit="1" customWidth="1"/>
    <col min="142" max="142" width="6.75" style="15" bestFit="1" customWidth="1"/>
    <col min="143" max="144" width="22.375" style="15" bestFit="1" customWidth="1"/>
    <col min="145" max="145" width="8.625" style="15" bestFit="1" customWidth="1"/>
    <col min="146" max="146" width="47.875" style="15" bestFit="1" customWidth="1"/>
    <col min="147" max="147" width="8.625" style="15" bestFit="1" customWidth="1"/>
    <col min="148" max="148" width="20.375" style="15" bestFit="1" customWidth="1"/>
    <col min="149" max="149" width="24.375" style="15" bestFit="1" customWidth="1"/>
    <col min="150" max="150" width="5" style="15" bestFit="1" customWidth="1"/>
    <col min="151" max="151" width="18.375" style="15" bestFit="1" customWidth="1"/>
    <col min="152" max="153" width="8.625" style="15" bestFit="1" customWidth="1"/>
    <col min="154" max="154" width="6.5" style="15" bestFit="1" customWidth="1"/>
    <col min="155" max="155" width="5.625" style="15" bestFit="1" customWidth="1"/>
    <col min="156" max="156" width="11.5" style="15" bestFit="1" customWidth="1"/>
    <col min="157" max="160" width="4.875" style="15" bestFit="1" customWidth="1"/>
    <col min="161" max="16384" width="9" style="15"/>
  </cols>
  <sheetData>
    <row r="1" spans="1:12" x14ac:dyDescent="0.4">
      <c r="A1" s="15" t="s">
        <v>127</v>
      </c>
    </row>
    <row r="2" spans="1:12" x14ac:dyDescent="0.4">
      <c r="C2" s="15" t="s">
        <v>107</v>
      </c>
      <c r="D2" s="15" t="s">
        <v>108</v>
      </c>
      <c r="E2" s="15" t="str">
        <f>"3-6"&amp;"講義"</f>
        <v>3-6講義</v>
      </c>
      <c r="F2" s="15" t="s">
        <v>109</v>
      </c>
    </row>
    <row r="3" spans="1:12" x14ac:dyDescent="0.4">
      <c r="A3" s="15" t="s">
        <v>41</v>
      </c>
      <c r="B3" s="15" t="str">
        <f>A3&amp;L3</f>
        <v>その他(n=24)</v>
      </c>
      <c r="C3" s="15">
        <v>6</v>
      </c>
      <c r="D3" s="15">
        <v>13</v>
      </c>
      <c r="E3" s="15">
        <v>3</v>
      </c>
      <c r="F3" s="15">
        <v>2</v>
      </c>
      <c r="K3" s="15">
        <f>SUM(C3:I3)</f>
        <v>24</v>
      </c>
      <c r="L3" s="15" t="str">
        <f>"(n="&amp;K3&amp;")"</f>
        <v>(n=24)</v>
      </c>
    </row>
    <row r="4" spans="1:12" x14ac:dyDescent="0.4">
      <c r="A4" s="15" t="s">
        <v>47</v>
      </c>
      <c r="B4" s="15" t="str">
        <f t="shared" ref="B4:B8" si="0">A4&amp;L4</f>
        <v>大学院(n=695)</v>
      </c>
      <c r="C4" s="15">
        <v>317</v>
      </c>
      <c r="D4" s="15">
        <v>287</v>
      </c>
      <c r="E4" s="15">
        <v>64</v>
      </c>
      <c r="F4" s="15">
        <v>27</v>
      </c>
      <c r="K4" s="15">
        <f t="shared" ref="K4:K8" si="1">SUM(C4:I4)</f>
        <v>695</v>
      </c>
      <c r="L4" s="15" t="str">
        <f t="shared" ref="L4:L8" si="2">"(n="&amp;K4&amp;")"</f>
        <v>(n=695)</v>
      </c>
    </row>
    <row r="5" spans="1:12" x14ac:dyDescent="0.4">
      <c r="A5" s="15" t="s">
        <v>49</v>
      </c>
      <c r="B5" s="15" t="str">
        <f t="shared" si="0"/>
        <v>学部3年以上(n=412)</v>
      </c>
      <c r="C5" s="15">
        <v>224</v>
      </c>
      <c r="D5" s="15">
        <v>125</v>
      </c>
      <c r="E5" s="15">
        <v>38</v>
      </c>
      <c r="F5" s="15">
        <v>25</v>
      </c>
      <c r="K5" s="15">
        <f t="shared" si="1"/>
        <v>412</v>
      </c>
      <c r="L5" s="15" t="str">
        <f t="shared" si="2"/>
        <v>(n=412)</v>
      </c>
    </row>
    <row r="6" spans="1:12" x14ac:dyDescent="0.4">
      <c r="A6" s="15" t="s">
        <v>11</v>
      </c>
      <c r="B6" s="15" t="str">
        <f t="shared" si="0"/>
        <v>学部2年(n=268)</v>
      </c>
      <c r="C6" s="15">
        <v>178</v>
      </c>
      <c r="D6" s="15">
        <v>63</v>
      </c>
      <c r="E6" s="15">
        <v>22</v>
      </c>
      <c r="F6" s="15">
        <v>5</v>
      </c>
      <c r="K6" s="15">
        <f t="shared" si="1"/>
        <v>268</v>
      </c>
      <c r="L6" s="15" t="str">
        <f t="shared" si="2"/>
        <v>(n=268)</v>
      </c>
    </row>
    <row r="7" spans="1:12" x14ac:dyDescent="0.4">
      <c r="A7" s="15" t="s">
        <v>12</v>
      </c>
      <c r="B7" s="15" t="str">
        <f t="shared" si="0"/>
        <v>学部1年(n=251)</v>
      </c>
      <c r="C7" s="15">
        <v>120</v>
      </c>
      <c r="D7" s="15">
        <v>119</v>
      </c>
      <c r="E7" s="15">
        <v>9</v>
      </c>
      <c r="F7" s="15">
        <v>3</v>
      </c>
      <c r="K7" s="15">
        <f t="shared" si="1"/>
        <v>251</v>
      </c>
      <c r="L7" s="15" t="str">
        <f t="shared" si="2"/>
        <v>(n=251)</v>
      </c>
    </row>
    <row r="8" spans="1:12" x14ac:dyDescent="0.4">
      <c r="A8" s="15" t="s">
        <v>110</v>
      </c>
      <c r="B8" s="15" t="str">
        <f t="shared" si="0"/>
        <v>全体(n=1650)</v>
      </c>
      <c r="C8" s="15">
        <v>845</v>
      </c>
      <c r="D8" s="15">
        <v>607</v>
      </c>
      <c r="E8" s="15">
        <v>136</v>
      </c>
      <c r="F8" s="15">
        <v>62</v>
      </c>
      <c r="K8" s="15">
        <f t="shared" si="1"/>
        <v>1650</v>
      </c>
      <c r="L8" s="15" t="str">
        <f t="shared" si="2"/>
        <v>(n=1650)</v>
      </c>
    </row>
    <row r="25" spans="1:12" x14ac:dyDescent="0.4">
      <c r="B25" s="15">
        <v>0.5</v>
      </c>
      <c r="C25" s="15">
        <v>2</v>
      </c>
      <c r="D25" s="15">
        <v>4.5</v>
      </c>
      <c r="E25" s="15">
        <v>7.5</v>
      </c>
      <c r="F25" s="15">
        <v>10.5</v>
      </c>
      <c r="G25" s="15">
        <v>13.5</v>
      </c>
      <c r="H25" s="15">
        <v>15</v>
      </c>
    </row>
    <row r="26" spans="1:12" x14ac:dyDescent="0.4">
      <c r="B26" s="15" t="s">
        <v>112</v>
      </c>
      <c r="C26" s="15" t="s">
        <v>113</v>
      </c>
      <c r="D26" s="15" t="s">
        <v>114</v>
      </c>
      <c r="E26" s="15" t="s">
        <v>115</v>
      </c>
      <c r="F26" s="15" t="s">
        <v>116</v>
      </c>
      <c r="G26" s="15" t="s">
        <v>117</v>
      </c>
      <c r="H26" s="15" t="s">
        <v>106</v>
      </c>
      <c r="I26" s="15" t="s">
        <v>118</v>
      </c>
      <c r="J26" s="15" t="s">
        <v>53</v>
      </c>
    </row>
    <row r="27" spans="1:12" x14ac:dyDescent="0.4">
      <c r="A27" s="15" t="s">
        <v>41</v>
      </c>
      <c r="B27" s="15">
        <v>6</v>
      </c>
      <c r="C27" s="15">
        <v>13</v>
      </c>
      <c r="D27" s="15">
        <v>3</v>
      </c>
      <c r="E27" s="15">
        <v>1</v>
      </c>
      <c r="H27" s="15">
        <v>1</v>
      </c>
      <c r="J27" s="15">
        <f>SUM(B27:I27)</f>
        <v>24</v>
      </c>
      <c r="L27" s="15">
        <f>SUM(E27:H27)</f>
        <v>2</v>
      </c>
    </row>
    <row r="28" spans="1:12" x14ac:dyDescent="0.4">
      <c r="A28" s="15" t="s">
        <v>47</v>
      </c>
      <c r="B28" s="15">
        <v>317</v>
      </c>
      <c r="C28" s="15">
        <v>287</v>
      </c>
      <c r="D28" s="15">
        <v>64</v>
      </c>
      <c r="E28" s="15">
        <v>18</v>
      </c>
      <c r="F28" s="15">
        <v>4</v>
      </c>
      <c r="G28" s="15">
        <v>1</v>
      </c>
      <c r="H28" s="15">
        <v>4</v>
      </c>
      <c r="J28" s="15">
        <f t="shared" ref="J28:J32" si="3">SUM(B28:I28)</f>
        <v>695</v>
      </c>
      <c r="L28" s="15">
        <f t="shared" ref="L28:L32" si="4">SUM(E28:H28)</f>
        <v>27</v>
      </c>
    </row>
    <row r="29" spans="1:12" x14ac:dyDescent="0.4">
      <c r="A29" s="15" t="s">
        <v>49</v>
      </c>
      <c r="B29" s="15">
        <v>224</v>
      </c>
      <c r="C29" s="15">
        <v>125</v>
      </c>
      <c r="D29" s="15">
        <v>38</v>
      </c>
      <c r="E29" s="15">
        <v>22</v>
      </c>
      <c r="F29" s="15">
        <v>1</v>
      </c>
      <c r="H29" s="15">
        <v>2</v>
      </c>
      <c r="J29" s="15">
        <f t="shared" si="3"/>
        <v>412</v>
      </c>
      <c r="L29" s="15">
        <f t="shared" si="4"/>
        <v>25</v>
      </c>
    </row>
    <row r="30" spans="1:12" x14ac:dyDescent="0.4">
      <c r="A30" s="15" t="s">
        <v>11</v>
      </c>
      <c r="B30" s="15">
        <v>178</v>
      </c>
      <c r="C30" s="15">
        <v>63</v>
      </c>
      <c r="D30" s="15">
        <v>22</v>
      </c>
      <c r="E30" s="15">
        <v>1</v>
      </c>
      <c r="F30" s="15">
        <v>2</v>
      </c>
      <c r="H30" s="15">
        <v>2</v>
      </c>
      <c r="J30" s="15">
        <f t="shared" si="3"/>
        <v>268</v>
      </c>
      <c r="L30" s="15">
        <f t="shared" si="4"/>
        <v>5</v>
      </c>
    </row>
    <row r="31" spans="1:12" x14ac:dyDescent="0.4">
      <c r="A31" s="15" t="s">
        <v>12</v>
      </c>
      <c r="B31" s="15">
        <v>120</v>
      </c>
      <c r="C31" s="15">
        <v>119</v>
      </c>
      <c r="D31" s="15">
        <v>9</v>
      </c>
      <c r="E31" s="15">
        <v>1</v>
      </c>
      <c r="F31" s="15">
        <v>2</v>
      </c>
      <c r="J31" s="15">
        <f t="shared" si="3"/>
        <v>251</v>
      </c>
      <c r="L31" s="15">
        <f t="shared" si="4"/>
        <v>3</v>
      </c>
    </row>
    <row r="32" spans="1:12" x14ac:dyDescent="0.4">
      <c r="A32" s="15" t="s">
        <v>53</v>
      </c>
      <c r="B32" s="15">
        <v>845</v>
      </c>
      <c r="C32" s="15">
        <v>607</v>
      </c>
      <c r="D32" s="15">
        <v>136</v>
      </c>
      <c r="E32" s="15">
        <v>43</v>
      </c>
      <c r="F32" s="15">
        <v>9</v>
      </c>
      <c r="G32" s="15">
        <v>1</v>
      </c>
      <c r="H32" s="15">
        <v>9</v>
      </c>
      <c r="J32" s="15">
        <f t="shared" si="3"/>
        <v>1650</v>
      </c>
      <c r="L32" s="15">
        <f t="shared" si="4"/>
        <v>62</v>
      </c>
    </row>
    <row r="34" spans="2:10" x14ac:dyDescent="0.4">
      <c r="B34" s="15">
        <f>B27*B$25/$J27</f>
        <v>0.125</v>
      </c>
      <c r="C34" s="15">
        <f t="shared" ref="C34:H34" si="5">C27*C$25/$J27</f>
        <v>1.0833333333333333</v>
      </c>
      <c r="D34" s="15">
        <f t="shared" si="5"/>
        <v>0.5625</v>
      </c>
      <c r="E34" s="15">
        <f t="shared" si="5"/>
        <v>0.3125</v>
      </c>
      <c r="F34" s="15">
        <f t="shared" si="5"/>
        <v>0</v>
      </c>
      <c r="G34" s="15">
        <f t="shared" si="5"/>
        <v>0</v>
      </c>
      <c r="H34" s="15">
        <f t="shared" si="5"/>
        <v>0.625</v>
      </c>
      <c r="J34" s="17">
        <f>SUM(B34:H34)</f>
        <v>2.708333333333333</v>
      </c>
    </row>
    <row r="35" spans="2:10" x14ac:dyDescent="0.4">
      <c r="B35" s="15">
        <f t="shared" ref="B35:H39" si="6">B28*B$25/$J28</f>
        <v>0.22805755395683452</v>
      </c>
      <c r="C35" s="15">
        <f t="shared" si="6"/>
        <v>0.82589928057553952</v>
      </c>
      <c r="D35" s="15">
        <f t="shared" si="6"/>
        <v>0.41438848920863308</v>
      </c>
      <c r="E35" s="15">
        <f t="shared" si="6"/>
        <v>0.19424460431654678</v>
      </c>
      <c r="F35" s="15">
        <f t="shared" si="6"/>
        <v>6.0431654676258995E-2</v>
      </c>
      <c r="G35" s="15">
        <f t="shared" si="6"/>
        <v>1.9424460431654675E-2</v>
      </c>
      <c r="H35" s="15">
        <f t="shared" si="6"/>
        <v>8.6330935251798566E-2</v>
      </c>
      <c r="J35" s="17">
        <f t="shared" ref="J35:J39" si="7">SUM(B35:H35)</f>
        <v>1.8287769784172661</v>
      </c>
    </row>
    <row r="36" spans="2:10" x14ac:dyDescent="0.4">
      <c r="B36" s="15">
        <f t="shared" si="6"/>
        <v>0.27184466019417475</v>
      </c>
      <c r="C36" s="15">
        <f t="shared" si="6"/>
        <v>0.60679611650485432</v>
      </c>
      <c r="D36" s="15">
        <f t="shared" si="6"/>
        <v>0.41504854368932037</v>
      </c>
      <c r="E36" s="15">
        <f t="shared" si="6"/>
        <v>0.40048543689320387</v>
      </c>
      <c r="F36" s="15">
        <f t="shared" si="6"/>
        <v>2.5485436893203883E-2</v>
      </c>
      <c r="G36" s="15">
        <f t="shared" si="6"/>
        <v>0</v>
      </c>
      <c r="H36" s="15">
        <f t="shared" si="6"/>
        <v>7.281553398058252E-2</v>
      </c>
      <c r="J36" s="17">
        <f t="shared" si="7"/>
        <v>1.7924757281553396</v>
      </c>
    </row>
    <row r="37" spans="2:10" x14ac:dyDescent="0.4">
      <c r="B37" s="15">
        <f t="shared" si="6"/>
        <v>0.33208955223880599</v>
      </c>
      <c r="C37" s="15">
        <f t="shared" si="6"/>
        <v>0.47014925373134331</v>
      </c>
      <c r="D37" s="15">
        <f t="shared" si="6"/>
        <v>0.36940298507462688</v>
      </c>
      <c r="E37" s="15">
        <f t="shared" si="6"/>
        <v>2.7985074626865673E-2</v>
      </c>
      <c r="F37" s="15">
        <f t="shared" si="6"/>
        <v>7.8358208955223885E-2</v>
      </c>
      <c r="G37" s="15">
        <f t="shared" si="6"/>
        <v>0</v>
      </c>
      <c r="H37" s="15">
        <f t="shared" si="6"/>
        <v>0.11194029850746269</v>
      </c>
      <c r="J37" s="17">
        <f t="shared" si="7"/>
        <v>1.3899253731343284</v>
      </c>
    </row>
    <row r="38" spans="2:10" x14ac:dyDescent="0.4">
      <c r="B38" s="15">
        <f t="shared" si="6"/>
        <v>0.23904382470119523</v>
      </c>
      <c r="C38" s="15">
        <f t="shared" si="6"/>
        <v>0.94820717131474108</v>
      </c>
      <c r="D38" s="15">
        <f t="shared" si="6"/>
        <v>0.16135458167330677</v>
      </c>
      <c r="E38" s="15">
        <f t="shared" si="6"/>
        <v>2.9880478087649404E-2</v>
      </c>
      <c r="F38" s="15">
        <f t="shared" si="6"/>
        <v>8.3665338645418322E-2</v>
      </c>
      <c r="G38" s="15">
        <f t="shared" si="6"/>
        <v>0</v>
      </c>
      <c r="H38" s="15">
        <f t="shared" si="6"/>
        <v>0</v>
      </c>
      <c r="J38" s="17">
        <f t="shared" si="7"/>
        <v>1.4621513944223108</v>
      </c>
    </row>
    <row r="39" spans="2:10" x14ac:dyDescent="0.4">
      <c r="B39" s="15">
        <f>B32*B$25/$J32</f>
        <v>0.25606060606060604</v>
      </c>
      <c r="C39" s="15">
        <f t="shared" si="6"/>
        <v>0.73575757575757572</v>
      </c>
      <c r="D39" s="15">
        <f t="shared" si="6"/>
        <v>0.37090909090909091</v>
      </c>
      <c r="E39" s="15">
        <f t="shared" si="6"/>
        <v>0.19545454545454546</v>
      </c>
      <c r="F39" s="15">
        <f t="shared" si="6"/>
        <v>5.7272727272727274E-2</v>
      </c>
      <c r="G39" s="15">
        <f t="shared" si="6"/>
        <v>8.1818181818181825E-3</v>
      </c>
      <c r="H39" s="15">
        <f t="shared" si="6"/>
        <v>8.1818181818181818E-2</v>
      </c>
      <c r="J39" s="17">
        <f t="shared" si="7"/>
        <v>1.7054545454545456</v>
      </c>
    </row>
    <row r="40" spans="2:10" x14ac:dyDescent="0.4">
      <c r="B40" s="15">
        <f t="shared" ref="B40:H40" si="8">B33*B$25</f>
        <v>0</v>
      </c>
      <c r="C40" s="15">
        <f t="shared" si="8"/>
        <v>0</v>
      </c>
      <c r="D40" s="15">
        <f t="shared" si="8"/>
        <v>0</v>
      </c>
      <c r="E40" s="15">
        <f t="shared" si="8"/>
        <v>0</v>
      </c>
      <c r="F40" s="15">
        <f t="shared" si="8"/>
        <v>0</v>
      </c>
      <c r="G40" s="15">
        <f t="shared" si="8"/>
        <v>0</v>
      </c>
      <c r="H40" s="15">
        <f t="shared" si="8"/>
        <v>0</v>
      </c>
    </row>
  </sheetData>
  <phoneticPr fontId="4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26F7-97B8-41D7-95CB-407F4E7A9ED2}">
  <dimension ref="A1:L40"/>
  <sheetViews>
    <sheetView topLeftCell="A8" zoomScale="85" zoomScaleNormal="85" workbookViewId="0">
      <selection activeCell="J28" sqref="J28"/>
    </sheetView>
  </sheetViews>
  <sheetFormatPr defaultRowHeight="18.75" x14ac:dyDescent="0.4"/>
  <cols>
    <col min="1" max="1" width="13.5" style="15" customWidth="1"/>
    <col min="2" max="2" width="8.875" style="15" customWidth="1"/>
    <col min="3" max="3" width="11.25" style="15" bestFit="1" customWidth="1"/>
    <col min="4" max="6" width="5.125" style="15" bestFit="1" customWidth="1"/>
    <col min="7" max="7" width="5.875" style="15" bestFit="1" customWidth="1"/>
    <col min="8" max="8" width="7" style="15" bestFit="1" customWidth="1"/>
    <col min="9" max="9" width="7.75" style="15" bestFit="1" customWidth="1"/>
    <col min="10" max="10" width="7" style="15" bestFit="1" customWidth="1"/>
    <col min="11" max="11" width="6.25" style="15" bestFit="1" customWidth="1"/>
    <col min="12" max="12" width="55.125" style="15" bestFit="1" customWidth="1"/>
    <col min="13" max="13" width="24.375" style="15" bestFit="1" customWidth="1"/>
    <col min="14" max="14" width="36.375" style="15" bestFit="1" customWidth="1"/>
    <col min="15" max="15" width="6.75" style="15" bestFit="1" customWidth="1"/>
    <col min="16" max="16" width="8.375" style="15" bestFit="1" customWidth="1"/>
    <col min="17" max="17" width="40.125" style="15" bestFit="1" customWidth="1"/>
    <col min="18" max="19" width="55.125" style="15" bestFit="1" customWidth="1"/>
    <col min="20" max="20" width="24.375" style="15" bestFit="1" customWidth="1"/>
    <col min="21" max="21" width="36.375" style="15" bestFit="1" customWidth="1"/>
    <col min="22" max="22" width="6.75" style="15" bestFit="1" customWidth="1"/>
    <col min="23" max="23" width="10.625" style="15" bestFit="1" customWidth="1"/>
    <col min="24" max="24" width="40.125" style="15" bestFit="1" customWidth="1"/>
    <col min="25" max="26" width="55.125" style="15" bestFit="1" customWidth="1"/>
    <col min="27" max="27" width="24.375" style="15" bestFit="1" customWidth="1"/>
    <col min="28" max="28" width="36.375" style="15" bestFit="1" customWidth="1"/>
    <col min="29" max="29" width="6.75" style="15" bestFit="1" customWidth="1"/>
    <col min="30" max="30" width="11.375" style="15" bestFit="1" customWidth="1"/>
    <col min="31" max="31" width="40.125" style="15" bestFit="1" customWidth="1"/>
    <col min="32" max="33" width="55.125" style="15" bestFit="1" customWidth="1"/>
    <col min="34" max="34" width="24.375" style="15" bestFit="1" customWidth="1"/>
    <col min="35" max="35" width="36.375" style="15" bestFit="1" customWidth="1"/>
    <col min="36" max="36" width="6.75" style="15" bestFit="1" customWidth="1"/>
    <col min="37" max="37" width="8.375" style="15" bestFit="1" customWidth="1"/>
    <col min="38" max="38" width="40.125" style="15" bestFit="1" customWidth="1"/>
    <col min="39" max="40" width="55.125" style="15" bestFit="1" customWidth="1"/>
    <col min="41" max="41" width="24.375" style="15" bestFit="1" customWidth="1"/>
    <col min="42" max="42" width="36.375" style="15" bestFit="1" customWidth="1"/>
    <col min="43" max="43" width="6.75" style="15" bestFit="1" customWidth="1"/>
    <col min="44" max="44" width="8.375" style="15" bestFit="1" customWidth="1"/>
    <col min="45" max="45" width="40.125" style="15" bestFit="1" customWidth="1"/>
    <col min="46" max="47" width="55.125" style="15" bestFit="1" customWidth="1"/>
    <col min="48" max="48" width="24.375" style="15" bestFit="1" customWidth="1"/>
    <col min="49" max="49" width="36.375" style="15" bestFit="1" customWidth="1"/>
    <col min="50" max="50" width="6.75" style="15" bestFit="1" customWidth="1"/>
    <col min="51" max="51" width="9.5" style="15" bestFit="1" customWidth="1"/>
    <col min="52" max="52" width="40.125" style="15" bestFit="1" customWidth="1"/>
    <col min="53" max="54" width="55.125" style="15" bestFit="1" customWidth="1"/>
    <col min="55" max="55" width="24.375" style="15" bestFit="1" customWidth="1"/>
    <col min="56" max="56" width="36.375" style="15" bestFit="1" customWidth="1"/>
    <col min="57" max="57" width="6.75" style="15" bestFit="1" customWidth="1"/>
    <col min="58" max="58" width="10.75" style="15" bestFit="1" customWidth="1"/>
    <col min="59" max="59" width="5.625" style="15" bestFit="1" customWidth="1"/>
    <col min="60" max="60" width="26.5" style="15" bestFit="1" customWidth="1"/>
    <col min="61" max="61" width="41" style="15" bestFit="1" customWidth="1"/>
    <col min="62" max="62" width="10.125" style="15" bestFit="1" customWidth="1"/>
    <col min="63" max="63" width="27.875" style="15" bestFit="1" customWidth="1"/>
    <col min="64" max="64" width="5" style="15" bestFit="1" customWidth="1"/>
    <col min="65" max="65" width="12" style="15" bestFit="1" customWidth="1"/>
    <col min="66" max="66" width="11.375" style="15" bestFit="1" customWidth="1"/>
    <col min="67" max="67" width="18.625" style="15" bestFit="1" customWidth="1"/>
    <col min="68" max="68" width="26.5" style="15" bestFit="1" customWidth="1"/>
    <col min="69" max="69" width="31.625" style="15" bestFit="1" customWidth="1"/>
    <col min="70" max="70" width="4.75" style="15" bestFit="1" customWidth="1"/>
    <col min="71" max="71" width="51.25" style="15" bestFit="1" customWidth="1"/>
    <col min="72" max="72" width="12.625" style="15" bestFit="1" customWidth="1"/>
    <col min="73" max="78" width="5.875" style="15" bestFit="1" customWidth="1"/>
    <col min="79" max="79" width="18.375" style="15" bestFit="1" customWidth="1"/>
    <col min="80" max="80" width="24.375" style="15" bestFit="1" customWidth="1"/>
    <col min="81" max="81" width="26.25" style="15" bestFit="1" customWidth="1"/>
    <col min="82" max="82" width="20" style="15" bestFit="1" customWidth="1"/>
    <col min="83" max="83" width="16.375" style="15" bestFit="1" customWidth="1"/>
    <col min="84" max="84" width="18.375" style="15" bestFit="1" customWidth="1"/>
    <col min="85" max="86" width="24.375" style="15" bestFit="1" customWidth="1"/>
    <col min="87" max="87" width="44" style="15" bestFit="1" customWidth="1"/>
    <col min="88" max="88" width="22" style="15" bestFit="1" customWidth="1"/>
    <col min="89" max="89" width="23.5" style="15" bestFit="1" customWidth="1"/>
    <col min="90" max="90" width="16.125" style="15" bestFit="1" customWidth="1"/>
    <col min="91" max="91" width="20.375" style="15" bestFit="1" customWidth="1"/>
    <col min="92" max="92" width="18.375" style="15" bestFit="1" customWidth="1"/>
    <col min="93" max="93" width="20.375" style="15" bestFit="1" customWidth="1"/>
    <col min="94" max="94" width="20" style="15" bestFit="1" customWidth="1"/>
    <col min="95" max="95" width="22.375" style="15" bestFit="1" customWidth="1"/>
    <col min="96" max="96" width="18.375" style="15" bestFit="1" customWidth="1"/>
    <col min="97" max="97" width="22.375" style="15" bestFit="1" customWidth="1"/>
    <col min="98" max="99" width="14.5" style="15" bestFit="1" customWidth="1"/>
    <col min="100" max="100" width="36.125" style="15" bestFit="1" customWidth="1"/>
    <col min="101" max="101" width="12.125" style="15" bestFit="1" customWidth="1"/>
    <col min="102" max="102" width="23.875" style="15" bestFit="1" customWidth="1"/>
    <col min="103" max="103" width="30.25" style="15" bestFit="1" customWidth="1"/>
    <col min="104" max="104" width="26.25" style="15" bestFit="1" customWidth="1"/>
    <col min="105" max="105" width="49.875" style="15" bestFit="1" customWidth="1"/>
    <col min="106" max="106" width="45.875" style="15" bestFit="1" customWidth="1"/>
    <col min="107" max="107" width="26.25" style="15" bestFit="1" customWidth="1"/>
    <col min="108" max="108" width="36.125" style="15" bestFit="1" customWidth="1"/>
    <col min="109" max="109" width="16.375" style="15" bestFit="1" customWidth="1"/>
    <col min="110" max="110" width="16.125" style="15" bestFit="1" customWidth="1"/>
    <col min="111" max="111" width="18.375" style="15" bestFit="1" customWidth="1"/>
    <col min="112" max="112" width="16.125" style="15" bestFit="1" customWidth="1"/>
    <col min="113" max="113" width="18.375" style="15" bestFit="1" customWidth="1"/>
    <col min="114" max="115" width="20.375" style="15" bestFit="1" customWidth="1"/>
    <col min="116" max="116" width="26.25" style="15" bestFit="1" customWidth="1"/>
    <col min="117" max="117" width="30.25" style="15" bestFit="1" customWidth="1"/>
    <col min="118" max="118" width="22.375" style="15" bestFit="1" customWidth="1"/>
    <col min="119" max="119" width="14.125" style="15" bestFit="1" customWidth="1"/>
    <col min="120" max="120" width="30.25" style="15" bestFit="1" customWidth="1"/>
    <col min="121" max="121" width="22.375" style="15" bestFit="1" customWidth="1"/>
    <col min="122" max="122" width="16.375" style="15" bestFit="1" customWidth="1"/>
    <col min="123" max="123" width="22.375" style="15" bestFit="1" customWidth="1"/>
    <col min="124" max="124" width="26.25" style="15" bestFit="1" customWidth="1"/>
    <col min="125" max="125" width="20.375" style="15" bestFit="1" customWidth="1"/>
    <col min="126" max="126" width="10.125" style="15" bestFit="1" customWidth="1"/>
    <col min="127" max="127" width="12.5" style="15" bestFit="1" customWidth="1"/>
    <col min="128" max="128" width="38.125" style="15" bestFit="1" customWidth="1"/>
    <col min="129" max="129" width="65.25" style="15" bestFit="1" customWidth="1"/>
    <col min="130" max="130" width="79.375" style="15" bestFit="1" customWidth="1"/>
    <col min="131" max="131" width="24.375" style="15" bestFit="1" customWidth="1"/>
    <col min="132" max="132" width="16.375" style="15" bestFit="1" customWidth="1"/>
    <col min="133" max="133" width="28.25" style="15" bestFit="1" customWidth="1"/>
    <col min="134" max="134" width="22.375" style="15" bestFit="1" customWidth="1"/>
    <col min="135" max="135" width="5" style="15" bestFit="1" customWidth="1"/>
    <col min="136" max="136" width="8.625" style="15" bestFit="1" customWidth="1"/>
    <col min="137" max="137" width="28.25" style="15" bestFit="1" customWidth="1"/>
    <col min="138" max="138" width="6.75" style="15" bestFit="1" customWidth="1"/>
    <col min="139" max="139" width="8.625" style="15" bestFit="1" customWidth="1"/>
    <col min="140" max="140" width="5" style="15" bestFit="1" customWidth="1"/>
    <col min="141" max="141" width="26.25" style="15" bestFit="1" customWidth="1"/>
    <col min="142" max="142" width="6.75" style="15" bestFit="1" customWidth="1"/>
    <col min="143" max="144" width="22.375" style="15" bestFit="1" customWidth="1"/>
    <col min="145" max="145" width="8.625" style="15" bestFit="1" customWidth="1"/>
    <col min="146" max="146" width="47.875" style="15" bestFit="1" customWidth="1"/>
    <col min="147" max="147" width="8.625" style="15" bestFit="1" customWidth="1"/>
    <col min="148" max="148" width="20.375" style="15" bestFit="1" customWidth="1"/>
    <col min="149" max="149" width="24.375" style="15" bestFit="1" customWidth="1"/>
    <col min="150" max="150" width="5" style="15" bestFit="1" customWidth="1"/>
    <col min="151" max="151" width="18.375" style="15" bestFit="1" customWidth="1"/>
    <col min="152" max="153" width="8.625" style="15" bestFit="1" customWidth="1"/>
    <col min="154" max="154" width="6.5" style="15" bestFit="1" customWidth="1"/>
    <col min="155" max="155" width="5.625" style="15" bestFit="1" customWidth="1"/>
    <col min="156" max="156" width="11.5" style="15" bestFit="1" customWidth="1"/>
    <col min="157" max="160" width="4.875" style="15" bestFit="1" customWidth="1"/>
    <col min="161" max="16384" width="9" style="15"/>
  </cols>
  <sheetData>
    <row r="1" spans="1:12" x14ac:dyDescent="0.4">
      <c r="A1" s="15" t="s">
        <v>129</v>
      </c>
    </row>
    <row r="2" spans="1:12" x14ac:dyDescent="0.4">
      <c r="C2" s="15" t="s">
        <v>107</v>
      </c>
      <c r="D2" s="15" t="s">
        <v>108</v>
      </c>
      <c r="E2" s="15" t="s">
        <v>128</v>
      </c>
    </row>
    <row r="3" spans="1:12" x14ac:dyDescent="0.4">
      <c r="A3" s="15" t="s">
        <v>41</v>
      </c>
      <c r="B3" s="15" t="str">
        <f>A3&amp;L3</f>
        <v>その他(n=19)</v>
      </c>
      <c r="C3" s="15">
        <v>16</v>
      </c>
      <c r="D3" s="15">
        <v>2</v>
      </c>
      <c r="E3" s="15">
        <v>1</v>
      </c>
      <c r="K3" s="15">
        <f>SUM(C3:I3)</f>
        <v>19</v>
      </c>
      <c r="L3" s="15" t="str">
        <f>"(n="&amp;K3&amp;")"</f>
        <v>(n=19)</v>
      </c>
    </row>
    <row r="4" spans="1:12" x14ac:dyDescent="0.4">
      <c r="A4" s="15" t="s">
        <v>47</v>
      </c>
      <c r="B4" s="15" t="str">
        <f t="shared" ref="B4:B8" si="0">A4&amp;L4</f>
        <v>大学院(n=580)</v>
      </c>
      <c r="C4" s="15">
        <v>571</v>
      </c>
      <c r="D4" s="15">
        <v>1</v>
      </c>
      <c r="E4" s="15">
        <v>8</v>
      </c>
      <c r="K4" s="15">
        <f t="shared" ref="K4:K8" si="1">SUM(C4:I4)</f>
        <v>580</v>
      </c>
      <c r="L4" s="15" t="str">
        <f t="shared" ref="L4:L8" si="2">"(n="&amp;K4&amp;")"</f>
        <v>(n=580)</v>
      </c>
    </row>
    <row r="5" spans="1:12" x14ac:dyDescent="0.4">
      <c r="A5" s="15" t="s">
        <v>49</v>
      </c>
      <c r="B5" s="15" t="str">
        <f t="shared" si="0"/>
        <v>学部3年以上(n=366)</v>
      </c>
      <c r="C5" s="15">
        <v>363</v>
      </c>
      <c r="D5" s="15">
        <v>1</v>
      </c>
      <c r="E5" s="15">
        <v>2</v>
      </c>
      <c r="K5" s="15">
        <f t="shared" si="1"/>
        <v>366</v>
      </c>
      <c r="L5" s="15" t="str">
        <f t="shared" si="2"/>
        <v>(n=366)</v>
      </c>
    </row>
    <row r="6" spans="1:12" x14ac:dyDescent="0.4">
      <c r="A6" s="15" t="s">
        <v>11</v>
      </c>
      <c r="B6" s="15" t="str">
        <f t="shared" si="0"/>
        <v>学部2年(n=248)</v>
      </c>
      <c r="C6" s="15">
        <v>245</v>
      </c>
      <c r="D6" s="15">
        <v>2</v>
      </c>
      <c r="E6" s="15">
        <v>1</v>
      </c>
      <c r="K6" s="15">
        <f t="shared" si="1"/>
        <v>248</v>
      </c>
      <c r="L6" s="15" t="str">
        <f t="shared" si="2"/>
        <v>(n=248)</v>
      </c>
    </row>
    <row r="7" spans="1:12" x14ac:dyDescent="0.4">
      <c r="A7" s="15" t="s">
        <v>12</v>
      </c>
      <c r="B7" s="15" t="str">
        <f t="shared" si="0"/>
        <v>学部1年(n=233)</v>
      </c>
      <c r="C7" s="15">
        <v>216</v>
      </c>
      <c r="D7" s="15">
        <v>16</v>
      </c>
      <c r="E7" s="15">
        <v>1</v>
      </c>
      <c r="K7" s="15">
        <f t="shared" si="1"/>
        <v>233</v>
      </c>
      <c r="L7" s="15" t="str">
        <f t="shared" si="2"/>
        <v>(n=233)</v>
      </c>
    </row>
    <row r="8" spans="1:12" x14ac:dyDescent="0.4">
      <c r="A8" s="15" t="s">
        <v>110</v>
      </c>
      <c r="B8" s="15" t="str">
        <f t="shared" si="0"/>
        <v>全体(n=1446)</v>
      </c>
      <c r="C8" s="15">
        <v>1411</v>
      </c>
      <c r="D8" s="15">
        <v>22</v>
      </c>
      <c r="E8" s="15">
        <v>13</v>
      </c>
      <c r="K8" s="15">
        <f t="shared" si="1"/>
        <v>1446</v>
      </c>
      <c r="L8" s="15" t="str">
        <f t="shared" si="2"/>
        <v>(n=1446)</v>
      </c>
    </row>
    <row r="25" spans="1:12" x14ac:dyDescent="0.4">
      <c r="B25" s="15">
        <v>0.5</v>
      </c>
      <c r="C25" s="15">
        <v>2</v>
      </c>
      <c r="D25" s="15">
        <v>4.5</v>
      </c>
      <c r="E25" s="15">
        <v>7.5</v>
      </c>
      <c r="F25" s="15">
        <v>10.5</v>
      </c>
      <c r="G25" s="15">
        <v>13.5</v>
      </c>
      <c r="H25" s="15">
        <v>15</v>
      </c>
    </row>
    <row r="26" spans="1:12" x14ac:dyDescent="0.4">
      <c r="B26" s="15" t="s">
        <v>112</v>
      </c>
      <c r="C26" s="15" t="s">
        <v>113</v>
      </c>
      <c r="D26" s="15" t="s">
        <v>114</v>
      </c>
      <c r="E26" s="15" t="s">
        <v>115</v>
      </c>
      <c r="F26" s="15" t="s">
        <v>116</v>
      </c>
      <c r="G26" s="15" t="s">
        <v>117</v>
      </c>
      <c r="H26" s="15" t="s">
        <v>106</v>
      </c>
      <c r="I26" s="15" t="s">
        <v>118</v>
      </c>
      <c r="J26" s="15" t="s">
        <v>53</v>
      </c>
    </row>
    <row r="27" spans="1:12" x14ac:dyDescent="0.4">
      <c r="A27" s="15" t="s">
        <v>41</v>
      </c>
      <c r="B27" s="15">
        <v>16</v>
      </c>
      <c r="C27" s="15">
        <v>2</v>
      </c>
      <c r="H27" s="15">
        <v>1</v>
      </c>
      <c r="J27" s="15">
        <f>SUM(B27:I27)</f>
        <v>19</v>
      </c>
      <c r="L27" s="15">
        <f>SUM(D27:H27)</f>
        <v>1</v>
      </c>
    </row>
    <row r="28" spans="1:12" x14ac:dyDescent="0.4">
      <c r="A28" s="15" t="s">
        <v>47</v>
      </c>
      <c r="B28" s="15">
        <v>571</v>
      </c>
      <c r="C28" s="15">
        <v>1</v>
      </c>
      <c r="D28" s="15">
        <v>1</v>
      </c>
      <c r="E28" s="15">
        <v>5</v>
      </c>
      <c r="F28" s="15">
        <v>1</v>
      </c>
      <c r="H28" s="15">
        <v>1</v>
      </c>
      <c r="J28" s="15">
        <f t="shared" ref="J28:J32" si="3">SUM(B28:I28)</f>
        <v>580</v>
      </c>
      <c r="L28" s="15">
        <f t="shared" ref="L28:L32" si="4">SUM(D28:H28)</f>
        <v>8</v>
      </c>
    </row>
    <row r="29" spans="1:12" x14ac:dyDescent="0.4">
      <c r="A29" s="15" t="s">
        <v>49</v>
      </c>
      <c r="B29" s="15">
        <v>363</v>
      </c>
      <c r="C29" s="15">
        <v>1</v>
      </c>
      <c r="D29" s="15">
        <v>1</v>
      </c>
      <c r="G29" s="15">
        <v>1</v>
      </c>
      <c r="J29" s="15">
        <f t="shared" si="3"/>
        <v>366</v>
      </c>
      <c r="L29" s="15">
        <f t="shared" si="4"/>
        <v>2</v>
      </c>
    </row>
    <row r="30" spans="1:12" x14ac:dyDescent="0.4">
      <c r="A30" s="15" t="s">
        <v>11</v>
      </c>
      <c r="B30" s="15">
        <v>245</v>
      </c>
      <c r="C30" s="15">
        <v>2</v>
      </c>
      <c r="D30" s="15">
        <v>1</v>
      </c>
      <c r="J30" s="15">
        <f t="shared" si="3"/>
        <v>248</v>
      </c>
      <c r="L30" s="15">
        <f t="shared" si="4"/>
        <v>1</v>
      </c>
    </row>
    <row r="31" spans="1:12" x14ac:dyDescent="0.4">
      <c r="A31" s="15" t="s">
        <v>12</v>
      </c>
      <c r="B31" s="15">
        <v>216</v>
      </c>
      <c r="C31" s="15">
        <v>16</v>
      </c>
      <c r="D31" s="15">
        <v>1</v>
      </c>
      <c r="J31" s="15">
        <f t="shared" si="3"/>
        <v>233</v>
      </c>
      <c r="L31" s="15">
        <f t="shared" si="4"/>
        <v>1</v>
      </c>
    </row>
    <row r="32" spans="1:12" x14ac:dyDescent="0.4">
      <c r="A32" s="15" t="s">
        <v>53</v>
      </c>
      <c r="B32" s="15">
        <v>1411</v>
      </c>
      <c r="C32" s="15">
        <v>22</v>
      </c>
      <c r="D32" s="15">
        <v>4</v>
      </c>
      <c r="E32" s="15">
        <v>5</v>
      </c>
      <c r="F32" s="15">
        <v>1</v>
      </c>
      <c r="G32" s="15">
        <v>1</v>
      </c>
      <c r="H32" s="15">
        <v>2</v>
      </c>
      <c r="J32" s="15">
        <f t="shared" si="3"/>
        <v>1446</v>
      </c>
      <c r="L32" s="15">
        <f t="shared" si="4"/>
        <v>13</v>
      </c>
    </row>
    <row r="34" spans="2:10" x14ac:dyDescent="0.4">
      <c r="B34" s="15">
        <f>B27*B$25/$J27</f>
        <v>0.42105263157894735</v>
      </c>
      <c r="C34" s="15">
        <f t="shared" ref="C34:H34" si="5">C27*C$25/$J27</f>
        <v>0.21052631578947367</v>
      </c>
      <c r="D34" s="15">
        <f t="shared" si="5"/>
        <v>0</v>
      </c>
      <c r="E34" s="15">
        <f t="shared" si="5"/>
        <v>0</v>
      </c>
      <c r="F34" s="15">
        <f t="shared" si="5"/>
        <v>0</v>
      </c>
      <c r="G34" s="15">
        <f t="shared" si="5"/>
        <v>0</v>
      </c>
      <c r="H34" s="15">
        <f t="shared" si="5"/>
        <v>0.78947368421052633</v>
      </c>
      <c r="J34" s="17">
        <f>SUM(B34:H34)</f>
        <v>1.4210526315789473</v>
      </c>
    </row>
    <row r="35" spans="2:10" x14ac:dyDescent="0.4">
      <c r="B35" s="15">
        <f t="shared" ref="B35:H39" si="6">B28*B$25/$J28</f>
        <v>0.49224137931034484</v>
      </c>
      <c r="C35" s="15">
        <f t="shared" si="6"/>
        <v>3.4482758620689655E-3</v>
      </c>
      <c r="D35" s="15">
        <f t="shared" si="6"/>
        <v>7.7586206896551723E-3</v>
      </c>
      <c r="E35" s="15">
        <f t="shared" si="6"/>
        <v>6.4655172413793108E-2</v>
      </c>
      <c r="F35" s="15">
        <f t="shared" si="6"/>
        <v>1.810344827586207E-2</v>
      </c>
      <c r="G35" s="15">
        <f t="shared" si="6"/>
        <v>0</v>
      </c>
      <c r="H35" s="15">
        <f t="shared" si="6"/>
        <v>2.5862068965517241E-2</v>
      </c>
      <c r="J35" s="17">
        <f t="shared" ref="J35:J39" si="7">SUM(B35:H35)</f>
        <v>0.61206896551724144</v>
      </c>
    </row>
    <row r="36" spans="2:10" x14ac:dyDescent="0.4">
      <c r="B36" s="15">
        <f t="shared" si="6"/>
        <v>0.49590163934426229</v>
      </c>
      <c r="C36" s="15">
        <f t="shared" si="6"/>
        <v>5.4644808743169399E-3</v>
      </c>
      <c r="D36" s="15">
        <f t="shared" si="6"/>
        <v>1.2295081967213115E-2</v>
      </c>
      <c r="E36" s="15">
        <f t="shared" si="6"/>
        <v>0</v>
      </c>
      <c r="F36" s="15">
        <f t="shared" si="6"/>
        <v>0</v>
      </c>
      <c r="G36" s="15">
        <f t="shared" si="6"/>
        <v>3.6885245901639344E-2</v>
      </c>
      <c r="H36" s="15">
        <f t="shared" si="6"/>
        <v>0</v>
      </c>
      <c r="J36" s="17">
        <f t="shared" si="7"/>
        <v>0.55054644808743158</v>
      </c>
    </row>
    <row r="37" spans="2:10" x14ac:dyDescent="0.4">
      <c r="B37" s="15">
        <f t="shared" si="6"/>
        <v>0.49395161290322581</v>
      </c>
      <c r="C37" s="15">
        <f t="shared" si="6"/>
        <v>1.6129032258064516E-2</v>
      </c>
      <c r="D37" s="15">
        <f t="shared" si="6"/>
        <v>1.8145161290322582E-2</v>
      </c>
      <c r="E37" s="15">
        <f t="shared" si="6"/>
        <v>0</v>
      </c>
      <c r="F37" s="15">
        <f t="shared" si="6"/>
        <v>0</v>
      </c>
      <c r="G37" s="15">
        <f t="shared" si="6"/>
        <v>0</v>
      </c>
      <c r="H37" s="15">
        <f t="shared" si="6"/>
        <v>0</v>
      </c>
      <c r="J37" s="17">
        <f t="shared" si="7"/>
        <v>0.52822580645161299</v>
      </c>
    </row>
    <row r="38" spans="2:10" x14ac:dyDescent="0.4">
      <c r="B38" s="15">
        <f t="shared" si="6"/>
        <v>0.46351931330472101</v>
      </c>
      <c r="C38" s="15">
        <f t="shared" si="6"/>
        <v>0.13733905579399142</v>
      </c>
      <c r="D38" s="15">
        <f t="shared" si="6"/>
        <v>1.9313304721030045E-2</v>
      </c>
      <c r="E38" s="15">
        <f t="shared" si="6"/>
        <v>0</v>
      </c>
      <c r="F38" s="15">
        <f t="shared" si="6"/>
        <v>0</v>
      </c>
      <c r="G38" s="15">
        <f t="shared" si="6"/>
        <v>0</v>
      </c>
      <c r="H38" s="15">
        <f t="shared" si="6"/>
        <v>0</v>
      </c>
      <c r="J38" s="17">
        <f t="shared" si="7"/>
        <v>0.62017167381974247</v>
      </c>
    </row>
    <row r="39" spans="2:10" x14ac:dyDescent="0.4">
      <c r="B39" s="15">
        <f>B32*B$25/$J32</f>
        <v>0.48789764868603042</v>
      </c>
      <c r="C39" s="15">
        <f t="shared" si="6"/>
        <v>3.0428769017980636E-2</v>
      </c>
      <c r="D39" s="15">
        <f t="shared" si="6"/>
        <v>1.2448132780082987E-2</v>
      </c>
      <c r="E39" s="15">
        <f t="shared" si="6"/>
        <v>2.5933609958506226E-2</v>
      </c>
      <c r="F39" s="15">
        <f t="shared" si="6"/>
        <v>7.261410788381743E-3</v>
      </c>
      <c r="G39" s="15">
        <f t="shared" si="6"/>
        <v>9.3360995850622405E-3</v>
      </c>
      <c r="H39" s="15">
        <f t="shared" si="6"/>
        <v>2.0746887966804978E-2</v>
      </c>
      <c r="J39" s="17">
        <f t="shared" si="7"/>
        <v>0.59405255878284913</v>
      </c>
    </row>
    <row r="40" spans="2:10" x14ac:dyDescent="0.4">
      <c r="B40" s="15">
        <f t="shared" ref="B40:H40" si="8">B33*B$25</f>
        <v>0</v>
      </c>
      <c r="C40" s="15">
        <f t="shared" si="8"/>
        <v>0</v>
      </c>
      <c r="D40" s="15">
        <f t="shared" si="8"/>
        <v>0</v>
      </c>
      <c r="E40" s="15">
        <f t="shared" si="8"/>
        <v>0</v>
      </c>
      <c r="F40" s="15">
        <f t="shared" si="8"/>
        <v>0</v>
      </c>
      <c r="G40" s="15">
        <f t="shared" si="8"/>
        <v>0</v>
      </c>
      <c r="H40" s="15">
        <f t="shared" si="8"/>
        <v>0</v>
      </c>
    </row>
  </sheetData>
  <phoneticPr fontId="4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FD4F-2FC6-4D3A-A149-B5D018DFA4C6}">
  <dimension ref="A1:L40"/>
  <sheetViews>
    <sheetView zoomScale="85" zoomScaleNormal="85" workbookViewId="0">
      <selection activeCell="J28" sqref="J28"/>
    </sheetView>
  </sheetViews>
  <sheetFormatPr defaultRowHeight="18.75" x14ac:dyDescent="0.4"/>
  <cols>
    <col min="1" max="1" width="13.5" style="15" customWidth="1"/>
    <col min="2" max="2" width="8.875" style="15" customWidth="1"/>
    <col min="3" max="3" width="11.25" style="15" bestFit="1" customWidth="1"/>
    <col min="4" max="6" width="5.125" style="15" bestFit="1" customWidth="1"/>
    <col min="7" max="7" width="5.875" style="15" bestFit="1" customWidth="1"/>
    <col min="8" max="8" width="7" style="15" bestFit="1" customWidth="1"/>
    <col min="9" max="9" width="7.75" style="15" bestFit="1" customWidth="1"/>
    <col min="10" max="10" width="7" style="15" bestFit="1" customWidth="1"/>
    <col min="11" max="11" width="6.25" style="15" bestFit="1" customWidth="1"/>
    <col min="12" max="12" width="55.125" style="15" bestFit="1" customWidth="1"/>
    <col min="13" max="13" width="24.375" style="15" bestFit="1" customWidth="1"/>
    <col min="14" max="14" width="36.375" style="15" bestFit="1" customWidth="1"/>
    <col min="15" max="15" width="6.75" style="15" bestFit="1" customWidth="1"/>
    <col min="16" max="16" width="8.375" style="15" bestFit="1" customWidth="1"/>
    <col min="17" max="17" width="40.125" style="15" bestFit="1" customWidth="1"/>
    <col min="18" max="19" width="55.125" style="15" bestFit="1" customWidth="1"/>
    <col min="20" max="20" width="24.375" style="15" bestFit="1" customWidth="1"/>
    <col min="21" max="21" width="36.375" style="15" bestFit="1" customWidth="1"/>
    <col min="22" max="22" width="6.75" style="15" bestFit="1" customWidth="1"/>
    <col min="23" max="23" width="10.625" style="15" bestFit="1" customWidth="1"/>
    <col min="24" max="24" width="40.125" style="15" bestFit="1" customWidth="1"/>
    <col min="25" max="26" width="55.125" style="15" bestFit="1" customWidth="1"/>
    <col min="27" max="27" width="24.375" style="15" bestFit="1" customWidth="1"/>
    <col min="28" max="28" width="36.375" style="15" bestFit="1" customWidth="1"/>
    <col min="29" max="29" width="6.75" style="15" bestFit="1" customWidth="1"/>
    <col min="30" max="30" width="11.375" style="15" bestFit="1" customWidth="1"/>
    <col min="31" max="31" width="40.125" style="15" bestFit="1" customWidth="1"/>
    <col min="32" max="33" width="55.125" style="15" bestFit="1" customWidth="1"/>
    <col min="34" max="34" width="24.375" style="15" bestFit="1" customWidth="1"/>
    <col min="35" max="35" width="36.375" style="15" bestFit="1" customWidth="1"/>
    <col min="36" max="36" width="6.75" style="15" bestFit="1" customWidth="1"/>
    <col min="37" max="37" width="8.375" style="15" bestFit="1" customWidth="1"/>
    <col min="38" max="38" width="40.125" style="15" bestFit="1" customWidth="1"/>
    <col min="39" max="40" width="55.125" style="15" bestFit="1" customWidth="1"/>
    <col min="41" max="41" width="24.375" style="15" bestFit="1" customWidth="1"/>
    <col min="42" max="42" width="36.375" style="15" bestFit="1" customWidth="1"/>
    <col min="43" max="43" width="6.75" style="15" bestFit="1" customWidth="1"/>
    <col min="44" max="44" width="8.375" style="15" bestFit="1" customWidth="1"/>
    <col min="45" max="45" width="40.125" style="15" bestFit="1" customWidth="1"/>
    <col min="46" max="47" width="55.125" style="15" bestFit="1" customWidth="1"/>
    <col min="48" max="48" width="24.375" style="15" bestFit="1" customWidth="1"/>
    <col min="49" max="49" width="36.375" style="15" bestFit="1" customWidth="1"/>
    <col min="50" max="50" width="6.75" style="15" bestFit="1" customWidth="1"/>
    <col min="51" max="51" width="9.5" style="15" bestFit="1" customWidth="1"/>
    <col min="52" max="52" width="40.125" style="15" bestFit="1" customWidth="1"/>
    <col min="53" max="54" width="55.125" style="15" bestFit="1" customWidth="1"/>
    <col min="55" max="55" width="24.375" style="15" bestFit="1" customWidth="1"/>
    <col min="56" max="56" width="36.375" style="15" bestFit="1" customWidth="1"/>
    <col min="57" max="57" width="6.75" style="15" bestFit="1" customWidth="1"/>
    <col min="58" max="58" width="10.75" style="15" bestFit="1" customWidth="1"/>
    <col min="59" max="59" width="5.625" style="15" bestFit="1" customWidth="1"/>
    <col min="60" max="60" width="26.5" style="15" bestFit="1" customWidth="1"/>
    <col min="61" max="61" width="41" style="15" bestFit="1" customWidth="1"/>
    <col min="62" max="62" width="10.125" style="15" bestFit="1" customWidth="1"/>
    <col min="63" max="63" width="27.875" style="15" bestFit="1" customWidth="1"/>
    <col min="64" max="64" width="5" style="15" bestFit="1" customWidth="1"/>
    <col min="65" max="65" width="12" style="15" bestFit="1" customWidth="1"/>
    <col min="66" max="66" width="11.375" style="15" bestFit="1" customWidth="1"/>
    <col min="67" max="67" width="18.625" style="15" bestFit="1" customWidth="1"/>
    <col min="68" max="68" width="26.5" style="15" bestFit="1" customWidth="1"/>
    <col min="69" max="69" width="31.625" style="15" bestFit="1" customWidth="1"/>
    <col min="70" max="70" width="4.75" style="15" bestFit="1" customWidth="1"/>
    <col min="71" max="71" width="51.25" style="15" bestFit="1" customWidth="1"/>
    <col min="72" max="72" width="12.625" style="15" bestFit="1" customWidth="1"/>
    <col min="73" max="78" width="5.875" style="15" bestFit="1" customWidth="1"/>
    <col min="79" max="79" width="18.375" style="15" bestFit="1" customWidth="1"/>
    <col min="80" max="80" width="24.375" style="15" bestFit="1" customWidth="1"/>
    <col min="81" max="81" width="26.25" style="15" bestFit="1" customWidth="1"/>
    <col min="82" max="82" width="20" style="15" bestFit="1" customWidth="1"/>
    <col min="83" max="83" width="16.375" style="15" bestFit="1" customWidth="1"/>
    <col min="84" max="84" width="18.375" style="15" bestFit="1" customWidth="1"/>
    <col min="85" max="86" width="24.375" style="15" bestFit="1" customWidth="1"/>
    <col min="87" max="87" width="44" style="15" bestFit="1" customWidth="1"/>
    <col min="88" max="88" width="22" style="15" bestFit="1" customWidth="1"/>
    <col min="89" max="89" width="23.5" style="15" bestFit="1" customWidth="1"/>
    <col min="90" max="90" width="16.125" style="15" bestFit="1" customWidth="1"/>
    <col min="91" max="91" width="20.375" style="15" bestFit="1" customWidth="1"/>
    <col min="92" max="92" width="18.375" style="15" bestFit="1" customWidth="1"/>
    <col min="93" max="93" width="20.375" style="15" bestFit="1" customWidth="1"/>
    <col min="94" max="94" width="20" style="15" bestFit="1" customWidth="1"/>
    <col min="95" max="95" width="22.375" style="15" bestFit="1" customWidth="1"/>
    <col min="96" max="96" width="18.375" style="15" bestFit="1" customWidth="1"/>
    <col min="97" max="97" width="22.375" style="15" bestFit="1" customWidth="1"/>
    <col min="98" max="99" width="14.5" style="15" bestFit="1" customWidth="1"/>
    <col min="100" max="100" width="36.125" style="15" bestFit="1" customWidth="1"/>
    <col min="101" max="101" width="12.125" style="15" bestFit="1" customWidth="1"/>
    <col min="102" max="102" width="23.875" style="15" bestFit="1" customWidth="1"/>
    <col min="103" max="103" width="30.25" style="15" bestFit="1" customWidth="1"/>
    <col min="104" max="104" width="26.25" style="15" bestFit="1" customWidth="1"/>
    <col min="105" max="105" width="49.875" style="15" bestFit="1" customWidth="1"/>
    <col min="106" max="106" width="45.875" style="15" bestFit="1" customWidth="1"/>
    <col min="107" max="107" width="26.25" style="15" bestFit="1" customWidth="1"/>
    <col min="108" max="108" width="36.125" style="15" bestFit="1" customWidth="1"/>
    <col min="109" max="109" width="16.375" style="15" bestFit="1" customWidth="1"/>
    <col min="110" max="110" width="16.125" style="15" bestFit="1" customWidth="1"/>
    <col min="111" max="111" width="18.375" style="15" bestFit="1" customWidth="1"/>
    <col min="112" max="112" width="16.125" style="15" bestFit="1" customWidth="1"/>
    <col min="113" max="113" width="18.375" style="15" bestFit="1" customWidth="1"/>
    <col min="114" max="115" width="20.375" style="15" bestFit="1" customWidth="1"/>
    <col min="116" max="116" width="26.25" style="15" bestFit="1" customWidth="1"/>
    <col min="117" max="117" width="30.25" style="15" bestFit="1" customWidth="1"/>
    <col min="118" max="118" width="22.375" style="15" bestFit="1" customWidth="1"/>
    <col min="119" max="119" width="14.125" style="15" bestFit="1" customWidth="1"/>
    <col min="120" max="120" width="30.25" style="15" bestFit="1" customWidth="1"/>
    <col min="121" max="121" width="22.375" style="15" bestFit="1" customWidth="1"/>
    <col min="122" max="122" width="16.375" style="15" bestFit="1" customWidth="1"/>
    <col min="123" max="123" width="22.375" style="15" bestFit="1" customWidth="1"/>
    <col min="124" max="124" width="26.25" style="15" bestFit="1" customWidth="1"/>
    <col min="125" max="125" width="20.375" style="15" bestFit="1" customWidth="1"/>
    <col min="126" max="126" width="10.125" style="15" bestFit="1" customWidth="1"/>
    <col min="127" max="127" width="12.5" style="15" bestFit="1" customWidth="1"/>
    <col min="128" max="128" width="38.125" style="15" bestFit="1" customWidth="1"/>
    <col min="129" max="129" width="65.25" style="15" bestFit="1" customWidth="1"/>
    <col min="130" max="130" width="79.375" style="15" bestFit="1" customWidth="1"/>
    <col min="131" max="131" width="24.375" style="15" bestFit="1" customWidth="1"/>
    <col min="132" max="132" width="16.375" style="15" bestFit="1" customWidth="1"/>
    <col min="133" max="133" width="28.25" style="15" bestFit="1" customWidth="1"/>
    <col min="134" max="134" width="22.375" style="15" bestFit="1" customWidth="1"/>
    <col min="135" max="135" width="5" style="15" bestFit="1" customWidth="1"/>
    <col min="136" max="136" width="8.625" style="15" bestFit="1" customWidth="1"/>
    <col min="137" max="137" width="28.25" style="15" bestFit="1" customWidth="1"/>
    <col min="138" max="138" width="6.75" style="15" bestFit="1" customWidth="1"/>
    <col min="139" max="139" width="8.625" style="15" bestFit="1" customWidth="1"/>
    <col min="140" max="140" width="5" style="15" bestFit="1" customWidth="1"/>
    <col min="141" max="141" width="26.25" style="15" bestFit="1" customWidth="1"/>
    <col min="142" max="142" width="6.75" style="15" bestFit="1" customWidth="1"/>
    <col min="143" max="144" width="22.375" style="15" bestFit="1" customWidth="1"/>
    <col min="145" max="145" width="8.625" style="15" bestFit="1" customWidth="1"/>
    <col min="146" max="146" width="47.875" style="15" bestFit="1" customWidth="1"/>
    <col min="147" max="147" width="8.625" style="15" bestFit="1" customWidth="1"/>
    <col min="148" max="148" width="20.375" style="15" bestFit="1" customWidth="1"/>
    <col min="149" max="149" width="24.375" style="15" bestFit="1" customWidth="1"/>
    <col min="150" max="150" width="5" style="15" bestFit="1" customWidth="1"/>
    <col min="151" max="151" width="18.375" style="15" bestFit="1" customWidth="1"/>
    <col min="152" max="153" width="8.625" style="15" bestFit="1" customWidth="1"/>
    <col min="154" max="154" width="6.5" style="15" bestFit="1" customWidth="1"/>
    <col min="155" max="155" width="5.625" style="15" bestFit="1" customWidth="1"/>
    <col min="156" max="156" width="11.5" style="15" bestFit="1" customWidth="1"/>
    <col min="157" max="160" width="4.875" style="15" bestFit="1" customWidth="1"/>
    <col min="161" max="16384" width="9" style="15"/>
  </cols>
  <sheetData>
    <row r="1" spans="1:12" x14ac:dyDescent="0.4">
      <c r="A1" s="15" t="s">
        <v>130</v>
      </c>
    </row>
    <row r="2" spans="1:12" x14ac:dyDescent="0.4">
      <c r="C2" s="15" t="s">
        <v>107</v>
      </c>
      <c r="D2" s="15" t="s">
        <v>108</v>
      </c>
      <c r="E2" s="15" t="s">
        <v>128</v>
      </c>
    </row>
    <row r="3" spans="1:12" x14ac:dyDescent="0.4">
      <c r="A3" s="15" t="s">
        <v>41</v>
      </c>
      <c r="B3" s="15" t="str">
        <f>A3&amp;L3</f>
        <v>その他(n=20)</v>
      </c>
      <c r="C3" s="15">
        <v>17</v>
      </c>
      <c r="D3" s="15">
        <v>2</v>
      </c>
      <c r="E3" s="15">
        <v>1</v>
      </c>
      <c r="K3" s="15">
        <f>J27</f>
        <v>20</v>
      </c>
      <c r="L3" s="15" t="str">
        <f>"(n="&amp;K3&amp;")"</f>
        <v>(n=20)</v>
      </c>
    </row>
    <row r="4" spans="1:12" x14ac:dyDescent="0.4">
      <c r="A4" s="15" t="s">
        <v>47</v>
      </c>
      <c r="B4" s="15" t="str">
        <f t="shared" ref="B4:B8" si="0">A4&amp;L4</f>
        <v>大学院(n=571)</v>
      </c>
      <c r="C4" s="15">
        <v>563</v>
      </c>
      <c r="D4" s="15">
        <v>4</v>
      </c>
      <c r="E4" s="15">
        <v>4</v>
      </c>
      <c r="K4" s="15">
        <f t="shared" ref="K4:K8" si="1">J28</f>
        <v>571</v>
      </c>
      <c r="L4" s="15" t="str">
        <f t="shared" ref="L4:L8" si="2">"(n="&amp;K4&amp;")"</f>
        <v>(n=571)</v>
      </c>
    </row>
    <row r="5" spans="1:12" x14ac:dyDescent="0.4">
      <c r="A5" s="15" t="s">
        <v>49</v>
      </c>
      <c r="B5" s="15" t="str">
        <f t="shared" si="0"/>
        <v>学部3年以上(n=368)</v>
      </c>
      <c r="C5" s="15">
        <v>368</v>
      </c>
      <c r="D5" s="15">
        <v>0</v>
      </c>
      <c r="E5" s="15">
        <v>0</v>
      </c>
      <c r="K5" s="15">
        <f t="shared" si="1"/>
        <v>368</v>
      </c>
      <c r="L5" s="15" t="str">
        <f t="shared" si="2"/>
        <v>(n=368)</v>
      </c>
    </row>
    <row r="6" spans="1:12" x14ac:dyDescent="0.4">
      <c r="A6" s="15" t="s">
        <v>11</v>
      </c>
      <c r="B6" s="15" t="str">
        <f t="shared" si="0"/>
        <v>学部2年(n=248)</v>
      </c>
      <c r="C6" s="15">
        <v>246</v>
      </c>
      <c r="D6" s="15">
        <v>1</v>
      </c>
      <c r="E6" s="15">
        <v>1</v>
      </c>
      <c r="K6" s="15">
        <f t="shared" si="1"/>
        <v>248</v>
      </c>
      <c r="L6" s="15" t="str">
        <f t="shared" si="2"/>
        <v>(n=248)</v>
      </c>
    </row>
    <row r="7" spans="1:12" x14ac:dyDescent="0.4">
      <c r="A7" s="15" t="s">
        <v>12</v>
      </c>
      <c r="B7" s="15" t="str">
        <f t="shared" si="0"/>
        <v>学部1年(n=226)</v>
      </c>
      <c r="C7" s="15">
        <v>222</v>
      </c>
      <c r="D7" s="15">
        <v>2</v>
      </c>
      <c r="E7" s="15">
        <v>2</v>
      </c>
      <c r="K7" s="15">
        <f t="shared" si="1"/>
        <v>226</v>
      </c>
      <c r="L7" s="15" t="str">
        <f t="shared" si="2"/>
        <v>(n=226)</v>
      </c>
    </row>
    <row r="8" spans="1:12" x14ac:dyDescent="0.4">
      <c r="A8" s="15" t="s">
        <v>110</v>
      </c>
      <c r="B8" s="15" t="str">
        <f t="shared" si="0"/>
        <v>全体(n=1433)</v>
      </c>
      <c r="C8" s="15">
        <v>1416</v>
      </c>
      <c r="D8" s="15">
        <v>9</v>
      </c>
      <c r="E8" s="15">
        <v>8</v>
      </c>
      <c r="K8" s="15">
        <f t="shared" si="1"/>
        <v>1433</v>
      </c>
      <c r="L8" s="15" t="str">
        <f t="shared" si="2"/>
        <v>(n=1433)</v>
      </c>
    </row>
    <row r="25" spans="1:12" x14ac:dyDescent="0.4">
      <c r="B25" s="15">
        <v>0.5</v>
      </c>
      <c r="C25" s="15">
        <v>2</v>
      </c>
      <c r="D25" s="15">
        <v>4.5</v>
      </c>
      <c r="E25" s="15">
        <v>7.5</v>
      </c>
      <c r="F25" s="15">
        <v>10.5</v>
      </c>
      <c r="G25" s="15">
        <v>13.5</v>
      </c>
      <c r="H25" s="15">
        <v>15</v>
      </c>
    </row>
    <row r="26" spans="1:12" x14ac:dyDescent="0.4">
      <c r="B26" s="15" t="s">
        <v>112</v>
      </c>
      <c r="C26" s="15" t="s">
        <v>113</v>
      </c>
      <c r="D26" s="15" t="s">
        <v>114</v>
      </c>
      <c r="E26" s="15" t="s">
        <v>115</v>
      </c>
      <c r="F26" s="15" t="s">
        <v>116</v>
      </c>
      <c r="G26" s="15" t="s">
        <v>117</v>
      </c>
      <c r="H26" s="15" t="s">
        <v>106</v>
      </c>
      <c r="I26" s="15" t="s">
        <v>118</v>
      </c>
      <c r="J26" s="15" t="s">
        <v>53</v>
      </c>
    </row>
    <row r="27" spans="1:12" x14ac:dyDescent="0.4">
      <c r="A27" s="15" t="s">
        <v>41</v>
      </c>
      <c r="B27" s="15">
        <v>17</v>
      </c>
      <c r="C27" s="15">
        <v>2</v>
      </c>
      <c r="H27" s="15">
        <v>1</v>
      </c>
      <c r="J27" s="15">
        <f>SUM(B27:H27)</f>
        <v>20</v>
      </c>
      <c r="L27" s="15">
        <f>SUM(D27:H27)</f>
        <v>1</v>
      </c>
    </row>
    <row r="28" spans="1:12" x14ac:dyDescent="0.4">
      <c r="A28" s="15" t="s">
        <v>47</v>
      </c>
      <c r="B28" s="15">
        <v>563</v>
      </c>
      <c r="C28" s="15">
        <v>4</v>
      </c>
      <c r="D28" s="15">
        <v>1</v>
      </c>
      <c r="E28" s="15">
        <v>2</v>
      </c>
      <c r="G28" s="15">
        <v>1</v>
      </c>
      <c r="J28" s="15">
        <f t="shared" ref="J28:J32" si="3">SUM(B28:H28)</f>
        <v>571</v>
      </c>
      <c r="L28" s="15">
        <f t="shared" ref="L28:L32" si="4">SUM(D28:H28)</f>
        <v>4</v>
      </c>
    </row>
    <row r="29" spans="1:12" x14ac:dyDescent="0.4">
      <c r="A29" s="15" t="s">
        <v>49</v>
      </c>
      <c r="B29" s="15">
        <v>368</v>
      </c>
      <c r="J29" s="15">
        <f t="shared" si="3"/>
        <v>368</v>
      </c>
      <c r="L29" s="15">
        <f t="shared" si="4"/>
        <v>0</v>
      </c>
    </row>
    <row r="30" spans="1:12" x14ac:dyDescent="0.4">
      <c r="A30" s="15" t="s">
        <v>11</v>
      </c>
      <c r="B30" s="15">
        <v>246</v>
      </c>
      <c r="C30" s="15">
        <v>1</v>
      </c>
      <c r="H30" s="15">
        <v>1</v>
      </c>
      <c r="J30" s="15">
        <f t="shared" si="3"/>
        <v>248</v>
      </c>
      <c r="L30" s="15">
        <f t="shared" si="4"/>
        <v>1</v>
      </c>
    </row>
    <row r="31" spans="1:12" x14ac:dyDescent="0.4">
      <c r="A31" s="15" t="s">
        <v>12</v>
      </c>
      <c r="B31" s="15">
        <v>222</v>
      </c>
      <c r="C31" s="15">
        <v>2</v>
      </c>
      <c r="G31" s="15">
        <v>2</v>
      </c>
      <c r="J31" s="15">
        <f t="shared" si="3"/>
        <v>226</v>
      </c>
      <c r="L31" s="15">
        <f t="shared" si="4"/>
        <v>2</v>
      </c>
    </row>
    <row r="32" spans="1:12" x14ac:dyDescent="0.4">
      <c r="A32" s="15" t="s">
        <v>53</v>
      </c>
      <c r="B32" s="15">
        <v>1416</v>
      </c>
      <c r="C32" s="15">
        <v>9</v>
      </c>
      <c r="D32" s="15">
        <v>1</v>
      </c>
      <c r="E32" s="15">
        <v>2</v>
      </c>
      <c r="G32" s="15">
        <v>3</v>
      </c>
      <c r="H32" s="15">
        <v>2</v>
      </c>
      <c r="J32" s="15">
        <f t="shared" si="3"/>
        <v>1433</v>
      </c>
      <c r="L32" s="15">
        <f t="shared" si="4"/>
        <v>8</v>
      </c>
    </row>
    <row r="34" spans="2:10" x14ac:dyDescent="0.4">
      <c r="B34" s="15">
        <f>B27*B$25/$J27</f>
        <v>0.42499999999999999</v>
      </c>
      <c r="C34" s="15">
        <f t="shared" ref="C34:H34" si="5">C27*C$25/$J27</f>
        <v>0.2</v>
      </c>
      <c r="D34" s="15">
        <f t="shared" si="5"/>
        <v>0</v>
      </c>
      <c r="E34" s="15">
        <f t="shared" si="5"/>
        <v>0</v>
      </c>
      <c r="F34" s="15">
        <f t="shared" si="5"/>
        <v>0</v>
      </c>
      <c r="G34" s="15">
        <f t="shared" si="5"/>
        <v>0</v>
      </c>
      <c r="H34" s="15">
        <f t="shared" si="5"/>
        <v>0.75</v>
      </c>
      <c r="J34" s="17">
        <f>SUM(B34:H34)</f>
        <v>1.375</v>
      </c>
    </row>
    <row r="35" spans="2:10" x14ac:dyDescent="0.4">
      <c r="B35" s="15">
        <f t="shared" ref="B35:H39" si="6">B28*B$25/$J28</f>
        <v>0.49299474605954469</v>
      </c>
      <c r="C35" s="15">
        <f t="shared" si="6"/>
        <v>1.4010507880910683E-2</v>
      </c>
      <c r="D35" s="15">
        <f t="shared" si="6"/>
        <v>7.8809106830122592E-3</v>
      </c>
      <c r="E35" s="15">
        <f t="shared" si="6"/>
        <v>2.6269702276707531E-2</v>
      </c>
      <c r="F35" s="15">
        <f t="shared" si="6"/>
        <v>0</v>
      </c>
      <c r="G35" s="15">
        <f t="shared" si="6"/>
        <v>2.3642732049036778E-2</v>
      </c>
      <c r="H35" s="15">
        <f t="shared" si="6"/>
        <v>0</v>
      </c>
      <c r="J35" s="17">
        <f t="shared" ref="J35:J39" si="7">SUM(B35:H35)</f>
        <v>0.56479859894921192</v>
      </c>
    </row>
    <row r="36" spans="2:10" x14ac:dyDescent="0.4">
      <c r="B36" s="15">
        <f t="shared" si="6"/>
        <v>0.5</v>
      </c>
      <c r="C36" s="15">
        <f t="shared" si="6"/>
        <v>0</v>
      </c>
      <c r="D36" s="15">
        <f t="shared" si="6"/>
        <v>0</v>
      </c>
      <c r="E36" s="15">
        <f t="shared" si="6"/>
        <v>0</v>
      </c>
      <c r="F36" s="15">
        <f t="shared" si="6"/>
        <v>0</v>
      </c>
      <c r="G36" s="15">
        <f t="shared" si="6"/>
        <v>0</v>
      </c>
      <c r="H36" s="15">
        <f t="shared" si="6"/>
        <v>0</v>
      </c>
      <c r="J36" s="17">
        <f t="shared" si="7"/>
        <v>0.5</v>
      </c>
    </row>
    <row r="37" spans="2:10" x14ac:dyDescent="0.4">
      <c r="B37" s="15">
        <f t="shared" si="6"/>
        <v>0.49596774193548387</v>
      </c>
      <c r="C37" s="15">
        <f t="shared" si="6"/>
        <v>8.0645161290322578E-3</v>
      </c>
      <c r="D37" s="15">
        <f t="shared" si="6"/>
        <v>0</v>
      </c>
      <c r="E37" s="15">
        <f t="shared" si="6"/>
        <v>0</v>
      </c>
      <c r="F37" s="15">
        <f t="shared" si="6"/>
        <v>0</v>
      </c>
      <c r="G37" s="15">
        <f t="shared" si="6"/>
        <v>0</v>
      </c>
      <c r="H37" s="15">
        <f t="shared" si="6"/>
        <v>6.0483870967741937E-2</v>
      </c>
      <c r="J37" s="17">
        <f t="shared" si="7"/>
        <v>0.56451612903225801</v>
      </c>
    </row>
    <row r="38" spans="2:10" x14ac:dyDescent="0.4">
      <c r="B38" s="15">
        <f t="shared" si="6"/>
        <v>0.49115044247787609</v>
      </c>
      <c r="C38" s="15">
        <f t="shared" si="6"/>
        <v>1.7699115044247787E-2</v>
      </c>
      <c r="D38" s="15">
        <f t="shared" si="6"/>
        <v>0</v>
      </c>
      <c r="E38" s="15">
        <f t="shared" si="6"/>
        <v>0</v>
      </c>
      <c r="F38" s="15">
        <f t="shared" si="6"/>
        <v>0</v>
      </c>
      <c r="G38" s="15">
        <f t="shared" si="6"/>
        <v>0.11946902654867257</v>
      </c>
      <c r="H38" s="15">
        <f t="shared" si="6"/>
        <v>0</v>
      </c>
      <c r="J38" s="17">
        <f t="shared" si="7"/>
        <v>0.62831858407079644</v>
      </c>
    </row>
    <row r="39" spans="2:10" x14ac:dyDescent="0.4">
      <c r="B39" s="15">
        <f>B32*B$25/$J32</f>
        <v>0.49406838799720865</v>
      </c>
      <c r="C39" s="15">
        <f t="shared" si="6"/>
        <v>1.2561060711793441E-2</v>
      </c>
      <c r="D39" s="15">
        <f t="shared" si="6"/>
        <v>3.1402651779483602E-3</v>
      </c>
      <c r="E39" s="15">
        <f t="shared" si="6"/>
        <v>1.04675505931612E-2</v>
      </c>
      <c r="F39" s="15">
        <f t="shared" si="6"/>
        <v>0</v>
      </c>
      <c r="G39" s="15">
        <f t="shared" si="6"/>
        <v>2.8262386601535242E-2</v>
      </c>
      <c r="H39" s="15">
        <f t="shared" si="6"/>
        <v>2.09351011863224E-2</v>
      </c>
      <c r="J39" s="17">
        <f t="shared" si="7"/>
        <v>0.56943475226796925</v>
      </c>
    </row>
    <row r="40" spans="2:10" x14ac:dyDescent="0.4">
      <c r="B40" s="15">
        <f t="shared" ref="B40:H40" si="8">B33*B$25</f>
        <v>0</v>
      </c>
      <c r="C40" s="15">
        <f t="shared" si="8"/>
        <v>0</v>
      </c>
      <c r="D40" s="15">
        <f t="shared" si="8"/>
        <v>0</v>
      </c>
      <c r="E40" s="15">
        <f t="shared" si="8"/>
        <v>0</v>
      </c>
      <c r="F40" s="15">
        <f t="shared" si="8"/>
        <v>0</v>
      </c>
      <c r="G40" s="15">
        <f t="shared" si="8"/>
        <v>0</v>
      </c>
      <c r="H40" s="15">
        <f t="shared" si="8"/>
        <v>0</v>
      </c>
    </row>
  </sheetData>
  <phoneticPr fontId="4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36EE-E5DA-4A32-BA59-919EB819C791}">
  <dimension ref="A1:L40"/>
  <sheetViews>
    <sheetView zoomScale="85" zoomScaleNormal="85" workbookViewId="0">
      <selection activeCell="J33" sqref="J33"/>
    </sheetView>
  </sheetViews>
  <sheetFormatPr defaultRowHeight="18.75" x14ac:dyDescent="0.4"/>
  <cols>
    <col min="1" max="1" width="13.5" style="15" customWidth="1"/>
    <col min="2" max="2" width="8.875" style="15" customWidth="1"/>
    <col min="3" max="3" width="11.25" style="15" bestFit="1" customWidth="1"/>
    <col min="4" max="6" width="5.125" style="15" bestFit="1" customWidth="1"/>
    <col min="7" max="7" width="5.875" style="15" bestFit="1" customWidth="1"/>
    <col min="8" max="8" width="7" style="15" bestFit="1" customWidth="1"/>
    <col min="9" max="9" width="7.75" style="15" bestFit="1" customWidth="1"/>
    <col min="10" max="10" width="7" style="15" bestFit="1" customWidth="1"/>
    <col min="11" max="11" width="6.25" style="15" bestFit="1" customWidth="1"/>
    <col min="12" max="12" width="55.125" style="15" bestFit="1" customWidth="1"/>
    <col min="13" max="13" width="24.375" style="15" bestFit="1" customWidth="1"/>
    <col min="14" max="14" width="36.375" style="15" bestFit="1" customWidth="1"/>
    <col min="15" max="15" width="6.75" style="15" bestFit="1" customWidth="1"/>
    <col min="16" max="16" width="8.375" style="15" bestFit="1" customWidth="1"/>
    <col min="17" max="17" width="40.125" style="15" bestFit="1" customWidth="1"/>
    <col min="18" max="19" width="55.125" style="15" bestFit="1" customWidth="1"/>
    <col min="20" max="20" width="24.375" style="15" bestFit="1" customWidth="1"/>
    <col min="21" max="21" width="36.375" style="15" bestFit="1" customWidth="1"/>
    <col min="22" max="22" width="6.75" style="15" bestFit="1" customWidth="1"/>
    <col min="23" max="23" width="10.625" style="15" bestFit="1" customWidth="1"/>
    <col min="24" max="24" width="40.125" style="15" bestFit="1" customWidth="1"/>
    <col min="25" max="26" width="55.125" style="15" bestFit="1" customWidth="1"/>
    <col min="27" max="27" width="24.375" style="15" bestFit="1" customWidth="1"/>
    <col min="28" max="28" width="36.375" style="15" bestFit="1" customWidth="1"/>
    <col min="29" max="29" width="6.75" style="15" bestFit="1" customWidth="1"/>
    <col min="30" max="30" width="11.375" style="15" bestFit="1" customWidth="1"/>
    <col min="31" max="31" width="40.125" style="15" bestFit="1" customWidth="1"/>
    <col min="32" max="33" width="55.125" style="15" bestFit="1" customWidth="1"/>
    <col min="34" max="34" width="24.375" style="15" bestFit="1" customWidth="1"/>
    <col min="35" max="35" width="36.375" style="15" bestFit="1" customWidth="1"/>
    <col min="36" max="36" width="6.75" style="15" bestFit="1" customWidth="1"/>
    <col min="37" max="37" width="8.375" style="15" bestFit="1" customWidth="1"/>
    <col min="38" max="38" width="40.125" style="15" bestFit="1" customWidth="1"/>
    <col min="39" max="40" width="55.125" style="15" bestFit="1" customWidth="1"/>
    <col min="41" max="41" width="24.375" style="15" bestFit="1" customWidth="1"/>
    <col min="42" max="42" width="36.375" style="15" bestFit="1" customWidth="1"/>
    <col min="43" max="43" width="6.75" style="15" bestFit="1" customWidth="1"/>
    <col min="44" max="44" width="8.375" style="15" bestFit="1" customWidth="1"/>
    <col min="45" max="45" width="40.125" style="15" bestFit="1" customWidth="1"/>
    <col min="46" max="47" width="55.125" style="15" bestFit="1" customWidth="1"/>
    <col min="48" max="48" width="24.375" style="15" bestFit="1" customWidth="1"/>
    <col min="49" max="49" width="36.375" style="15" bestFit="1" customWidth="1"/>
    <col min="50" max="50" width="6.75" style="15" bestFit="1" customWidth="1"/>
    <col min="51" max="51" width="9.5" style="15" bestFit="1" customWidth="1"/>
    <col min="52" max="52" width="40.125" style="15" bestFit="1" customWidth="1"/>
    <col min="53" max="54" width="55.125" style="15" bestFit="1" customWidth="1"/>
    <col min="55" max="55" width="24.375" style="15" bestFit="1" customWidth="1"/>
    <col min="56" max="56" width="36.375" style="15" bestFit="1" customWidth="1"/>
    <col min="57" max="57" width="6.75" style="15" bestFit="1" customWidth="1"/>
    <col min="58" max="58" width="10.75" style="15" bestFit="1" customWidth="1"/>
    <col min="59" max="59" width="5.625" style="15" bestFit="1" customWidth="1"/>
    <col min="60" max="60" width="26.5" style="15" bestFit="1" customWidth="1"/>
    <col min="61" max="61" width="41" style="15" bestFit="1" customWidth="1"/>
    <col min="62" max="62" width="10.125" style="15" bestFit="1" customWidth="1"/>
    <col min="63" max="63" width="27.875" style="15" bestFit="1" customWidth="1"/>
    <col min="64" max="64" width="5" style="15" bestFit="1" customWidth="1"/>
    <col min="65" max="65" width="12" style="15" bestFit="1" customWidth="1"/>
    <col min="66" max="66" width="11.375" style="15" bestFit="1" customWidth="1"/>
    <col min="67" max="67" width="18.625" style="15" bestFit="1" customWidth="1"/>
    <col min="68" max="68" width="26.5" style="15" bestFit="1" customWidth="1"/>
    <col min="69" max="69" width="31.625" style="15" bestFit="1" customWidth="1"/>
    <col min="70" max="70" width="4.75" style="15" bestFit="1" customWidth="1"/>
    <col min="71" max="71" width="51.25" style="15" bestFit="1" customWidth="1"/>
    <col min="72" max="72" width="12.625" style="15" bestFit="1" customWidth="1"/>
    <col min="73" max="78" width="5.875" style="15" bestFit="1" customWidth="1"/>
    <col min="79" max="79" width="18.375" style="15" bestFit="1" customWidth="1"/>
    <col min="80" max="80" width="24.375" style="15" bestFit="1" customWidth="1"/>
    <col min="81" max="81" width="26.25" style="15" bestFit="1" customWidth="1"/>
    <col min="82" max="82" width="20" style="15" bestFit="1" customWidth="1"/>
    <col min="83" max="83" width="16.375" style="15" bestFit="1" customWidth="1"/>
    <col min="84" max="84" width="18.375" style="15" bestFit="1" customWidth="1"/>
    <col min="85" max="86" width="24.375" style="15" bestFit="1" customWidth="1"/>
    <col min="87" max="87" width="44" style="15" bestFit="1" customWidth="1"/>
    <col min="88" max="88" width="22" style="15" bestFit="1" customWidth="1"/>
    <col min="89" max="89" width="23.5" style="15" bestFit="1" customWidth="1"/>
    <col min="90" max="90" width="16.125" style="15" bestFit="1" customWidth="1"/>
    <col min="91" max="91" width="20.375" style="15" bestFit="1" customWidth="1"/>
    <col min="92" max="92" width="18.375" style="15" bestFit="1" customWidth="1"/>
    <col min="93" max="93" width="20.375" style="15" bestFit="1" customWidth="1"/>
    <col min="94" max="94" width="20" style="15" bestFit="1" customWidth="1"/>
    <col min="95" max="95" width="22.375" style="15" bestFit="1" customWidth="1"/>
    <col min="96" max="96" width="18.375" style="15" bestFit="1" customWidth="1"/>
    <col min="97" max="97" width="22.375" style="15" bestFit="1" customWidth="1"/>
    <col min="98" max="99" width="14.5" style="15" bestFit="1" customWidth="1"/>
    <col min="100" max="100" width="36.125" style="15" bestFit="1" customWidth="1"/>
    <col min="101" max="101" width="12.125" style="15" bestFit="1" customWidth="1"/>
    <col min="102" max="102" width="23.875" style="15" bestFit="1" customWidth="1"/>
    <col min="103" max="103" width="30.25" style="15" bestFit="1" customWidth="1"/>
    <col min="104" max="104" width="26.25" style="15" bestFit="1" customWidth="1"/>
    <col min="105" max="105" width="49.875" style="15" bestFit="1" customWidth="1"/>
    <col min="106" max="106" width="45.875" style="15" bestFit="1" customWidth="1"/>
    <col min="107" max="107" width="26.25" style="15" bestFit="1" customWidth="1"/>
    <col min="108" max="108" width="36.125" style="15" bestFit="1" customWidth="1"/>
    <col min="109" max="109" width="16.375" style="15" bestFit="1" customWidth="1"/>
    <col min="110" max="110" width="16.125" style="15" bestFit="1" customWidth="1"/>
    <col min="111" max="111" width="18.375" style="15" bestFit="1" customWidth="1"/>
    <col min="112" max="112" width="16.125" style="15" bestFit="1" customWidth="1"/>
    <col min="113" max="113" width="18.375" style="15" bestFit="1" customWidth="1"/>
    <col min="114" max="115" width="20.375" style="15" bestFit="1" customWidth="1"/>
    <col min="116" max="116" width="26.25" style="15" bestFit="1" customWidth="1"/>
    <col min="117" max="117" width="30.25" style="15" bestFit="1" customWidth="1"/>
    <col min="118" max="118" width="22.375" style="15" bestFit="1" customWidth="1"/>
    <col min="119" max="119" width="14.125" style="15" bestFit="1" customWidth="1"/>
    <col min="120" max="120" width="30.25" style="15" bestFit="1" customWidth="1"/>
    <col min="121" max="121" width="22.375" style="15" bestFit="1" customWidth="1"/>
    <col min="122" max="122" width="16.375" style="15" bestFit="1" customWidth="1"/>
    <col min="123" max="123" width="22.375" style="15" bestFit="1" customWidth="1"/>
    <col min="124" max="124" width="26.25" style="15" bestFit="1" customWidth="1"/>
    <col min="125" max="125" width="20.375" style="15" bestFit="1" customWidth="1"/>
    <col min="126" max="126" width="10.125" style="15" bestFit="1" customWidth="1"/>
    <col min="127" max="127" width="12.5" style="15" bestFit="1" customWidth="1"/>
    <col min="128" max="128" width="38.125" style="15" bestFit="1" customWidth="1"/>
    <col min="129" max="129" width="65.25" style="15" bestFit="1" customWidth="1"/>
    <col min="130" max="130" width="79.375" style="15" bestFit="1" customWidth="1"/>
    <col min="131" max="131" width="24.375" style="15" bestFit="1" customWidth="1"/>
    <col min="132" max="132" width="16.375" style="15" bestFit="1" customWidth="1"/>
    <col min="133" max="133" width="28.25" style="15" bestFit="1" customWidth="1"/>
    <col min="134" max="134" width="22.375" style="15" bestFit="1" customWidth="1"/>
    <col min="135" max="135" width="5" style="15" bestFit="1" customWidth="1"/>
    <col min="136" max="136" width="8.625" style="15" bestFit="1" customWidth="1"/>
    <col min="137" max="137" width="28.25" style="15" bestFit="1" customWidth="1"/>
    <col min="138" max="138" width="6.75" style="15" bestFit="1" customWidth="1"/>
    <col min="139" max="139" width="8.625" style="15" bestFit="1" customWidth="1"/>
    <col min="140" max="140" width="5" style="15" bestFit="1" customWidth="1"/>
    <col min="141" max="141" width="26.25" style="15" bestFit="1" customWidth="1"/>
    <col min="142" max="142" width="6.75" style="15" bestFit="1" customWidth="1"/>
    <col min="143" max="144" width="22.375" style="15" bestFit="1" customWidth="1"/>
    <col min="145" max="145" width="8.625" style="15" bestFit="1" customWidth="1"/>
    <col min="146" max="146" width="47.875" style="15" bestFit="1" customWidth="1"/>
    <col min="147" max="147" width="8.625" style="15" bestFit="1" customWidth="1"/>
    <col min="148" max="148" width="20.375" style="15" bestFit="1" customWidth="1"/>
    <col min="149" max="149" width="24.375" style="15" bestFit="1" customWidth="1"/>
    <col min="150" max="150" width="5" style="15" bestFit="1" customWidth="1"/>
    <col min="151" max="151" width="18.375" style="15" bestFit="1" customWidth="1"/>
    <col min="152" max="153" width="8.625" style="15" bestFit="1" customWidth="1"/>
    <col min="154" max="154" width="6.5" style="15" bestFit="1" customWidth="1"/>
    <col min="155" max="155" width="5.625" style="15" bestFit="1" customWidth="1"/>
    <col min="156" max="156" width="11.5" style="15" bestFit="1" customWidth="1"/>
    <col min="157" max="160" width="4.875" style="15" bestFit="1" customWidth="1"/>
    <col min="161" max="16384" width="9" style="15"/>
  </cols>
  <sheetData>
    <row r="1" spans="1:12" x14ac:dyDescent="0.4">
      <c r="A1" s="15" t="s">
        <v>137</v>
      </c>
    </row>
    <row r="2" spans="1:12" x14ac:dyDescent="0.4">
      <c r="C2" s="15" t="s">
        <v>107</v>
      </c>
      <c r="D2" s="15" t="s">
        <v>108</v>
      </c>
      <c r="E2" s="15" t="s">
        <v>128</v>
      </c>
    </row>
    <row r="3" spans="1:12" x14ac:dyDescent="0.4">
      <c r="A3" s="15" t="s">
        <v>41</v>
      </c>
      <c r="B3" s="15" t="str">
        <f>A3&amp;L3</f>
        <v>その他(n=20)</v>
      </c>
      <c r="C3" s="15">
        <f>B27</f>
        <v>16</v>
      </c>
      <c r="D3" s="15">
        <f>C27</f>
        <v>2</v>
      </c>
      <c r="E3" s="15">
        <f>SUM(D27:I27)</f>
        <v>2</v>
      </c>
      <c r="K3" s="15">
        <f>J27</f>
        <v>20</v>
      </c>
      <c r="L3" s="15" t="str">
        <f>"(n="&amp;K3&amp;")"</f>
        <v>(n=20)</v>
      </c>
    </row>
    <row r="4" spans="1:12" x14ac:dyDescent="0.4">
      <c r="A4" s="15" t="s">
        <v>47</v>
      </c>
      <c r="B4" s="15" t="str">
        <f t="shared" ref="B4:B8" si="0">A4&amp;L4</f>
        <v>大学院(n=585)</v>
      </c>
      <c r="C4" s="15">
        <f t="shared" ref="C4:D4" si="1">B28</f>
        <v>557</v>
      </c>
      <c r="D4" s="15">
        <f t="shared" si="1"/>
        <v>25</v>
      </c>
      <c r="E4" s="15">
        <f t="shared" ref="E4:E8" si="2">SUM(D28:I28)</f>
        <v>3</v>
      </c>
      <c r="K4" s="15">
        <f t="shared" ref="K4:K8" si="3">J28</f>
        <v>585</v>
      </c>
      <c r="L4" s="15" t="str">
        <f t="shared" ref="L4:L8" si="4">"(n="&amp;K4&amp;")"</f>
        <v>(n=585)</v>
      </c>
    </row>
    <row r="5" spans="1:12" x14ac:dyDescent="0.4">
      <c r="A5" s="15" t="s">
        <v>49</v>
      </c>
      <c r="B5" s="15" t="str">
        <f t="shared" si="0"/>
        <v>学部3年以上(n=371)</v>
      </c>
      <c r="C5" s="15">
        <f t="shared" ref="C5:D5" si="5">B29</f>
        <v>351</v>
      </c>
      <c r="D5" s="15">
        <f t="shared" si="5"/>
        <v>14</v>
      </c>
      <c r="E5" s="15">
        <f t="shared" si="2"/>
        <v>6</v>
      </c>
      <c r="K5" s="15">
        <f t="shared" si="3"/>
        <v>371</v>
      </c>
      <c r="L5" s="15" t="str">
        <f t="shared" si="4"/>
        <v>(n=371)</v>
      </c>
    </row>
    <row r="6" spans="1:12" x14ac:dyDescent="0.4">
      <c r="A6" s="15" t="s">
        <v>11</v>
      </c>
      <c r="B6" s="15" t="str">
        <f t="shared" si="0"/>
        <v>学部2年(n=246)</v>
      </c>
      <c r="C6" s="15">
        <f t="shared" ref="C6:D6" si="6">B30</f>
        <v>226</v>
      </c>
      <c r="D6" s="15">
        <f t="shared" si="6"/>
        <v>15</v>
      </c>
      <c r="E6" s="15">
        <f t="shared" si="2"/>
        <v>5</v>
      </c>
      <c r="K6" s="15">
        <f t="shared" si="3"/>
        <v>246</v>
      </c>
      <c r="L6" s="15" t="str">
        <f t="shared" si="4"/>
        <v>(n=246)</v>
      </c>
    </row>
    <row r="7" spans="1:12" x14ac:dyDescent="0.4">
      <c r="A7" s="15" t="s">
        <v>12</v>
      </c>
      <c r="B7" s="15" t="str">
        <f t="shared" si="0"/>
        <v>学部1年(n=226)</v>
      </c>
      <c r="C7" s="15">
        <f t="shared" ref="C7:D7" si="7">B31</f>
        <v>210</v>
      </c>
      <c r="D7" s="15">
        <f t="shared" si="7"/>
        <v>16</v>
      </c>
      <c r="E7" s="15">
        <f t="shared" si="2"/>
        <v>0</v>
      </c>
      <c r="K7" s="15">
        <f t="shared" si="3"/>
        <v>226</v>
      </c>
      <c r="L7" s="15" t="str">
        <f t="shared" si="4"/>
        <v>(n=226)</v>
      </c>
    </row>
    <row r="8" spans="1:12" x14ac:dyDescent="0.4">
      <c r="A8" s="15" t="s">
        <v>110</v>
      </c>
      <c r="B8" s="15" t="str">
        <f t="shared" si="0"/>
        <v>全体(n=1448)</v>
      </c>
      <c r="C8" s="15">
        <f t="shared" ref="C8:D8" si="8">B32</f>
        <v>1360</v>
      </c>
      <c r="D8" s="15">
        <f t="shared" si="8"/>
        <v>72</v>
      </c>
      <c r="E8" s="15">
        <f t="shared" si="2"/>
        <v>16</v>
      </c>
      <c r="K8" s="15">
        <f t="shared" si="3"/>
        <v>1448</v>
      </c>
      <c r="L8" s="15" t="str">
        <f t="shared" si="4"/>
        <v>(n=1448)</v>
      </c>
    </row>
    <row r="11" spans="1:12" x14ac:dyDescent="0.4">
      <c r="B11" s="15" t="s">
        <v>12</v>
      </c>
      <c r="C11" s="15" t="s">
        <v>11</v>
      </c>
      <c r="D11" s="15" t="s">
        <v>49</v>
      </c>
      <c r="E11" s="15" t="s">
        <v>47</v>
      </c>
      <c r="F11" s="15" t="s">
        <v>41</v>
      </c>
      <c r="G11" s="15" t="s">
        <v>110</v>
      </c>
    </row>
    <row r="12" spans="1:12" x14ac:dyDescent="0.4">
      <c r="B12" s="15" t="s">
        <v>135</v>
      </c>
      <c r="C12" s="15" t="s">
        <v>134</v>
      </c>
      <c r="D12" s="15" t="s">
        <v>133</v>
      </c>
      <c r="E12" s="15" t="s">
        <v>132</v>
      </c>
      <c r="F12" s="15" t="s">
        <v>131</v>
      </c>
      <c r="G12" s="15" t="s">
        <v>136</v>
      </c>
    </row>
    <row r="14" spans="1:12" x14ac:dyDescent="0.4">
      <c r="A14" s="15" t="s">
        <v>128</v>
      </c>
      <c r="B14" s="15">
        <v>0</v>
      </c>
      <c r="C14" s="15">
        <v>5</v>
      </c>
      <c r="D14" s="15">
        <v>6</v>
      </c>
      <c r="E14" s="15">
        <v>3</v>
      </c>
      <c r="F14" s="15">
        <v>2</v>
      </c>
      <c r="G14" s="15">
        <v>16</v>
      </c>
      <c r="H14" s="15">
        <f t="shared" ref="H14:H15" si="9">SUM(B14:F14)</f>
        <v>16</v>
      </c>
    </row>
    <row r="15" spans="1:12" x14ac:dyDescent="0.4">
      <c r="A15" s="15" t="s">
        <v>108</v>
      </c>
      <c r="B15" s="15">
        <v>16</v>
      </c>
      <c r="C15" s="15">
        <v>15</v>
      </c>
      <c r="D15" s="15">
        <v>14</v>
      </c>
      <c r="E15" s="15">
        <v>25</v>
      </c>
      <c r="F15" s="15">
        <v>2</v>
      </c>
      <c r="G15" s="15">
        <v>72</v>
      </c>
      <c r="H15" s="15">
        <f t="shared" si="9"/>
        <v>72</v>
      </c>
    </row>
    <row r="16" spans="1:12" x14ac:dyDescent="0.4">
      <c r="A16" s="15" t="s">
        <v>107</v>
      </c>
      <c r="B16" s="15">
        <v>210</v>
      </c>
      <c r="C16" s="15">
        <v>226</v>
      </c>
      <c r="D16" s="15">
        <v>351</v>
      </c>
      <c r="E16" s="15">
        <v>557</v>
      </c>
      <c r="F16" s="15">
        <v>16</v>
      </c>
      <c r="G16" s="15">
        <v>1360</v>
      </c>
      <c r="H16" s="15">
        <f>SUM(B16:F16)</f>
        <v>1360</v>
      </c>
    </row>
    <row r="25" spans="1:12" x14ac:dyDescent="0.4">
      <c r="B25" s="15">
        <v>0.5</v>
      </c>
      <c r="C25" s="15">
        <v>2</v>
      </c>
      <c r="D25" s="15">
        <v>4.5</v>
      </c>
      <c r="E25" s="15">
        <v>7.5</v>
      </c>
      <c r="F25" s="15">
        <v>10.5</v>
      </c>
      <c r="G25" s="15">
        <v>13.5</v>
      </c>
      <c r="H25" s="15">
        <v>15</v>
      </c>
    </row>
    <row r="26" spans="1:12" x14ac:dyDescent="0.4">
      <c r="B26" s="15" t="s">
        <v>112</v>
      </c>
      <c r="C26" s="15" t="s">
        <v>113</v>
      </c>
      <c r="D26" s="15" t="s">
        <v>114</v>
      </c>
      <c r="E26" s="15" t="s">
        <v>115</v>
      </c>
      <c r="F26" s="15" t="s">
        <v>116</v>
      </c>
      <c r="G26" s="15" t="s">
        <v>117</v>
      </c>
      <c r="H26" s="15" t="s">
        <v>106</v>
      </c>
      <c r="I26" s="15" t="s">
        <v>118</v>
      </c>
      <c r="J26" s="15" t="s">
        <v>53</v>
      </c>
    </row>
    <row r="27" spans="1:12" x14ac:dyDescent="0.4">
      <c r="A27" s="15" t="s">
        <v>41</v>
      </c>
      <c r="B27" s="15">
        <v>16</v>
      </c>
      <c r="C27" s="15">
        <v>2</v>
      </c>
      <c r="D27" s="15">
        <v>1</v>
      </c>
      <c r="H27" s="15">
        <v>1</v>
      </c>
      <c r="J27" s="15">
        <f>SUM(B27:H27)</f>
        <v>20</v>
      </c>
      <c r="L27" s="15">
        <f>SUM(D27:H27)</f>
        <v>2</v>
      </c>
    </row>
    <row r="28" spans="1:12" x14ac:dyDescent="0.4">
      <c r="A28" s="15" t="s">
        <v>47</v>
      </c>
      <c r="B28" s="15">
        <v>557</v>
      </c>
      <c r="C28" s="15">
        <v>25</v>
      </c>
      <c r="D28" s="15">
        <v>1</v>
      </c>
      <c r="E28" s="15">
        <v>1</v>
      </c>
      <c r="F28" s="15">
        <v>1</v>
      </c>
      <c r="J28" s="15">
        <f t="shared" ref="J28:J32" si="10">SUM(B28:H28)</f>
        <v>585</v>
      </c>
      <c r="L28" s="15">
        <f t="shared" ref="L28:L32" si="11">SUM(D28:H28)</f>
        <v>3</v>
      </c>
    </row>
    <row r="29" spans="1:12" x14ac:dyDescent="0.4">
      <c r="A29" s="15" t="s">
        <v>49</v>
      </c>
      <c r="B29" s="15">
        <v>351</v>
      </c>
      <c r="C29" s="15">
        <v>14</v>
      </c>
      <c r="D29" s="15">
        <v>2</v>
      </c>
      <c r="E29" s="15">
        <v>3</v>
      </c>
      <c r="G29" s="15">
        <v>1</v>
      </c>
      <c r="J29" s="15">
        <f t="shared" si="10"/>
        <v>371</v>
      </c>
      <c r="L29" s="15">
        <f t="shared" si="11"/>
        <v>6</v>
      </c>
    </row>
    <row r="30" spans="1:12" x14ac:dyDescent="0.4">
      <c r="A30" s="15" t="s">
        <v>11</v>
      </c>
      <c r="B30" s="15">
        <v>226</v>
      </c>
      <c r="C30" s="15">
        <v>15</v>
      </c>
      <c r="D30" s="15">
        <v>5</v>
      </c>
      <c r="J30" s="15">
        <f t="shared" si="10"/>
        <v>246</v>
      </c>
      <c r="L30" s="15">
        <f t="shared" si="11"/>
        <v>5</v>
      </c>
    </row>
    <row r="31" spans="1:12" x14ac:dyDescent="0.4">
      <c r="A31" s="15" t="s">
        <v>12</v>
      </c>
      <c r="B31" s="15">
        <v>210</v>
      </c>
      <c r="C31" s="15">
        <v>16</v>
      </c>
      <c r="J31" s="15">
        <f t="shared" si="10"/>
        <v>226</v>
      </c>
      <c r="L31" s="15">
        <f t="shared" si="11"/>
        <v>0</v>
      </c>
    </row>
    <row r="32" spans="1:12" x14ac:dyDescent="0.4">
      <c r="A32" s="15" t="s">
        <v>53</v>
      </c>
      <c r="B32" s="15">
        <v>1360</v>
      </c>
      <c r="C32" s="15">
        <v>72</v>
      </c>
      <c r="D32" s="15">
        <v>9</v>
      </c>
      <c r="E32" s="15">
        <v>4</v>
      </c>
      <c r="F32" s="15">
        <v>1</v>
      </c>
      <c r="G32" s="15">
        <v>1</v>
      </c>
      <c r="H32" s="15">
        <v>1</v>
      </c>
      <c r="J32" s="15">
        <f>SUM(B32:H32)</f>
        <v>1448</v>
      </c>
      <c r="L32" s="15">
        <f t="shared" si="11"/>
        <v>16</v>
      </c>
    </row>
    <row r="34" spans="2:10" x14ac:dyDescent="0.4">
      <c r="B34" s="15">
        <f>B27*B$25/$J27</f>
        <v>0.4</v>
      </c>
      <c r="C34" s="15">
        <f t="shared" ref="C34:H34" si="12">C27*C$25/$J27</f>
        <v>0.2</v>
      </c>
      <c r="D34" s="15">
        <f t="shared" si="12"/>
        <v>0.22500000000000001</v>
      </c>
      <c r="E34" s="15">
        <f t="shared" si="12"/>
        <v>0</v>
      </c>
      <c r="F34" s="15">
        <f t="shared" si="12"/>
        <v>0</v>
      </c>
      <c r="G34" s="15">
        <f t="shared" si="12"/>
        <v>0</v>
      </c>
      <c r="H34" s="15">
        <f t="shared" si="12"/>
        <v>0.75</v>
      </c>
      <c r="J34" s="17">
        <f>SUM(B34:H34)</f>
        <v>1.5750000000000002</v>
      </c>
    </row>
    <row r="35" spans="2:10" x14ac:dyDescent="0.4">
      <c r="B35" s="15">
        <f t="shared" ref="B35:H39" si="13">B28*B$25/$J28</f>
        <v>0.47606837606837604</v>
      </c>
      <c r="C35" s="15">
        <f t="shared" si="13"/>
        <v>8.5470085470085472E-2</v>
      </c>
      <c r="D35" s="15">
        <f t="shared" si="13"/>
        <v>7.6923076923076927E-3</v>
      </c>
      <c r="E35" s="15">
        <f t="shared" si="13"/>
        <v>1.282051282051282E-2</v>
      </c>
      <c r="F35" s="15">
        <f t="shared" si="13"/>
        <v>1.7948717948717947E-2</v>
      </c>
      <c r="G35" s="15">
        <f t="shared" si="13"/>
        <v>0</v>
      </c>
      <c r="H35" s="15">
        <f t="shared" si="13"/>
        <v>0</v>
      </c>
      <c r="J35" s="17">
        <f t="shared" ref="J35:J39" si="14">SUM(B35:H35)</f>
        <v>0.6</v>
      </c>
    </row>
    <row r="36" spans="2:10" x14ac:dyDescent="0.4">
      <c r="B36" s="15">
        <f t="shared" si="13"/>
        <v>0.47304582210242585</v>
      </c>
      <c r="C36" s="15">
        <f t="shared" si="13"/>
        <v>7.5471698113207544E-2</v>
      </c>
      <c r="D36" s="15">
        <f t="shared" si="13"/>
        <v>2.4258760107816711E-2</v>
      </c>
      <c r="E36" s="15">
        <f t="shared" si="13"/>
        <v>6.0646900269541781E-2</v>
      </c>
      <c r="F36" s="15">
        <f t="shared" si="13"/>
        <v>0</v>
      </c>
      <c r="G36" s="15">
        <f t="shared" si="13"/>
        <v>3.638814016172507E-2</v>
      </c>
      <c r="H36" s="15">
        <f t="shared" si="13"/>
        <v>0</v>
      </c>
      <c r="J36" s="17">
        <f t="shared" si="14"/>
        <v>0.66981132075471694</v>
      </c>
    </row>
    <row r="37" spans="2:10" x14ac:dyDescent="0.4">
      <c r="B37" s="15">
        <f t="shared" si="13"/>
        <v>0.45934959349593496</v>
      </c>
      <c r="C37" s="15">
        <f t="shared" si="13"/>
        <v>0.12195121951219512</v>
      </c>
      <c r="D37" s="15">
        <f t="shared" si="13"/>
        <v>9.1463414634146339E-2</v>
      </c>
      <c r="E37" s="15">
        <f t="shared" si="13"/>
        <v>0</v>
      </c>
      <c r="F37" s="15">
        <f t="shared" si="13"/>
        <v>0</v>
      </c>
      <c r="G37" s="15">
        <f t="shared" si="13"/>
        <v>0</v>
      </c>
      <c r="H37" s="15">
        <f t="shared" si="13"/>
        <v>0</v>
      </c>
      <c r="J37" s="17">
        <f t="shared" si="14"/>
        <v>0.67276422764227639</v>
      </c>
    </row>
    <row r="38" spans="2:10" x14ac:dyDescent="0.4">
      <c r="B38" s="15">
        <f t="shared" si="13"/>
        <v>0.46460176991150443</v>
      </c>
      <c r="C38" s="15">
        <f t="shared" si="13"/>
        <v>0.1415929203539823</v>
      </c>
      <c r="D38" s="15">
        <f t="shared" si="13"/>
        <v>0</v>
      </c>
      <c r="E38" s="15">
        <f t="shared" si="13"/>
        <v>0</v>
      </c>
      <c r="F38" s="15">
        <f t="shared" si="13"/>
        <v>0</v>
      </c>
      <c r="G38" s="15">
        <f t="shared" si="13"/>
        <v>0</v>
      </c>
      <c r="H38" s="15">
        <f t="shared" si="13"/>
        <v>0</v>
      </c>
      <c r="J38" s="17">
        <f t="shared" si="14"/>
        <v>0.60619469026548667</v>
      </c>
    </row>
    <row r="39" spans="2:10" x14ac:dyDescent="0.4">
      <c r="B39" s="15">
        <f>B32*B$25/$J32</f>
        <v>0.46961325966850831</v>
      </c>
      <c r="C39" s="15">
        <f t="shared" si="13"/>
        <v>9.9447513812154692E-2</v>
      </c>
      <c r="D39" s="15">
        <f t="shared" si="13"/>
        <v>2.796961325966851E-2</v>
      </c>
      <c r="E39" s="15">
        <f t="shared" si="13"/>
        <v>2.0718232044198894E-2</v>
      </c>
      <c r="F39" s="15">
        <f t="shared" si="13"/>
        <v>7.251381215469613E-3</v>
      </c>
      <c r="G39" s="15">
        <f t="shared" si="13"/>
        <v>9.3232044198895032E-3</v>
      </c>
      <c r="H39" s="15">
        <f t="shared" si="13"/>
        <v>1.0359116022099447E-2</v>
      </c>
      <c r="J39" s="17">
        <f t="shared" si="14"/>
        <v>0.64468232044198903</v>
      </c>
    </row>
    <row r="40" spans="2:10" x14ac:dyDescent="0.4">
      <c r="B40" s="15">
        <f t="shared" ref="B40:H40" si="15">B33*B$25</f>
        <v>0</v>
      </c>
      <c r="C40" s="15">
        <f t="shared" si="15"/>
        <v>0</v>
      </c>
      <c r="D40" s="15">
        <f t="shared" si="15"/>
        <v>0</v>
      </c>
      <c r="E40" s="15">
        <f t="shared" si="15"/>
        <v>0</v>
      </c>
      <c r="F40" s="15">
        <f t="shared" si="15"/>
        <v>0</v>
      </c>
      <c r="G40" s="15">
        <f t="shared" si="15"/>
        <v>0</v>
      </c>
      <c r="H40" s="15">
        <f t="shared" si="15"/>
        <v>0</v>
      </c>
    </row>
  </sheetData>
  <phoneticPr fontId="4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B954-8513-4A7F-804E-28D910E69C44}">
  <dimension ref="A1:L40"/>
  <sheetViews>
    <sheetView zoomScale="85" zoomScaleNormal="85" workbookViewId="0">
      <selection activeCell="J27" sqref="J27:J32"/>
    </sheetView>
  </sheetViews>
  <sheetFormatPr defaultRowHeight="18.75" x14ac:dyDescent="0.4"/>
  <cols>
    <col min="1" max="1" width="13.5" style="15" customWidth="1"/>
    <col min="2" max="2" width="8.875" style="15" customWidth="1"/>
    <col min="3" max="3" width="11.25" style="15" bestFit="1" customWidth="1"/>
    <col min="4" max="6" width="5.125" style="15" bestFit="1" customWidth="1"/>
    <col min="7" max="7" width="5.875" style="15" bestFit="1" customWidth="1"/>
    <col min="8" max="8" width="7" style="15" bestFit="1" customWidth="1"/>
    <col min="9" max="9" width="7.75" style="15" bestFit="1" customWidth="1"/>
    <col min="10" max="10" width="7" style="15" bestFit="1" customWidth="1"/>
    <col min="11" max="11" width="6.25" style="15" bestFit="1" customWidth="1"/>
    <col min="12" max="12" width="55.125" style="15" bestFit="1" customWidth="1"/>
    <col min="13" max="13" width="24.375" style="15" bestFit="1" customWidth="1"/>
    <col min="14" max="14" width="36.375" style="15" bestFit="1" customWidth="1"/>
    <col min="15" max="15" width="6.75" style="15" bestFit="1" customWidth="1"/>
    <col min="16" max="16" width="8.375" style="15" bestFit="1" customWidth="1"/>
    <col min="17" max="17" width="40.125" style="15" bestFit="1" customWidth="1"/>
    <col min="18" max="19" width="55.125" style="15" bestFit="1" customWidth="1"/>
    <col min="20" max="20" width="24.375" style="15" bestFit="1" customWidth="1"/>
    <col min="21" max="21" width="36.375" style="15" bestFit="1" customWidth="1"/>
    <col min="22" max="22" width="6.75" style="15" bestFit="1" customWidth="1"/>
    <col min="23" max="23" width="10.625" style="15" bestFit="1" customWidth="1"/>
    <col min="24" max="24" width="40.125" style="15" bestFit="1" customWidth="1"/>
    <col min="25" max="26" width="55.125" style="15" bestFit="1" customWidth="1"/>
    <col min="27" max="27" width="24.375" style="15" bestFit="1" customWidth="1"/>
    <col min="28" max="28" width="36.375" style="15" bestFit="1" customWidth="1"/>
    <col min="29" max="29" width="6.75" style="15" bestFit="1" customWidth="1"/>
    <col min="30" max="30" width="11.375" style="15" bestFit="1" customWidth="1"/>
    <col min="31" max="31" width="40.125" style="15" bestFit="1" customWidth="1"/>
    <col min="32" max="33" width="55.125" style="15" bestFit="1" customWidth="1"/>
    <col min="34" max="34" width="24.375" style="15" bestFit="1" customWidth="1"/>
    <col min="35" max="35" width="36.375" style="15" bestFit="1" customWidth="1"/>
    <col min="36" max="36" width="6.75" style="15" bestFit="1" customWidth="1"/>
    <col min="37" max="37" width="8.375" style="15" bestFit="1" customWidth="1"/>
    <col min="38" max="38" width="40.125" style="15" bestFit="1" customWidth="1"/>
    <col min="39" max="40" width="55.125" style="15" bestFit="1" customWidth="1"/>
    <col min="41" max="41" width="24.375" style="15" bestFit="1" customWidth="1"/>
    <col min="42" max="42" width="36.375" style="15" bestFit="1" customWidth="1"/>
    <col min="43" max="43" width="6.75" style="15" bestFit="1" customWidth="1"/>
    <col min="44" max="44" width="8.375" style="15" bestFit="1" customWidth="1"/>
    <col min="45" max="45" width="40.125" style="15" bestFit="1" customWidth="1"/>
    <col min="46" max="47" width="55.125" style="15" bestFit="1" customWidth="1"/>
    <col min="48" max="48" width="24.375" style="15" bestFit="1" customWidth="1"/>
    <col min="49" max="49" width="36.375" style="15" bestFit="1" customWidth="1"/>
    <col min="50" max="50" width="6.75" style="15" bestFit="1" customWidth="1"/>
    <col min="51" max="51" width="9.5" style="15" bestFit="1" customWidth="1"/>
    <col min="52" max="52" width="40.125" style="15" bestFit="1" customWidth="1"/>
    <col min="53" max="54" width="55.125" style="15" bestFit="1" customWidth="1"/>
    <col min="55" max="55" width="24.375" style="15" bestFit="1" customWidth="1"/>
    <col min="56" max="56" width="36.375" style="15" bestFit="1" customWidth="1"/>
    <col min="57" max="57" width="6.75" style="15" bestFit="1" customWidth="1"/>
    <col min="58" max="58" width="10.75" style="15" bestFit="1" customWidth="1"/>
    <col min="59" max="59" width="5.625" style="15" bestFit="1" customWidth="1"/>
    <col min="60" max="60" width="26.5" style="15" bestFit="1" customWidth="1"/>
    <col min="61" max="61" width="41" style="15" bestFit="1" customWidth="1"/>
    <col min="62" max="62" width="10.125" style="15" bestFit="1" customWidth="1"/>
    <col min="63" max="63" width="27.875" style="15" bestFit="1" customWidth="1"/>
    <col min="64" max="64" width="5" style="15" bestFit="1" customWidth="1"/>
    <col min="65" max="65" width="12" style="15" bestFit="1" customWidth="1"/>
    <col min="66" max="66" width="11.375" style="15" bestFit="1" customWidth="1"/>
    <col min="67" max="67" width="18.625" style="15" bestFit="1" customWidth="1"/>
    <col min="68" max="68" width="26.5" style="15" bestFit="1" customWidth="1"/>
    <col min="69" max="69" width="31.625" style="15" bestFit="1" customWidth="1"/>
    <col min="70" max="70" width="4.75" style="15" bestFit="1" customWidth="1"/>
    <col min="71" max="71" width="51.25" style="15" bestFit="1" customWidth="1"/>
    <col min="72" max="72" width="12.625" style="15" bestFit="1" customWidth="1"/>
    <col min="73" max="78" width="5.875" style="15" bestFit="1" customWidth="1"/>
    <col min="79" max="79" width="18.375" style="15" bestFit="1" customWidth="1"/>
    <col min="80" max="80" width="24.375" style="15" bestFit="1" customWidth="1"/>
    <col min="81" max="81" width="26.25" style="15" bestFit="1" customWidth="1"/>
    <col min="82" max="82" width="20" style="15" bestFit="1" customWidth="1"/>
    <col min="83" max="83" width="16.375" style="15" bestFit="1" customWidth="1"/>
    <col min="84" max="84" width="18.375" style="15" bestFit="1" customWidth="1"/>
    <col min="85" max="86" width="24.375" style="15" bestFit="1" customWidth="1"/>
    <col min="87" max="87" width="44" style="15" bestFit="1" customWidth="1"/>
    <col min="88" max="88" width="22" style="15" bestFit="1" customWidth="1"/>
    <col min="89" max="89" width="23.5" style="15" bestFit="1" customWidth="1"/>
    <col min="90" max="90" width="16.125" style="15" bestFit="1" customWidth="1"/>
    <col min="91" max="91" width="20.375" style="15" bestFit="1" customWidth="1"/>
    <col min="92" max="92" width="18.375" style="15" bestFit="1" customWidth="1"/>
    <col min="93" max="93" width="20.375" style="15" bestFit="1" customWidth="1"/>
    <col min="94" max="94" width="20" style="15" bestFit="1" customWidth="1"/>
    <col min="95" max="95" width="22.375" style="15" bestFit="1" customWidth="1"/>
    <col min="96" max="96" width="18.375" style="15" bestFit="1" customWidth="1"/>
    <col min="97" max="97" width="22.375" style="15" bestFit="1" customWidth="1"/>
    <col min="98" max="99" width="14.5" style="15" bestFit="1" customWidth="1"/>
    <col min="100" max="100" width="36.125" style="15" bestFit="1" customWidth="1"/>
    <col min="101" max="101" width="12.125" style="15" bestFit="1" customWidth="1"/>
    <col min="102" max="102" width="23.875" style="15" bestFit="1" customWidth="1"/>
    <col min="103" max="103" width="30.25" style="15" bestFit="1" customWidth="1"/>
    <col min="104" max="104" width="26.25" style="15" bestFit="1" customWidth="1"/>
    <col min="105" max="105" width="49.875" style="15" bestFit="1" customWidth="1"/>
    <col min="106" max="106" width="45.875" style="15" bestFit="1" customWidth="1"/>
    <col min="107" max="107" width="26.25" style="15" bestFit="1" customWidth="1"/>
    <col min="108" max="108" width="36.125" style="15" bestFit="1" customWidth="1"/>
    <col min="109" max="109" width="16.375" style="15" bestFit="1" customWidth="1"/>
    <col min="110" max="110" width="16.125" style="15" bestFit="1" customWidth="1"/>
    <col min="111" max="111" width="18.375" style="15" bestFit="1" customWidth="1"/>
    <col min="112" max="112" width="16.125" style="15" bestFit="1" customWidth="1"/>
    <col min="113" max="113" width="18.375" style="15" bestFit="1" customWidth="1"/>
    <col min="114" max="115" width="20.375" style="15" bestFit="1" customWidth="1"/>
    <col min="116" max="116" width="26.25" style="15" bestFit="1" customWidth="1"/>
    <col min="117" max="117" width="30.25" style="15" bestFit="1" customWidth="1"/>
    <col min="118" max="118" width="22.375" style="15" bestFit="1" customWidth="1"/>
    <col min="119" max="119" width="14.125" style="15" bestFit="1" customWidth="1"/>
    <col min="120" max="120" width="30.25" style="15" bestFit="1" customWidth="1"/>
    <col min="121" max="121" width="22.375" style="15" bestFit="1" customWidth="1"/>
    <col min="122" max="122" width="16.375" style="15" bestFit="1" customWidth="1"/>
    <col min="123" max="123" width="22.375" style="15" bestFit="1" customWidth="1"/>
    <col min="124" max="124" width="26.25" style="15" bestFit="1" customWidth="1"/>
    <col min="125" max="125" width="20.375" style="15" bestFit="1" customWidth="1"/>
    <col min="126" max="126" width="10.125" style="15" bestFit="1" customWidth="1"/>
    <col min="127" max="127" width="12.5" style="15" bestFit="1" customWidth="1"/>
    <col min="128" max="128" width="38.125" style="15" bestFit="1" customWidth="1"/>
    <col min="129" max="129" width="65.25" style="15" bestFit="1" customWidth="1"/>
    <col min="130" max="130" width="79.375" style="15" bestFit="1" customWidth="1"/>
    <col min="131" max="131" width="24.375" style="15" bestFit="1" customWidth="1"/>
    <col min="132" max="132" width="16.375" style="15" bestFit="1" customWidth="1"/>
    <col min="133" max="133" width="28.25" style="15" bestFit="1" customWidth="1"/>
    <col min="134" max="134" width="22.375" style="15" bestFit="1" customWidth="1"/>
    <col min="135" max="135" width="5" style="15" bestFit="1" customWidth="1"/>
    <col min="136" max="136" width="8.625" style="15" bestFit="1" customWidth="1"/>
    <col min="137" max="137" width="28.25" style="15" bestFit="1" customWidth="1"/>
    <col min="138" max="138" width="6.75" style="15" bestFit="1" customWidth="1"/>
    <col min="139" max="139" width="8.625" style="15" bestFit="1" customWidth="1"/>
    <col min="140" max="140" width="5" style="15" bestFit="1" customWidth="1"/>
    <col min="141" max="141" width="26.25" style="15" bestFit="1" customWidth="1"/>
    <col min="142" max="142" width="6.75" style="15" bestFit="1" customWidth="1"/>
    <col min="143" max="144" width="22.375" style="15" bestFit="1" customWidth="1"/>
    <col min="145" max="145" width="8.625" style="15" bestFit="1" customWidth="1"/>
    <col min="146" max="146" width="47.875" style="15" bestFit="1" customWidth="1"/>
    <col min="147" max="147" width="8.625" style="15" bestFit="1" customWidth="1"/>
    <col min="148" max="148" width="20.375" style="15" bestFit="1" customWidth="1"/>
    <col min="149" max="149" width="24.375" style="15" bestFit="1" customWidth="1"/>
    <col min="150" max="150" width="5" style="15" bestFit="1" customWidth="1"/>
    <col min="151" max="151" width="18.375" style="15" bestFit="1" customWidth="1"/>
    <col min="152" max="153" width="8.625" style="15" bestFit="1" customWidth="1"/>
    <col min="154" max="154" width="6.5" style="15" bestFit="1" customWidth="1"/>
    <col min="155" max="155" width="5.625" style="15" bestFit="1" customWidth="1"/>
    <col min="156" max="156" width="11.5" style="15" bestFit="1" customWidth="1"/>
    <col min="157" max="160" width="4.875" style="15" bestFit="1" customWidth="1"/>
    <col min="161" max="16384" width="9" style="15"/>
  </cols>
  <sheetData>
    <row r="1" spans="1:12" x14ac:dyDescent="0.4">
      <c r="A1" s="15" t="s">
        <v>138</v>
      </c>
    </row>
    <row r="2" spans="1:12" x14ac:dyDescent="0.4">
      <c r="C2" s="15" t="s">
        <v>107</v>
      </c>
      <c r="D2" s="15" t="s">
        <v>108</v>
      </c>
      <c r="E2" s="15" t="s">
        <v>128</v>
      </c>
    </row>
    <row r="3" spans="1:12" x14ac:dyDescent="0.4">
      <c r="A3" s="15" t="s">
        <v>41</v>
      </c>
      <c r="B3" s="15" t="str">
        <f>A3&amp;L3</f>
        <v>その他(n=20)</v>
      </c>
      <c r="C3" s="15">
        <f>B27</f>
        <v>14</v>
      </c>
      <c r="D3" s="15">
        <f>C27</f>
        <v>4</v>
      </c>
      <c r="E3" s="15">
        <f>SUM(D27:H27)</f>
        <v>2</v>
      </c>
      <c r="K3" s="15">
        <f>J27</f>
        <v>20</v>
      </c>
      <c r="L3" s="15" t="str">
        <f>"(n="&amp;K3&amp;")"</f>
        <v>(n=20)</v>
      </c>
    </row>
    <row r="4" spans="1:12" x14ac:dyDescent="0.4">
      <c r="A4" s="15" t="s">
        <v>47</v>
      </c>
      <c r="B4" s="15" t="str">
        <f t="shared" ref="B4:B8" si="0">A4&amp;L4</f>
        <v>大学院(n=591)</v>
      </c>
      <c r="C4" s="15">
        <f t="shared" ref="C4:D8" si="1">B28</f>
        <v>528</v>
      </c>
      <c r="D4" s="15">
        <f t="shared" si="1"/>
        <v>57</v>
      </c>
      <c r="E4" s="15">
        <f t="shared" ref="E4:E8" si="2">SUM(D28:H28)</f>
        <v>6</v>
      </c>
      <c r="K4" s="15">
        <f t="shared" ref="K4:K8" si="3">J28</f>
        <v>591</v>
      </c>
      <c r="L4" s="15" t="str">
        <f t="shared" ref="L4:L8" si="4">"(n="&amp;K4&amp;")"</f>
        <v>(n=591)</v>
      </c>
    </row>
    <row r="5" spans="1:12" x14ac:dyDescent="0.4">
      <c r="A5" s="15" t="s">
        <v>49</v>
      </c>
      <c r="B5" s="15" t="str">
        <f t="shared" si="0"/>
        <v>学部3年以上(n=390)</v>
      </c>
      <c r="C5" s="15">
        <f t="shared" si="1"/>
        <v>289</v>
      </c>
      <c r="D5" s="15">
        <f t="shared" si="1"/>
        <v>78</v>
      </c>
      <c r="E5" s="15">
        <f t="shared" si="2"/>
        <v>23</v>
      </c>
      <c r="K5" s="15">
        <f t="shared" si="3"/>
        <v>390</v>
      </c>
      <c r="L5" s="15" t="str">
        <f t="shared" si="4"/>
        <v>(n=390)</v>
      </c>
    </row>
    <row r="6" spans="1:12" x14ac:dyDescent="0.4">
      <c r="A6" s="15" t="s">
        <v>11</v>
      </c>
      <c r="B6" s="15" t="str">
        <f t="shared" si="0"/>
        <v>学部2年(n=257)</v>
      </c>
      <c r="C6" s="15">
        <f t="shared" si="1"/>
        <v>192</v>
      </c>
      <c r="D6" s="15">
        <f t="shared" si="1"/>
        <v>60</v>
      </c>
      <c r="E6" s="15">
        <f t="shared" si="2"/>
        <v>5</v>
      </c>
      <c r="K6" s="15">
        <f t="shared" si="3"/>
        <v>257</v>
      </c>
      <c r="L6" s="15" t="str">
        <f t="shared" si="4"/>
        <v>(n=257)</v>
      </c>
    </row>
    <row r="7" spans="1:12" x14ac:dyDescent="0.4">
      <c r="A7" s="15" t="s">
        <v>12</v>
      </c>
      <c r="B7" s="15" t="str">
        <f t="shared" si="0"/>
        <v>学部1年(n=242)</v>
      </c>
      <c r="C7" s="15">
        <f t="shared" si="1"/>
        <v>145</v>
      </c>
      <c r="D7" s="15">
        <f t="shared" si="1"/>
        <v>92</v>
      </c>
      <c r="E7" s="15">
        <f t="shared" si="2"/>
        <v>5</v>
      </c>
      <c r="K7" s="15">
        <f t="shared" si="3"/>
        <v>242</v>
      </c>
      <c r="L7" s="15" t="str">
        <f t="shared" si="4"/>
        <v>(n=242)</v>
      </c>
    </row>
    <row r="8" spans="1:12" x14ac:dyDescent="0.4">
      <c r="A8" s="15" t="s">
        <v>110</v>
      </c>
      <c r="B8" s="15" t="str">
        <f t="shared" si="0"/>
        <v>全体(n=1500)</v>
      </c>
      <c r="C8" s="15">
        <f t="shared" si="1"/>
        <v>1168</v>
      </c>
      <c r="D8" s="15">
        <f t="shared" si="1"/>
        <v>291</v>
      </c>
      <c r="E8" s="15">
        <f t="shared" si="2"/>
        <v>41</v>
      </c>
      <c r="K8" s="15">
        <f t="shared" si="3"/>
        <v>1500</v>
      </c>
      <c r="L8" s="15" t="str">
        <f t="shared" si="4"/>
        <v>(n=1500)</v>
      </c>
    </row>
    <row r="11" spans="1:12" x14ac:dyDescent="0.4">
      <c r="B11" s="15" t="s">
        <v>12</v>
      </c>
      <c r="C11" s="15" t="s">
        <v>11</v>
      </c>
      <c r="D11" s="15" t="s">
        <v>49</v>
      </c>
      <c r="E11" s="15" t="s">
        <v>47</v>
      </c>
      <c r="F11" s="15" t="s">
        <v>41</v>
      </c>
      <c r="G11" s="15" t="s">
        <v>110</v>
      </c>
    </row>
    <row r="12" spans="1:12" x14ac:dyDescent="0.4">
      <c r="B12" s="15" t="s">
        <v>135</v>
      </c>
      <c r="C12" s="15" t="s">
        <v>134</v>
      </c>
      <c r="D12" s="15" t="s">
        <v>133</v>
      </c>
      <c r="E12" s="15" t="s">
        <v>132</v>
      </c>
      <c r="F12" s="15" t="s">
        <v>131</v>
      </c>
      <c r="G12" s="15" t="s">
        <v>136</v>
      </c>
    </row>
    <row r="14" spans="1:12" x14ac:dyDescent="0.4">
      <c r="A14" s="15" t="s">
        <v>128</v>
      </c>
      <c r="B14" s="15">
        <v>0</v>
      </c>
      <c r="C14" s="15">
        <v>5</v>
      </c>
      <c r="D14" s="15">
        <v>6</v>
      </c>
      <c r="E14" s="15">
        <v>3</v>
      </c>
      <c r="F14" s="15">
        <v>2</v>
      </c>
      <c r="G14" s="15">
        <v>16</v>
      </c>
      <c r="H14" s="15">
        <f t="shared" ref="H14:H15" si="5">SUM(B14:F14)</f>
        <v>16</v>
      </c>
    </row>
    <row r="15" spans="1:12" x14ac:dyDescent="0.4">
      <c r="A15" s="15" t="s">
        <v>108</v>
      </c>
      <c r="B15" s="15">
        <v>16</v>
      </c>
      <c r="C15" s="15">
        <v>15</v>
      </c>
      <c r="D15" s="15">
        <v>14</v>
      </c>
      <c r="E15" s="15">
        <v>25</v>
      </c>
      <c r="F15" s="15">
        <v>2</v>
      </c>
      <c r="G15" s="15">
        <v>72</v>
      </c>
      <c r="H15" s="15">
        <f t="shared" si="5"/>
        <v>72</v>
      </c>
    </row>
    <row r="16" spans="1:12" x14ac:dyDescent="0.4">
      <c r="A16" s="15" t="s">
        <v>107</v>
      </c>
      <c r="B16" s="15">
        <v>210</v>
      </c>
      <c r="C16" s="15">
        <v>226</v>
      </c>
      <c r="D16" s="15">
        <v>351</v>
      </c>
      <c r="E16" s="15">
        <v>557</v>
      </c>
      <c r="F16" s="15">
        <v>16</v>
      </c>
      <c r="G16" s="15">
        <v>1360</v>
      </c>
      <c r="H16" s="15">
        <f>SUM(B16:F16)</f>
        <v>1360</v>
      </c>
    </row>
    <row r="25" spans="1:12" x14ac:dyDescent="0.4">
      <c r="B25" s="15">
        <v>0.5</v>
      </c>
      <c r="C25" s="15">
        <v>2</v>
      </c>
      <c r="D25" s="15">
        <v>4.5</v>
      </c>
      <c r="E25" s="15">
        <v>7.5</v>
      </c>
      <c r="F25" s="15">
        <v>10.5</v>
      </c>
      <c r="G25" s="15">
        <v>13.5</v>
      </c>
      <c r="H25" s="15">
        <v>15</v>
      </c>
    </row>
    <row r="26" spans="1:12" x14ac:dyDescent="0.4">
      <c r="A26" s="15" t="s">
        <v>111</v>
      </c>
      <c r="B26" s="15" t="s">
        <v>112</v>
      </c>
      <c r="C26" s="15" t="s">
        <v>113</v>
      </c>
      <c r="D26" s="15" t="s">
        <v>114</v>
      </c>
      <c r="E26" s="15" t="s">
        <v>115</v>
      </c>
      <c r="F26" s="15" t="s">
        <v>116</v>
      </c>
      <c r="G26" s="15" t="s">
        <v>117</v>
      </c>
      <c r="H26" s="15" t="s">
        <v>106</v>
      </c>
      <c r="I26" s="15" t="s">
        <v>118</v>
      </c>
      <c r="J26" s="15" t="s">
        <v>53</v>
      </c>
    </row>
    <row r="27" spans="1:12" x14ac:dyDescent="0.4">
      <c r="A27" s="15" t="s">
        <v>41</v>
      </c>
      <c r="B27" s="15">
        <v>14</v>
      </c>
      <c r="C27" s="15">
        <v>4</v>
      </c>
      <c r="D27" s="15">
        <v>1</v>
      </c>
      <c r="H27" s="15">
        <v>1</v>
      </c>
      <c r="J27" s="15">
        <f>SUM(B27:H27)</f>
        <v>20</v>
      </c>
      <c r="L27" s="15">
        <f>SUM(D27:H27)</f>
        <v>2</v>
      </c>
    </row>
    <row r="28" spans="1:12" x14ac:dyDescent="0.4">
      <c r="A28" s="15" t="s">
        <v>47</v>
      </c>
      <c r="B28" s="15">
        <v>528</v>
      </c>
      <c r="C28" s="15">
        <v>57</v>
      </c>
      <c r="D28" s="15">
        <v>4</v>
      </c>
      <c r="E28" s="15">
        <v>2</v>
      </c>
      <c r="J28" s="15">
        <f t="shared" ref="J28:J32" si="6">SUM(B28:H28)</f>
        <v>591</v>
      </c>
      <c r="L28" s="15">
        <f t="shared" ref="L28:L32" si="7">SUM(D28:H28)</f>
        <v>6</v>
      </c>
    </row>
    <row r="29" spans="1:12" x14ac:dyDescent="0.4">
      <c r="A29" s="15" t="s">
        <v>49</v>
      </c>
      <c r="B29" s="15">
        <v>289</v>
      </c>
      <c r="C29" s="15">
        <v>78</v>
      </c>
      <c r="D29" s="15">
        <v>16</v>
      </c>
      <c r="E29" s="15">
        <v>4</v>
      </c>
      <c r="F29" s="15">
        <v>2</v>
      </c>
      <c r="G29" s="15">
        <v>1</v>
      </c>
      <c r="J29" s="15">
        <f t="shared" si="6"/>
        <v>390</v>
      </c>
      <c r="L29" s="15">
        <f t="shared" si="7"/>
        <v>23</v>
      </c>
    </row>
    <row r="30" spans="1:12" x14ac:dyDescent="0.4">
      <c r="A30" s="15" t="s">
        <v>11</v>
      </c>
      <c r="B30" s="15">
        <v>192</v>
      </c>
      <c r="C30" s="15">
        <v>60</v>
      </c>
      <c r="D30" s="15">
        <v>2</v>
      </c>
      <c r="E30" s="15">
        <v>3</v>
      </c>
      <c r="J30" s="15">
        <f t="shared" si="6"/>
        <v>257</v>
      </c>
      <c r="L30" s="15">
        <f t="shared" si="7"/>
        <v>5</v>
      </c>
    </row>
    <row r="31" spans="1:12" x14ac:dyDescent="0.4">
      <c r="A31" s="15" t="s">
        <v>12</v>
      </c>
      <c r="B31" s="15">
        <v>145</v>
      </c>
      <c r="C31" s="15">
        <v>92</v>
      </c>
      <c r="D31" s="15">
        <v>5</v>
      </c>
      <c r="J31" s="15">
        <f t="shared" si="6"/>
        <v>242</v>
      </c>
      <c r="L31" s="15">
        <f t="shared" si="7"/>
        <v>5</v>
      </c>
    </row>
    <row r="32" spans="1:12" x14ac:dyDescent="0.4">
      <c r="A32" s="15" t="s">
        <v>53</v>
      </c>
      <c r="B32" s="15">
        <v>1168</v>
      </c>
      <c r="C32" s="15">
        <v>291</v>
      </c>
      <c r="D32" s="15">
        <v>28</v>
      </c>
      <c r="E32" s="15">
        <v>9</v>
      </c>
      <c r="F32" s="15">
        <v>2</v>
      </c>
      <c r="G32" s="15">
        <v>1</v>
      </c>
      <c r="H32" s="15">
        <v>1</v>
      </c>
      <c r="J32" s="15">
        <f t="shared" si="6"/>
        <v>1500</v>
      </c>
      <c r="L32" s="15">
        <f t="shared" si="7"/>
        <v>41</v>
      </c>
    </row>
    <row r="34" spans="2:10" x14ac:dyDescent="0.4">
      <c r="B34" s="15">
        <f>B27*B$25/$J27</f>
        <v>0.35</v>
      </c>
      <c r="C34" s="15">
        <f t="shared" ref="C34:H34" si="8">C27*C$25/$J27</f>
        <v>0.4</v>
      </c>
      <c r="D34" s="15">
        <f t="shared" si="8"/>
        <v>0.22500000000000001</v>
      </c>
      <c r="E34" s="15">
        <f t="shared" si="8"/>
        <v>0</v>
      </c>
      <c r="F34" s="15">
        <f t="shared" si="8"/>
        <v>0</v>
      </c>
      <c r="G34" s="15">
        <f t="shared" si="8"/>
        <v>0</v>
      </c>
      <c r="H34" s="15">
        <f t="shared" si="8"/>
        <v>0.75</v>
      </c>
      <c r="J34" s="17">
        <f>SUM(B34:H34)</f>
        <v>1.7250000000000001</v>
      </c>
    </row>
    <row r="35" spans="2:10" x14ac:dyDescent="0.4">
      <c r="B35" s="15">
        <f t="shared" ref="B35:H39" si="9">B28*B$25/$J28</f>
        <v>0.4467005076142132</v>
      </c>
      <c r="C35" s="15">
        <f t="shared" si="9"/>
        <v>0.19289340101522842</v>
      </c>
      <c r="D35" s="15">
        <f t="shared" si="9"/>
        <v>3.0456852791878174E-2</v>
      </c>
      <c r="E35" s="15">
        <f t="shared" si="9"/>
        <v>2.5380710659898477E-2</v>
      </c>
      <c r="F35" s="15">
        <f t="shared" si="9"/>
        <v>0</v>
      </c>
      <c r="G35" s="15">
        <f t="shared" si="9"/>
        <v>0</v>
      </c>
      <c r="H35" s="15">
        <f t="shared" si="9"/>
        <v>0</v>
      </c>
      <c r="J35" s="17">
        <f t="shared" ref="J35:J39" si="10">SUM(B35:H35)</f>
        <v>0.69543147208121825</v>
      </c>
    </row>
    <row r="36" spans="2:10" x14ac:dyDescent="0.4">
      <c r="B36" s="15">
        <f t="shared" si="9"/>
        <v>0.37051282051282053</v>
      </c>
      <c r="C36" s="15">
        <f t="shared" si="9"/>
        <v>0.4</v>
      </c>
      <c r="D36" s="15">
        <f t="shared" si="9"/>
        <v>0.18461538461538463</v>
      </c>
      <c r="E36" s="15">
        <f t="shared" si="9"/>
        <v>7.6923076923076927E-2</v>
      </c>
      <c r="F36" s="15">
        <f t="shared" si="9"/>
        <v>5.3846153846153849E-2</v>
      </c>
      <c r="G36" s="15">
        <f t="shared" si="9"/>
        <v>3.4615384615384617E-2</v>
      </c>
      <c r="H36" s="15">
        <f t="shared" si="9"/>
        <v>0</v>
      </c>
      <c r="J36" s="17">
        <f t="shared" si="10"/>
        <v>1.1205128205128208</v>
      </c>
    </row>
    <row r="37" spans="2:10" x14ac:dyDescent="0.4">
      <c r="B37" s="15">
        <f t="shared" si="9"/>
        <v>0.37354085603112841</v>
      </c>
      <c r="C37" s="15">
        <f t="shared" si="9"/>
        <v>0.46692607003891051</v>
      </c>
      <c r="D37" s="15">
        <f t="shared" si="9"/>
        <v>3.5019455252918288E-2</v>
      </c>
      <c r="E37" s="15">
        <f t="shared" si="9"/>
        <v>8.7548638132295714E-2</v>
      </c>
      <c r="F37" s="15">
        <f t="shared" si="9"/>
        <v>0</v>
      </c>
      <c r="G37" s="15">
        <f t="shared" si="9"/>
        <v>0</v>
      </c>
      <c r="H37" s="15">
        <f t="shared" si="9"/>
        <v>0</v>
      </c>
      <c r="J37" s="17">
        <f t="shared" si="10"/>
        <v>0.96303501945525294</v>
      </c>
    </row>
    <row r="38" spans="2:10" x14ac:dyDescent="0.4">
      <c r="B38" s="15">
        <f t="shared" si="9"/>
        <v>0.29958677685950413</v>
      </c>
      <c r="C38" s="15">
        <f t="shared" si="9"/>
        <v>0.76033057851239672</v>
      </c>
      <c r="D38" s="15">
        <f t="shared" si="9"/>
        <v>9.2975206611570244E-2</v>
      </c>
      <c r="E38" s="15">
        <f t="shared" si="9"/>
        <v>0</v>
      </c>
      <c r="F38" s="15">
        <f t="shared" si="9"/>
        <v>0</v>
      </c>
      <c r="G38" s="15">
        <f t="shared" si="9"/>
        <v>0</v>
      </c>
      <c r="H38" s="15">
        <f t="shared" si="9"/>
        <v>0</v>
      </c>
      <c r="J38" s="17">
        <f t="shared" si="10"/>
        <v>1.1528925619834711</v>
      </c>
    </row>
    <row r="39" spans="2:10" x14ac:dyDescent="0.4">
      <c r="B39" s="15">
        <f>B32*B$25/$J32</f>
        <v>0.38933333333333331</v>
      </c>
      <c r="C39" s="15">
        <f t="shared" si="9"/>
        <v>0.38800000000000001</v>
      </c>
      <c r="D39" s="15">
        <f t="shared" si="9"/>
        <v>8.4000000000000005E-2</v>
      </c>
      <c r="E39" s="15">
        <f t="shared" si="9"/>
        <v>4.4999999999999998E-2</v>
      </c>
      <c r="F39" s="15">
        <f t="shared" si="9"/>
        <v>1.4E-2</v>
      </c>
      <c r="G39" s="15">
        <f t="shared" si="9"/>
        <v>8.9999999999999993E-3</v>
      </c>
      <c r="H39" s="15">
        <f t="shared" si="9"/>
        <v>0.01</v>
      </c>
      <c r="J39" s="17">
        <f t="shared" si="10"/>
        <v>0.93933333333333335</v>
      </c>
    </row>
    <row r="40" spans="2:10" x14ac:dyDescent="0.4">
      <c r="B40" s="15">
        <f t="shared" ref="B40:H40" si="11">B33*B$25</f>
        <v>0</v>
      </c>
      <c r="C40" s="15">
        <f t="shared" si="11"/>
        <v>0</v>
      </c>
      <c r="D40" s="15">
        <f t="shared" si="11"/>
        <v>0</v>
      </c>
      <c r="E40" s="15">
        <f t="shared" si="11"/>
        <v>0</v>
      </c>
      <c r="F40" s="15">
        <f t="shared" si="11"/>
        <v>0</v>
      </c>
      <c r="G40" s="15">
        <f t="shared" si="11"/>
        <v>0</v>
      </c>
      <c r="H40" s="15">
        <f t="shared" si="11"/>
        <v>0</v>
      </c>
    </row>
  </sheetData>
  <phoneticPr fontId="4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01-05</vt:lpstr>
      <vt:lpstr>06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 Tagawa</dc:creator>
  <cp:lastModifiedBy>Shoh Tagawa</cp:lastModifiedBy>
  <dcterms:created xsi:type="dcterms:W3CDTF">2021-05-22T14:26:15Z</dcterms:created>
  <dcterms:modified xsi:type="dcterms:W3CDTF">2021-05-27T23:04:14Z</dcterms:modified>
</cp:coreProperties>
</file>