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FBFA00C6-FFA1-4FA9-B9CA-AF2965621422}"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11" i="1" a="1"/>
  <c r="C10" i="1" a="1"/>
  <c r="C4" i="1" a="1"/>
  <c r="C8" i="1" a="1"/>
  <c r="E20" i="8" l="1"/>
  <c r="J19" i="8" s="1"/>
  <c r="C10" i="1"/>
  <c r="C11" i="1"/>
  <c r="C8"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<sst xmlns="http://schemas.openxmlformats.org/spreadsheetml/2006/main" count="373" uniqueCount="201">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</sst>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0B47FE97-CB5A-462C-9EB3-A73A27C26D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097A4930-B414-4AB9-A4BC-7A1B55DEAF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D679E81D-B936-42E2-91A1-731B8679849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D7CFA0F2-BEEF-40F5-A335-932D429EA9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23B1D4E3-A5DA-4853-9765-648C99B396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7FFA4F77-3188-4CED-93E0-A07ACB5B502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F3D95EBF-D3F6-40F6-B282-22F3284DD2F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D10A4853-2EA3-44C4-84F5-B570FF19EC4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3ECD5189-D5BE-434A-9CA1-FFF164736AF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2FA501EF-EE32-4328-9D3A-4D74659EB05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311D70EF-54C6-487F-B2DF-46BE6A6149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3D127BB2-A30E-4DD0-BCC0-57C1E15B99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B9A59C13-0871-4C3D-ADC9-C07B19FA181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79613333-213D-459D-8F9F-C9B0E2ADB6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546E7751-C4DB-4A49-93C8-FE8C91EDCE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39E03818-C06B-44AC-B3C5-910D09F4646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EBA2804F-B3FF-4DEB-B99A-6B276E8304F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DEF19972-07A8-4108-A66D-EA60E0F2FE3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A9F9C0A2-137D-423D-B188-A807664A63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E0496ECC-3BFB-4529-942B-469FC42291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4B9F0379-14C0-4738-AA78-990B8CCC955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B1F061DC-1F9B-4809-BA6A-0087385E0D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31D2B9F2-006A-4721-AD5F-13048B190AB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E5EC2CCC-2094-44DF-BD41-A718AB9C732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1FFE5817-0CF3-413D-BA66-7C793FF2C8E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D88A9ACC-DA76-4CD7-A4E1-D41ACE347BF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878114E4-8516-4B0A-85D8-D41EF7D1F79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34CD87F3-6CA7-4595-BECE-3C273CFB2D2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C9A2BA00-772E-4A49-B836-C93DD02BC7B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7E8C90C9-0FDE-4993-BFCF-05DAAA98A93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#N/A</c:v>
                </c:pt>
                <c:pt idx="1">
                  <c:v>#N/A</c:v>
                </c:pt>
                <c:pt idx="3">
                  <c:v>#N/A</c:v>
                </c:pt>
                <c:pt idx="4">
                  <c:v>#N/A</c:v>
                </c:pt>
                <c:pt idx="6">
                  <c:v>#N/A</c:v>
                </c:pt>
                <c:pt idx="7">
                  <c:v>#N/A</c:v>
                </c:pt>
                <c:pt idx="9">
                  <c:v>#N/A</c:v>
                </c:pt>
                <c:pt idx="10">
                  <c:v>#N/A</c:v>
                </c:pt>
              </c:numCache>
            </c:numRef>
          </c:xVal>
          <c:yVal>
            <c:numRef>
              <c:f>Calculations!$AK$43:$AK$53</c:f>
              <c:numCache>
                <c:formatCode>0.0</c:formatCode>
                <c:ptCount val="11"/>
                <c:pt idx="0">
                  <c:v>#N/A</c:v>
                </c:pt>
                <c:pt idx="1">
                  <c:v>#N/A</c:v>
                </c:pt>
                <c:pt idx="3">
                  <c:v>#N/A</c:v>
                </c:pt>
                <c:pt idx="4">
                  <c:v>#N/A</c:v>
                </c:pt>
                <c:pt idx="6">
                  <c:v>#N/A</c:v>
                </c:pt>
                <c:pt idx="7">
                  <c:v>#N/A</c:v>
                </c:pt>
                <c:pt idx="9">
                  <c:v>#N/A</c:v>
                </c:pt>
                <c:pt idx="10">
                  <c:v>#N/A</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-22.425104168524836</c:v>
                </c:pt>
                <c:pt idx="1">
                  <c:v>22.425104168524836</c:v>
                </c:pt>
              </c:numCache>
            </c:numRef>
          </c:xVal>
          <c:yVal>
            <c:numRef>
              <c:f>Calculations!$AO$203:$AO$204</c:f>
              <c:numCache>
                <c:formatCode>0.0</c:formatCode>
                <c:ptCount val="2"/>
                <c:pt idx="0">
                  <c:v>10.692362559009577</c:v>
                </c:pt>
                <c:pt idx="1">
                  <c:v>10.692362559009577</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-12.247017347836657</c:v>
                </c:pt>
                <c:pt idx="1">
                  <c:v>12.247017347836657</c:v>
                </c:pt>
              </c:numCache>
            </c:numRef>
          </c:xVal>
          <c:yVal>
            <c:numRef>
              <c:f>Calculations!$AS$203:$AS$204</c:f>
              <c:numCache>
                <c:formatCode>0.0</c:formatCode>
                <c:ptCount val="2"/>
                <c:pt idx="0">
                  <c:v>-21.615329748682722</c:v>
                </c:pt>
                <c:pt idx="1">
                  <c:v>-21.615329748682722</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2.9119939280219383E-2</c:v>
                </c:pt>
                <c:pt idx="1">
                  <c:v>9.099981025068557E-2</c:v>
                </c:pt>
                <c:pt idx="2">
                  <c:v>0.18199962050137114</c:v>
                </c:pt>
                <c:pt idx="3">
                  <c:v>0.27299943075205668</c:v>
                </c:pt>
                <c:pt idx="4">
                  <c:v>0.36399924100274228</c:v>
                </c:pt>
                <c:pt idx="5">
                  <c:v>0.45499905125342782</c:v>
                </c:pt>
                <c:pt idx="6">
                  <c:v>0.54599886150411336</c:v>
                </c:pt>
                <c:pt idx="7">
                  <c:v>0.63699867175479896</c:v>
                </c:pt>
                <c:pt idx="8">
                  <c:v>0.72799848200548456</c:v>
                </c:pt>
                <c:pt idx="9">
                  <c:v>0.81899829225617005</c:v>
                </c:pt>
                <c:pt idx="10">
                  <c:v>0.90999810250685564</c:v>
                </c:pt>
                <c:pt idx="11">
                  <c:v>1.0009979127575412</c:v>
                </c:pt>
                <c:pt idx="12">
                  <c:v>1.0919977230082267</c:v>
                </c:pt>
                <c:pt idx="13">
                  <c:v>1.1829975332589124</c:v>
                </c:pt>
                <c:pt idx="14">
                  <c:v>1.2739973435095979</c:v>
                </c:pt>
                <c:pt idx="15">
                  <c:v>1.3649971537602834</c:v>
                </c:pt>
                <c:pt idx="16">
                  <c:v>1.4559969640109691</c:v>
                </c:pt>
                <c:pt idx="17">
                  <c:v>1.5469967742616546</c:v>
                </c:pt>
                <c:pt idx="18">
                  <c:v>1.6379965845123401</c:v>
                </c:pt>
                <c:pt idx="19">
                  <c:v>1.7289963947630258</c:v>
                </c:pt>
                <c:pt idx="20">
                  <c:v>1.8199962050137113</c:v>
                </c:pt>
                <c:pt idx="21">
                  <c:v>1.910996015264397</c:v>
                </c:pt>
                <c:pt idx="22">
                  <c:v>2.0019958255150825</c:v>
                </c:pt>
                <c:pt idx="23">
                  <c:v>2.0929956357657682</c:v>
                </c:pt>
                <c:pt idx="24">
                  <c:v>2.1839954460164535</c:v>
                </c:pt>
                <c:pt idx="25">
                  <c:v>2.2749952562671392</c:v>
                </c:pt>
                <c:pt idx="26">
                  <c:v>2.3659950665178249</c:v>
                </c:pt>
                <c:pt idx="27">
                  <c:v>2.4569948767685101</c:v>
                </c:pt>
                <c:pt idx="28">
                  <c:v>2.5479946870191958</c:v>
                </c:pt>
                <c:pt idx="29">
                  <c:v>2.6389944972698816</c:v>
                </c:pt>
                <c:pt idx="30">
                  <c:v>2.7299943075205668</c:v>
                </c:pt>
                <c:pt idx="31">
                  <c:v>2.8209941177712525</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2.9119939280219383E-2</c:v>
                </c:pt>
                <c:pt idx="162">
                  <c:v>-2.9119939280219383E-2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0.74849152769789451</c:v>
                </c:pt>
                <c:pt idx="191">
                  <c:v>1.3616845741710959</c:v>
                </c:pt>
                <c:pt idx="192">
                  <c:v>1.7880040036407976</c:v>
                </c:pt>
                <c:pt idx="193">
                  <c:v>2.1420924068619267</c:v>
                </c:pt>
                <c:pt idx="194">
                  <c:v>2.4554000828857854</c:v>
                </c:pt>
                <c:pt idx="195">
                  <c:v>2.741942264077696</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0.74849152769789451</c:v>
                </c:pt>
                <c:pt idx="326">
                  <c:v>-0.74849152769789451</c:v>
                </c:pt>
                <c:pt idx="328">
                  <c:v>-2.9119939280219383E-2</c:v>
                </c:pt>
                <c:pt idx="329">
                  <c:v>-9.099981025068557E-2</c:v>
                </c:pt>
                <c:pt idx="330">
                  <c:v>-0.18199962050137114</c:v>
                </c:pt>
                <c:pt idx="331">
                  <c:v>-0.27299943075205668</c:v>
                </c:pt>
                <c:pt idx="332">
                  <c:v>-0.36399924100274228</c:v>
                </c:pt>
                <c:pt idx="333">
                  <c:v>-0.45499905125342782</c:v>
                </c:pt>
                <c:pt idx="334">
                  <c:v>-0.54599886150411336</c:v>
                </c:pt>
                <c:pt idx="335">
                  <c:v>-0.63699867175479896</c:v>
                </c:pt>
                <c:pt idx="336">
                  <c:v>-0.72799848200548456</c:v>
                </c:pt>
                <c:pt idx="337">
                  <c:v>-0.81899829225617005</c:v>
                </c:pt>
                <c:pt idx="338">
                  <c:v>-0.90999810250685564</c:v>
                </c:pt>
                <c:pt idx="339">
                  <c:v>-1.0009979127575412</c:v>
                </c:pt>
                <c:pt idx="340">
                  <c:v>-1.0919977230082267</c:v>
                </c:pt>
                <c:pt idx="341">
                  <c:v>-1.1829975332589124</c:v>
                </c:pt>
                <c:pt idx="342">
                  <c:v>-1.2739973435095979</c:v>
                </c:pt>
                <c:pt idx="343">
                  <c:v>-1.3649971537602834</c:v>
                </c:pt>
                <c:pt idx="344">
                  <c:v>-1.4559969640109691</c:v>
                </c:pt>
                <c:pt idx="345">
                  <c:v>-1.5469967742616546</c:v>
                </c:pt>
                <c:pt idx="346">
                  <c:v>-1.6379965845123401</c:v>
                </c:pt>
                <c:pt idx="347">
                  <c:v>-1.7289963947630258</c:v>
                </c:pt>
                <c:pt idx="348">
                  <c:v>-1.8199962050137113</c:v>
                </c:pt>
                <c:pt idx="349">
                  <c:v>-1.910996015264397</c:v>
                </c:pt>
                <c:pt idx="350">
                  <c:v>-2.0019958255150825</c:v>
                </c:pt>
                <c:pt idx="351">
                  <c:v>-2.0929956357657682</c:v>
                </c:pt>
                <c:pt idx="352">
                  <c:v>-2.1839954460164535</c:v>
                </c:pt>
                <c:pt idx="353">
                  <c:v>-2.2749952562671392</c:v>
                </c:pt>
                <c:pt idx="354">
                  <c:v>-2.3659950665178249</c:v>
                </c:pt>
                <c:pt idx="355">
                  <c:v>-2.4569948767685101</c:v>
                </c:pt>
                <c:pt idx="356">
                  <c:v>-2.5479946870191958</c:v>
                </c:pt>
                <c:pt idx="357">
                  <c:v>-2.6389944972698816</c:v>
                </c:pt>
                <c:pt idx="358">
                  <c:v>-2.7299943075205668</c:v>
                </c:pt>
                <c:pt idx="359">
                  <c:v>-2.8209941177712525</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-0.74849152769789451</c:v>
                </c:pt>
                <c:pt idx="516">
                  <c:v>-1.3616845741710959</c:v>
                </c:pt>
                <c:pt idx="517">
                  <c:v>-1.7880040036407976</c:v>
                </c:pt>
                <c:pt idx="518">
                  <c:v>-2.1420924068619267</c:v>
                </c:pt>
                <c:pt idx="519">
                  <c:v>-2.4554000828857854</c:v>
                </c:pt>
                <c:pt idx="520">
                  <c:v>-2.741942264077696</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-4.0645161290322578E-2</c:v>
                </c:pt>
                <c:pt idx="1">
                  <c:v>-0.12701612903225803</c:v>
                </c:pt>
                <c:pt idx="2">
                  <c:v>-0.25403225806451607</c:v>
                </c:pt>
                <c:pt idx="3">
                  <c:v>-0.38104838709677413</c:v>
                </c:pt>
                <c:pt idx="4">
                  <c:v>-0.50806451612903214</c:v>
                </c:pt>
                <c:pt idx="5">
                  <c:v>-0.63508064516129026</c:v>
                </c:pt>
                <c:pt idx="6">
                  <c:v>-0.76209677419354827</c:v>
                </c:pt>
                <c:pt idx="7">
                  <c:v>-0.88911290322580627</c:v>
                </c:pt>
                <c:pt idx="8">
                  <c:v>-1.0161290322580643</c:v>
                </c:pt>
                <c:pt idx="9">
                  <c:v>-1.1431451612903223</c:v>
                </c:pt>
                <c:pt idx="10">
                  <c:v>-1.2701612903225805</c:v>
                </c:pt>
                <c:pt idx="11">
                  <c:v>-1.3971774193548385</c:v>
                </c:pt>
                <c:pt idx="12">
                  <c:v>-1.5241935483870965</c:v>
                </c:pt>
                <c:pt idx="13">
                  <c:v>-1.6512096774193545</c:v>
                </c:pt>
                <c:pt idx="14">
                  <c:v>-1.7782258064516125</c:v>
                </c:pt>
                <c:pt idx="15">
                  <c:v>-1.9052419354838706</c:v>
                </c:pt>
                <c:pt idx="16">
                  <c:v>-2.0322580645161286</c:v>
                </c:pt>
                <c:pt idx="17">
                  <c:v>-2.1592741935483866</c:v>
                </c:pt>
                <c:pt idx="18">
                  <c:v>-2.2862903225806446</c:v>
                </c:pt>
                <c:pt idx="19">
                  <c:v>-2.4133064516129026</c:v>
                </c:pt>
                <c:pt idx="20">
                  <c:v>-2.540322580645161</c:v>
                </c:pt>
                <c:pt idx="21">
                  <c:v>-2.667338709677419</c:v>
                </c:pt>
                <c:pt idx="22">
                  <c:v>-2.794354838709677</c:v>
                </c:pt>
                <c:pt idx="23">
                  <c:v>-2.9213709677419351</c:v>
                </c:pt>
                <c:pt idx="24">
                  <c:v>-3.0483870967741931</c:v>
                </c:pt>
                <c:pt idx="25">
                  <c:v>-3.1754032258064511</c:v>
                </c:pt>
                <c:pt idx="26">
                  <c:v>-3.3024193548387091</c:v>
                </c:pt>
                <c:pt idx="27">
                  <c:v>-3.4294354838709671</c:v>
                </c:pt>
                <c:pt idx="28">
                  <c:v>-3.5564516129032251</c:v>
                </c:pt>
                <c:pt idx="29">
                  <c:v>-3.6834677419354831</c:v>
                </c:pt>
                <c:pt idx="30">
                  <c:v>-3.8104838709677411</c:v>
                </c:pt>
                <c:pt idx="31">
                  <c:v>-3.9374999999999991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-4.0645161290322578E-2</c:v>
                </c:pt>
                <c:pt idx="162">
                  <c:v>-4.0645161290322578E-2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-3.9929521263051067</c:v>
                </c:pt>
                <c:pt idx="191">
                  <c:v>-3.992952126305108</c:v>
                </c:pt>
                <c:pt idx="192">
                  <c:v>-3.9929521263051075</c:v>
                </c:pt>
                <c:pt idx="193">
                  <c:v>-3.9929521263051071</c:v>
                </c:pt>
                <c:pt idx="194">
                  <c:v>-3.9929521263051075</c:v>
                </c:pt>
                <c:pt idx="195">
                  <c:v>-3.9929521263051075</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-3.9929521263051067</c:v>
                </c:pt>
                <c:pt idx="326">
                  <c:v>-3.9929521263051067</c:v>
                </c:pt>
                <c:pt idx="327" formatCode="General">
                  <c:v>0</c:v>
                </c:pt>
                <c:pt idx="328">
                  <c:v>-4.0645161290322578E-2</c:v>
                </c:pt>
                <c:pt idx="329">
                  <c:v>-0.12701612903225803</c:v>
                </c:pt>
                <c:pt idx="330">
                  <c:v>-0.25403225806451607</c:v>
                </c:pt>
                <c:pt idx="331">
                  <c:v>-0.38104838709677413</c:v>
                </c:pt>
                <c:pt idx="332">
                  <c:v>-0.50806451612903214</c:v>
                </c:pt>
                <c:pt idx="333">
                  <c:v>-0.63508064516129026</c:v>
                </c:pt>
                <c:pt idx="334">
                  <c:v>-0.76209677419354827</c:v>
                </c:pt>
                <c:pt idx="335">
                  <c:v>-0.88911290322580627</c:v>
                </c:pt>
                <c:pt idx="336">
                  <c:v>-1.0161290322580643</c:v>
                </c:pt>
                <c:pt idx="337">
                  <c:v>-1.1431451612903223</c:v>
                </c:pt>
                <c:pt idx="338">
                  <c:v>-1.2701612903225805</c:v>
                </c:pt>
                <c:pt idx="339">
                  <c:v>-1.3971774193548385</c:v>
                </c:pt>
                <c:pt idx="340">
                  <c:v>-1.5241935483870965</c:v>
                </c:pt>
                <c:pt idx="341">
                  <c:v>-1.6512096774193545</c:v>
                </c:pt>
                <c:pt idx="342">
                  <c:v>-1.7782258064516125</c:v>
                </c:pt>
                <c:pt idx="343">
                  <c:v>-1.9052419354838706</c:v>
                </c:pt>
                <c:pt idx="344">
                  <c:v>-2.0322580645161286</c:v>
                </c:pt>
                <c:pt idx="345">
                  <c:v>-2.1592741935483866</c:v>
                </c:pt>
                <c:pt idx="346">
                  <c:v>-2.2862903225806446</c:v>
                </c:pt>
                <c:pt idx="347">
                  <c:v>-2.4133064516129026</c:v>
                </c:pt>
                <c:pt idx="348">
                  <c:v>-2.540322580645161</c:v>
                </c:pt>
                <c:pt idx="349">
                  <c:v>-2.667338709677419</c:v>
                </c:pt>
                <c:pt idx="350">
                  <c:v>-2.794354838709677</c:v>
                </c:pt>
                <c:pt idx="351">
                  <c:v>-2.9213709677419351</c:v>
                </c:pt>
                <c:pt idx="352">
                  <c:v>-3.0483870967741931</c:v>
                </c:pt>
                <c:pt idx="353">
                  <c:v>-3.1754032258064511</c:v>
                </c:pt>
                <c:pt idx="354">
                  <c:v>-3.3024193548387091</c:v>
                </c:pt>
                <c:pt idx="355">
                  <c:v>-3.4294354838709671</c:v>
                </c:pt>
                <c:pt idx="356">
                  <c:v>-3.5564516129032251</c:v>
                </c:pt>
                <c:pt idx="357">
                  <c:v>-3.6834677419354831</c:v>
                </c:pt>
                <c:pt idx="358">
                  <c:v>-3.8104838709677411</c:v>
                </c:pt>
                <c:pt idx="359">
                  <c:v>-3.9374999999999991</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-3.9929521263051067</c:v>
                </c:pt>
                <c:pt idx="516">
                  <c:v>-3.992952126305108</c:v>
                </c:pt>
                <c:pt idx="517">
                  <c:v>-3.9929521263051075</c:v>
                </c:pt>
                <c:pt idx="518">
                  <c:v>-3.9929521263051071</c:v>
                </c:pt>
                <c:pt idx="519">
                  <c:v>-3.9929521263051075</c:v>
                </c:pt>
                <c:pt idx="520">
                  <c:v>-3.9929521263051075</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1.1295886511249849</c:v>
                </c:pt>
                <c:pt idx="48">
                  <c:v>1.8961293358445657</c:v>
                </c:pt>
                <c:pt idx="49">
                  <c:v>2.4420218100480504</c:v>
                </c:pt>
                <c:pt idx="50">
                  <c:v>2.8949028840792481</c:v>
                </c:pt>
                <c:pt idx="51">
                  <c:v>3.2933695542332244</c:v>
                </c:pt>
                <c:pt idx="52">
                  <c:v>3.6552607920981961</c:v>
                </c:pt>
                <c:pt idx="53">
                  <c:v>3.9905398157079395</c:v>
                </c:pt>
                <c:pt idx="54">
                  <c:v>4.3054282839515921</c:v>
                </c:pt>
                <c:pt idx="55">
                  <c:v>4.6041118058481549</c:v>
                </c:pt>
                <c:pt idx="56">
                  <c:v>4.889560967842649</c:v>
                </c:pt>
                <c:pt idx="57">
                  <c:v>5.163970906264904</c:v>
                </c:pt>
                <c:pt idx="58">
                  <c:v>5.4290158139620797</c:v>
                </c:pt>
                <c:pt idx="59">
                  <c:v>5.6860054538094094</c:v>
                </c:pt>
                <c:pt idx="60">
                  <c:v>5.9359861403350953</c:v>
                </c:pt>
                <c:pt idx="61">
                  <c:v>6.1798084938572613</c:v>
                </c:pt>
                <c:pt idx="62">
                  <c:v>6.4181744061882853</c:v>
                </c:pt>
                <c:pt idx="63">
                  <c:v>6.6516705060270676</c:v>
                </c:pt>
                <c:pt idx="64">
                  <c:v>6.880792574860136</c:v>
                </c:pt>
                <c:pt idx="65">
                  <c:v>7.1059637292031228</c:v>
                </c:pt>
                <c:pt idx="66">
                  <c:v>7.3275482057950567</c:v>
                </c:pt>
                <c:pt idx="67">
                  <c:v>7.5458619799695752</c:v>
                </c:pt>
                <c:pt idx="68">
                  <c:v>7.7611810607825884</c:v>
                </c:pt>
                <c:pt idx="69">
                  <c:v>7.9737480535034644</c:v>
                </c:pt>
                <c:pt idx="70">
                  <c:v>8.1837774107224082</c:v>
                </c:pt>
                <c:pt idx="71">
                  <c:v>8.3914596775978296</c:v>
                </c:pt>
                <c:pt idx="72">
                  <c:v>8.5969649562069463</c:v>
                </c:pt>
                <c:pt idx="73">
                  <c:v>8.8004457569347228</c:v>
                </c:pt>
                <c:pt idx="74">
                  <c:v>9.0020393638469667</c:v>
                </c:pt>
                <c:pt idx="75">
                  <c:v>9.2018698111172146</c:v>
                </c:pt>
                <c:pt idx="76">
                  <c:v>9.4000495455210427</c:v>
                </c:pt>
                <c:pt idx="77">
                  <c:v>9.5966808335356433</c:v>
                </c:pt>
                <c:pt idx="78">
                  <c:v>9.7918569591395883</c:v>
                </c:pt>
                <c:pt idx="79">
                  <c:v>9.9856632489159356</c:v>
                </c:pt>
                <c:pt idx="80">
                  <c:v>10.178177953752348</c:v>
                </c:pt>
                <c:pt idx="81">
                  <c:v>10.369473010753746</c:v>
                </c:pt>
                <c:pt idx="82">
                  <c:v>10.55961470453588</c:v>
                </c:pt>
                <c:pt idx="83">
                  <c:v>10.748664243558377</c:v>
                </c:pt>
                <c:pt idx="84">
                  <c:v>10.936678264365755</c:v>
                </c:pt>
                <c:pt idx="85">
                  <c:v>11.123709274372032</c:v>
                </c:pt>
                <c:pt idx="86">
                  <c:v>11.309806042026111</c:v>
                </c:pt>
                <c:pt idx="87">
                  <c:v>11.495013941737971</c:v>
                </c:pt>
                <c:pt idx="88">
                  <c:v>11.679375259758134</c:v>
                </c:pt>
                <c:pt idx="89">
                  <c:v>11.862929466230101</c:v>
                </c:pt>
                <c:pt idx="90">
                  <c:v>12.045713457834299</c:v>
                </c:pt>
                <c:pt idx="91">
                  <c:v>12.227761774779157</c:v>
                </c:pt>
                <c:pt idx="92">
                  <c:v>12.409106795343909</c:v>
                </c:pt>
                <c:pt idx="93">
                  <c:v>12.589778910717628</c:v>
                </c:pt>
                <c:pt idx="94">
                  <c:v>12.769806682493293</c:v>
                </c:pt>
                <c:pt idx="95">
                  <c:v>12.949216984850874</c:v>
                </c:pt>
                <c:pt idx="96">
                  <c:v>13.128035133189215</c:v>
                </c:pt>
                <c:pt idx="97">
                  <c:v>13.306285000733689</c:v>
                </c:pt>
                <c:pt idx="98">
                  <c:v>13.483989124448684</c:v>
                </c:pt>
                <c:pt idx="99">
                  <c:v>13.661168801414846</c:v>
                </c:pt>
                <c:pt idx="100">
                  <c:v>13.837844176686279</c:v>
                </c:pt>
                <c:pt idx="101">
                  <c:v>14.014034323518347</c:v>
                </c:pt>
                <c:pt idx="102">
                  <c:v>14.189757316749656</c:v>
                </c:pt>
                <c:pt idx="103">
                  <c:v>14.365030300028968</c:v>
                </c:pt>
                <c:pt idx="104">
                  <c:v>14.539869547497677</c:v>
                </c:pt>
                <c:pt idx="105">
                  <c:v>14.714290520468541</c:v>
                </c:pt>
                <c:pt idx="106">
                  <c:v>14.888307919580734</c:v>
                </c:pt>
                <c:pt idx="107">
                  <c:v>15.061935732858188</c:v>
                </c:pt>
                <c:pt idx="108">
                  <c:v>15.235187280051742</c:v>
                </c:pt>
                <c:pt idx="109">
                  <c:v>15.408075253604856</c:v>
                </c:pt>
                <c:pt idx="110">
                  <c:v>15.580611756546991</c:v>
                </c:pt>
                <c:pt idx="111">
                  <c:v>15.752808337586995</c:v>
                </c:pt>
                <c:pt idx="112">
                  <c:v>15.924676023651166</c:v>
                </c:pt>
                <c:pt idx="113">
                  <c:v>16.096225350085973</c:v>
                </c:pt>
                <c:pt idx="114">
                  <c:v>16.267466388723548</c:v>
                </c:pt>
                <c:pt idx="115">
                  <c:v>16.438408773988751</c:v>
                </c:pt>
                <c:pt idx="116">
                  <c:v>16.609061727209347</c:v>
                </c:pt>
                <c:pt idx="117">
                  <c:v>16.779434079275447</c:v>
                </c:pt>
                <c:pt idx="118">
                  <c:v>16.949534291780715</c:v>
                </c:pt>
                <c:pt idx="119">
                  <c:v>17.119370476765503</c:v>
                </c:pt>
                <c:pt idx="120">
                  <c:v>17.288950415171257</c:v>
                </c:pt>
                <c:pt idx="121">
                  <c:v>17.458281574105463</c:v>
                </c:pt>
                <c:pt idx="122">
                  <c:v>17.62737112300783</c:v>
                </c:pt>
                <c:pt idx="123">
                  <c:v>17.796225948800224</c:v>
                </c:pt>
                <c:pt idx="124">
                  <c:v>17.964852670095862</c:v>
                </c:pt>
                <c:pt idx="125">
                  <c:v>18.13325765053677</c:v>
                </c:pt>
                <c:pt idx="126">
                  <c:v>18.30144701132264</c:v>
                </c:pt>
                <c:pt idx="127">
                  <c:v>18.469426642988957</c:v>
                </c:pt>
                <c:pt idx="128">
                  <c:v>18.637202216487601</c:v>
                </c:pt>
                <c:pt idx="129">
                  <c:v>18.804779193618582</c:v>
                </c:pt>
                <c:pt idx="130">
                  <c:v>18.972162836857855</c:v>
                </c:pt>
                <c:pt idx="131">
                  <c:v>19.139358218622441</c:v>
                </c:pt>
                <c:pt idx="132">
                  <c:v>19.306370230010881</c:v>
                </c:pt>
                <c:pt idx="133">
                  <c:v>19.473203589054123</c:v>
                </c:pt>
                <c:pt idx="134">
                  <c:v>19.639862848509161</c:v>
                </c:pt>
                <c:pt idx="135">
                  <c:v>19.806352403225347</c:v>
                </c:pt>
                <c:pt idx="136">
                  <c:v>19.972676497111006</c:v>
                </c:pt>
                <c:pt idx="137">
                  <c:v>20.138839229725985</c:v>
                </c:pt>
                <c:pt idx="138">
                  <c:v>20.304844562523751</c:v>
                </c:pt>
                <c:pt idx="139">
                  <c:v>20.470696324765076</c:v>
                </c:pt>
                <c:pt idx="140">
                  <c:v>20.636398219123667</c:v>
                </c:pt>
                <c:pt idx="141">
                  <c:v>20.801953827002652</c:v>
                </c:pt>
                <c:pt idx="142">
                  <c:v>20.96736661357955</c:v>
                </c:pt>
                <c:pt idx="143">
                  <c:v>21.132639932595982</c:v>
                </c:pt>
                <c:pt idx="144">
                  <c:v>21.297777030907483</c:v>
                </c:pt>
                <c:pt idx="145">
                  <c:v>21.462781052807447</c:v>
                </c:pt>
                <c:pt idx="146">
                  <c:v>21.627655044138521</c:v>
                </c:pt>
                <c:pt idx="147">
                  <c:v>21.792401956203687</c:v>
                </c:pt>
                <c:pt idx="148">
                  <c:v>21.957024649488609</c:v>
                </c:pt>
                <c:pt idx="149">
                  <c:v>22.121525897205878</c:v>
                </c:pt>
                <c:pt idx="150">
                  <c:v>22.285908388671309</c:v>
                </c:pt>
                <c:pt idx="151">
                  <c:v>22.450174732521578</c:v>
                </c:pt>
                <c:pt idx="152">
                  <c:v>22.614327459782004</c:v>
                </c:pt>
                <c:pt idx="153">
                  <c:v>22.778369026792731</c:v>
                </c:pt>
                <c:pt idx="154">
                  <c:v>22.942301818000963</c:v>
                </c:pt>
                <c:pt idx="155">
                  <c:v>23.10612814862651</c:v>
                </c:pt>
                <c:pt idx="156">
                  <c:v>23.26985026720736</c:v>
                </c:pt>
                <c:pt idx="157">
                  <c:v>23.433470358031698</c:v>
                </c:pt>
                <c:pt idx="158">
                  <c:v>23.596990543462326</c:v>
                </c:pt>
                <c:pt idx="159">
                  <c:v>23.862029746301054</c:v>
                </c:pt>
                <c:pt idx="161">
                  <c:v>1.1295886511249849</c:v>
                </c:pt>
                <c:pt idx="162">
                  <c:v>-1.1295886511249849</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-1.1295886511249849</c:v>
                </c:pt>
                <c:pt idx="376">
                  <c:v>-1.8961293358445657</c:v>
                </c:pt>
                <c:pt idx="377">
                  <c:v>-2.4420218100480504</c:v>
                </c:pt>
                <c:pt idx="378">
                  <c:v>-2.8949028840792481</c:v>
                </c:pt>
                <c:pt idx="379">
                  <c:v>-3.2933695542332244</c:v>
                </c:pt>
                <c:pt idx="380">
                  <c:v>-3.6552607920981961</c:v>
                </c:pt>
                <c:pt idx="381">
                  <c:v>-3.9905398157079395</c:v>
                </c:pt>
                <c:pt idx="382">
                  <c:v>-4.3054282839515921</c:v>
                </c:pt>
                <c:pt idx="383">
                  <c:v>-4.6041118058481549</c:v>
                </c:pt>
                <c:pt idx="384">
                  <c:v>-4.889560967842649</c:v>
                </c:pt>
                <c:pt idx="385">
                  <c:v>-5.163970906264904</c:v>
                </c:pt>
                <c:pt idx="386">
                  <c:v>-5.4290158139620797</c:v>
                </c:pt>
                <c:pt idx="387">
                  <c:v>-5.6860054538094094</c:v>
                </c:pt>
                <c:pt idx="388">
                  <c:v>-5.9359861403350953</c:v>
                </c:pt>
                <c:pt idx="389">
                  <c:v>-6.1798084938572613</c:v>
                </c:pt>
                <c:pt idx="390">
                  <c:v>-6.4181744061882853</c:v>
                </c:pt>
                <c:pt idx="391">
                  <c:v>-6.6516705060270676</c:v>
                </c:pt>
                <c:pt idx="392">
                  <c:v>-6.880792574860136</c:v>
                </c:pt>
                <c:pt idx="393">
                  <c:v>-7.1059637292031228</c:v>
                </c:pt>
                <c:pt idx="394">
                  <c:v>-7.3275482057950567</c:v>
                </c:pt>
                <c:pt idx="395">
                  <c:v>-7.5458619799695752</c:v>
                </c:pt>
                <c:pt idx="396">
                  <c:v>-7.7611810607825884</c:v>
                </c:pt>
                <c:pt idx="397">
                  <c:v>-7.9737480535034644</c:v>
                </c:pt>
                <c:pt idx="398">
                  <c:v>-8.1837774107224082</c:v>
                </c:pt>
                <c:pt idx="399">
                  <c:v>-8.3914596775978296</c:v>
                </c:pt>
                <c:pt idx="400">
                  <c:v>-8.5969649562069463</c:v>
                </c:pt>
                <c:pt idx="401">
                  <c:v>-8.8004457569347228</c:v>
                </c:pt>
                <c:pt idx="402">
                  <c:v>-9.0020393638469667</c:v>
                </c:pt>
                <c:pt idx="403">
                  <c:v>-9.2018698111172146</c:v>
                </c:pt>
                <c:pt idx="404">
                  <c:v>-9.4000495455210427</c:v>
                </c:pt>
                <c:pt idx="405">
                  <c:v>-9.5966808335356433</c:v>
                </c:pt>
                <c:pt idx="406">
                  <c:v>-9.7918569591395883</c:v>
                </c:pt>
                <c:pt idx="407">
                  <c:v>-9.9856632489159356</c:v>
                </c:pt>
                <c:pt idx="408">
                  <c:v>-10.178177953752348</c:v>
                </c:pt>
                <c:pt idx="409">
                  <c:v>-10.369473010753746</c:v>
                </c:pt>
                <c:pt idx="410">
                  <c:v>-10.55961470453588</c:v>
                </c:pt>
                <c:pt idx="411">
                  <c:v>-10.748664243558377</c:v>
                </c:pt>
                <c:pt idx="412">
                  <c:v>-10.936678264365755</c:v>
                </c:pt>
                <c:pt idx="413">
                  <c:v>-11.123709274372032</c:v>
                </c:pt>
                <c:pt idx="414">
                  <c:v>-11.309806042026111</c:v>
                </c:pt>
                <c:pt idx="415">
                  <c:v>-11.495013941737971</c:v>
                </c:pt>
                <c:pt idx="416">
                  <c:v>-11.679375259758134</c:v>
                </c:pt>
                <c:pt idx="417">
                  <c:v>-11.862929466230101</c:v>
                </c:pt>
                <c:pt idx="418">
                  <c:v>-12.045713457834299</c:v>
                </c:pt>
                <c:pt idx="419">
                  <c:v>-12.227761774779157</c:v>
                </c:pt>
                <c:pt idx="420">
                  <c:v>-12.409106795343909</c:v>
                </c:pt>
                <c:pt idx="421">
                  <c:v>-12.589778910717628</c:v>
                </c:pt>
                <c:pt idx="422">
                  <c:v>-12.769806682493293</c:v>
                </c:pt>
                <c:pt idx="423">
                  <c:v>-12.949216984850874</c:v>
                </c:pt>
                <c:pt idx="424">
                  <c:v>-13.128035133189215</c:v>
                </c:pt>
                <c:pt idx="425">
                  <c:v>-13.306285000733689</c:v>
                </c:pt>
                <c:pt idx="426">
                  <c:v>-13.483989124448684</c:v>
                </c:pt>
                <c:pt idx="427">
                  <c:v>-13.661168801414846</c:v>
                </c:pt>
                <c:pt idx="428">
                  <c:v>-13.837844176686279</c:v>
                </c:pt>
                <c:pt idx="429">
                  <c:v>-14.014034323518347</c:v>
                </c:pt>
                <c:pt idx="430">
                  <c:v>-14.189757316749656</c:v>
                </c:pt>
                <c:pt idx="431">
                  <c:v>-14.365030300028968</c:v>
                </c:pt>
                <c:pt idx="432">
                  <c:v>-14.539869547497677</c:v>
                </c:pt>
                <c:pt idx="433">
                  <c:v>-14.714290520468541</c:v>
                </c:pt>
                <c:pt idx="434">
                  <c:v>-14.888307919580734</c:v>
                </c:pt>
                <c:pt idx="435">
                  <c:v>-15.061935732858188</c:v>
                </c:pt>
                <c:pt idx="436">
                  <c:v>-15.235187280051742</c:v>
                </c:pt>
                <c:pt idx="437">
                  <c:v>-15.408075253604856</c:v>
                </c:pt>
                <c:pt idx="438">
                  <c:v>-15.580611756546991</c:v>
                </c:pt>
                <c:pt idx="439">
                  <c:v>-15.752808337586995</c:v>
                </c:pt>
                <c:pt idx="440">
                  <c:v>-15.924676023651166</c:v>
                </c:pt>
                <c:pt idx="441">
                  <c:v>-16.096225350085973</c:v>
                </c:pt>
                <c:pt idx="442">
                  <c:v>-16.267466388723548</c:v>
                </c:pt>
                <c:pt idx="443">
                  <c:v>-16.438408773988751</c:v>
                </c:pt>
                <c:pt idx="444">
                  <c:v>-16.609061727209347</c:v>
                </c:pt>
                <c:pt idx="445">
                  <c:v>-16.779434079275447</c:v>
                </c:pt>
                <c:pt idx="446">
                  <c:v>-16.949534291780715</c:v>
                </c:pt>
                <c:pt idx="447">
                  <c:v>-17.119370476765503</c:v>
                </c:pt>
                <c:pt idx="448">
                  <c:v>-17.288950415171257</c:v>
                </c:pt>
                <c:pt idx="449">
                  <c:v>-17.458281574105463</c:v>
                </c:pt>
                <c:pt idx="450">
                  <c:v>-17.62737112300783</c:v>
                </c:pt>
                <c:pt idx="451">
                  <c:v>-17.796225948800224</c:v>
                </c:pt>
                <c:pt idx="452">
                  <c:v>-17.964852670095862</c:v>
                </c:pt>
                <c:pt idx="453">
                  <c:v>-18.13325765053677</c:v>
                </c:pt>
                <c:pt idx="454">
                  <c:v>-18.30144701132264</c:v>
                </c:pt>
                <c:pt idx="455">
                  <c:v>-18.469426642988957</c:v>
                </c:pt>
                <c:pt idx="456">
                  <c:v>-18.637202216487601</c:v>
                </c:pt>
                <c:pt idx="457">
                  <c:v>-18.804779193618582</c:v>
                </c:pt>
                <c:pt idx="458">
                  <c:v>-18.972162836857855</c:v>
                </c:pt>
                <c:pt idx="459">
                  <c:v>-19.139358218622441</c:v>
                </c:pt>
                <c:pt idx="460">
                  <c:v>-19.306370230010881</c:v>
                </c:pt>
                <c:pt idx="461">
                  <c:v>-19.473203589054123</c:v>
                </c:pt>
                <c:pt idx="462">
                  <c:v>-19.639862848509161</c:v>
                </c:pt>
                <c:pt idx="463">
                  <c:v>-19.806352403225347</c:v>
                </c:pt>
                <c:pt idx="464">
                  <c:v>-19.972676497111006</c:v>
                </c:pt>
                <c:pt idx="465">
                  <c:v>-20.138839229725985</c:v>
                </c:pt>
                <c:pt idx="466">
                  <c:v>-20.304844562523751</c:v>
                </c:pt>
                <c:pt idx="467">
                  <c:v>-20.470696324765076</c:v>
                </c:pt>
                <c:pt idx="468">
                  <c:v>-20.636398219123667</c:v>
                </c:pt>
                <c:pt idx="469">
                  <c:v>-20.801953827002652</c:v>
                </c:pt>
                <c:pt idx="470">
                  <c:v>-20.96736661357955</c:v>
                </c:pt>
                <c:pt idx="471">
                  <c:v>-21.132639932595982</c:v>
                </c:pt>
                <c:pt idx="472">
                  <c:v>-21.297777030907483</c:v>
                </c:pt>
                <c:pt idx="473">
                  <c:v>-21.462781052807447</c:v>
                </c:pt>
                <c:pt idx="474">
                  <c:v>-21.627655044138521</c:v>
                </c:pt>
                <c:pt idx="475">
                  <c:v>-21.792401956203687</c:v>
                </c:pt>
                <c:pt idx="476">
                  <c:v>-21.957024649488609</c:v>
                </c:pt>
                <c:pt idx="477">
                  <c:v>-22.121525897205878</c:v>
                </c:pt>
                <c:pt idx="478">
                  <c:v>-22.285908388671309</c:v>
                </c:pt>
                <c:pt idx="479">
                  <c:v>-22.450174732521578</c:v>
                </c:pt>
                <c:pt idx="480">
                  <c:v>-22.614327459782004</c:v>
                </c:pt>
                <c:pt idx="481">
                  <c:v>-22.778369026792731</c:v>
                </c:pt>
                <c:pt idx="482">
                  <c:v>-22.942301818000963</c:v>
                </c:pt>
                <c:pt idx="483">
                  <c:v>-23.10612814862651</c:v>
                </c:pt>
                <c:pt idx="484">
                  <c:v>-23.26985026720736</c:v>
                </c:pt>
                <c:pt idx="485">
                  <c:v>-23.433470358031698</c:v>
                </c:pt>
                <c:pt idx="486">
                  <c:v>-23.596990543462326</c:v>
                </c:pt>
                <c:pt idx="487">
                  <c:v>-23.862029746301054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-7.2563553897083652</c:v>
                </c:pt>
                <c:pt idx="48">
                  <c:v>-7.2563553897083652</c:v>
                </c:pt>
                <c:pt idx="49">
                  <c:v>-7.2563553897083652</c:v>
                </c:pt>
                <c:pt idx="50">
                  <c:v>-7.2563553897083661</c:v>
                </c:pt>
                <c:pt idx="51">
                  <c:v>-7.2563553897083661</c:v>
                </c:pt>
                <c:pt idx="52">
                  <c:v>-7.2563553897083679</c:v>
                </c:pt>
                <c:pt idx="53">
                  <c:v>-7.2563553897083652</c:v>
                </c:pt>
                <c:pt idx="54">
                  <c:v>-7.2563553897083661</c:v>
                </c:pt>
                <c:pt idx="55">
                  <c:v>-7.2563553897083652</c:v>
                </c:pt>
                <c:pt idx="56">
                  <c:v>-7.2563553897083661</c:v>
                </c:pt>
                <c:pt idx="57">
                  <c:v>-7.2563553897083644</c:v>
                </c:pt>
                <c:pt idx="58">
                  <c:v>-7.2563553897083661</c:v>
                </c:pt>
                <c:pt idx="59">
                  <c:v>-7.2563553897083652</c:v>
                </c:pt>
                <c:pt idx="60">
                  <c:v>-7.256355389708367</c:v>
                </c:pt>
                <c:pt idx="61">
                  <c:v>-7.2563553897083661</c:v>
                </c:pt>
                <c:pt idx="62">
                  <c:v>-7.2563553897083652</c:v>
                </c:pt>
                <c:pt idx="63">
                  <c:v>-7.2563553897083635</c:v>
                </c:pt>
                <c:pt idx="64">
                  <c:v>-7.2563553897083644</c:v>
                </c:pt>
                <c:pt idx="65">
                  <c:v>-7.2563553897083644</c:v>
                </c:pt>
                <c:pt idx="66">
                  <c:v>-7.2563553897083661</c:v>
                </c:pt>
                <c:pt idx="67">
                  <c:v>-7.2563553897083661</c:v>
                </c:pt>
                <c:pt idx="68">
                  <c:v>-7.2563553897083661</c:v>
                </c:pt>
                <c:pt idx="69">
                  <c:v>-7.2563553897083697</c:v>
                </c:pt>
                <c:pt idx="70">
                  <c:v>-7.2563553897083644</c:v>
                </c:pt>
                <c:pt idx="71">
                  <c:v>-7.2563553897083697</c:v>
                </c:pt>
                <c:pt idx="72">
                  <c:v>-7.2563553897083688</c:v>
                </c:pt>
                <c:pt idx="73">
                  <c:v>-7.2563553897083644</c:v>
                </c:pt>
                <c:pt idx="74">
                  <c:v>-7.2563553897083679</c:v>
                </c:pt>
                <c:pt idx="75">
                  <c:v>-7.2563553897083661</c:v>
                </c:pt>
                <c:pt idx="76">
                  <c:v>-7.2563553897083661</c:v>
                </c:pt>
                <c:pt idx="77">
                  <c:v>-7.2563553897083626</c:v>
                </c:pt>
                <c:pt idx="78">
                  <c:v>-7.2563553897083644</c:v>
                </c:pt>
                <c:pt idx="79">
                  <c:v>-7.2563553897083652</c:v>
                </c:pt>
                <c:pt idx="80">
                  <c:v>-7.2563553897083661</c:v>
                </c:pt>
                <c:pt idx="81">
                  <c:v>-7.2563553897083679</c:v>
                </c:pt>
                <c:pt idx="82">
                  <c:v>-7.2563553897083652</c:v>
                </c:pt>
                <c:pt idx="83">
                  <c:v>-7.2563553897083644</c:v>
                </c:pt>
                <c:pt idx="84">
                  <c:v>-7.2563553897083661</c:v>
                </c:pt>
                <c:pt idx="85">
                  <c:v>-7.2563553897083626</c:v>
                </c:pt>
                <c:pt idx="86">
                  <c:v>-7.2563553897083661</c:v>
                </c:pt>
                <c:pt idx="87">
                  <c:v>-7.2563553897083661</c:v>
                </c:pt>
                <c:pt idx="88">
                  <c:v>-7.2563553897083635</c:v>
                </c:pt>
                <c:pt idx="89">
                  <c:v>-7.2563553897083635</c:v>
                </c:pt>
                <c:pt idx="90">
                  <c:v>-7.2563553897083652</c:v>
                </c:pt>
                <c:pt idx="91">
                  <c:v>-7.2563553897083688</c:v>
                </c:pt>
                <c:pt idx="92">
                  <c:v>-7.2563553897083652</c:v>
                </c:pt>
                <c:pt idx="93">
                  <c:v>-7.2563553897083652</c:v>
                </c:pt>
                <c:pt idx="94">
                  <c:v>-7.2563553897083661</c:v>
                </c:pt>
                <c:pt idx="95">
                  <c:v>-7.2563553897083635</c:v>
                </c:pt>
                <c:pt idx="96">
                  <c:v>-7.2563553897083652</c:v>
                </c:pt>
                <c:pt idx="97">
                  <c:v>-7.2563553897083652</c:v>
                </c:pt>
                <c:pt idx="98">
                  <c:v>-7.2563553897083652</c:v>
                </c:pt>
                <c:pt idx="99">
                  <c:v>-7.2563553897083661</c:v>
                </c:pt>
                <c:pt idx="100">
                  <c:v>-7.2563553897083644</c:v>
                </c:pt>
                <c:pt idx="101">
                  <c:v>-7.2563553897083679</c:v>
                </c:pt>
                <c:pt idx="102">
                  <c:v>-7.2563553897083652</c:v>
                </c:pt>
                <c:pt idx="103">
                  <c:v>-7.2563553897083679</c:v>
                </c:pt>
                <c:pt idx="104">
                  <c:v>-7.2563553897083697</c:v>
                </c:pt>
                <c:pt idx="105">
                  <c:v>-7.2563553897083644</c:v>
                </c:pt>
                <c:pt idx="106">
                  <c:v>-7.2563553897083626</c:v>
                </c:pt>
                <c:pt idx="107">
                  <c:v>-7.2563553897083652</c:v>
                </c:pt>
                <c:pt idx="108">
                  <c:v>-7.256355389708367</c:v>
                </c:pt>
                <c:pt idx="109">
                  <c:v>-7.256355389708367</c:v>
                </c:pt>
                <c:pt idx="110">
                  <c:v>-7.2563553897083661</c:v>
                </c:pt>
                <c:pt idx="111">
                  <c:v>-7.2563553897083679</c:v>
                </c:pt>
                <c:pt idx="112">
                  <c:v>-7.256355389708367</c:v>
                </c:pt>
                <c:pt idx="113">
                  <c:v>-7.2563553897083661</c:v>
                </c:pt>
                <c:pt idx="114">
                  <c:v>-7.2563553897083644</c:v>
                </c:pt>
                <c:pt idx="115">
                  <c:v>-7.2563553897083635</c:v>
                </c:pt>
                <c:pt idx="116">
                  <c:v>-7.2563553897083652</c:v>
                </c:pt>
                <c:pt idx="117">
                  <c:v>-7.2563553897083697</c:v>
                </c:pt>
                <c:pt idx="118">
                  <c:v>-7.2563553897083652</c:v>
                </c:pt>
                <c:pt idx="119">
                  <c:v>-7.2563553897083661</c:v>
                </c:pt>
                <c:pt idx="120">
                  <c:v>-7.2563553897083652</c:v>
                </c:pt>
                <c:pt idx="121">
                  <c:v>-7.256355389708367</c:v>
                </c:pt>
                <c:pt idx="122">
                  <c:v>-7.2563553897083679</c:v>
                </c:pt>
                <c:pt idx="123">
                  <c:v>-7.2563553897083626</c:v>
                </c:pt>
                <c:pt idx="124">
                  <c:v>-7.2563553897083661</c:v>
                </c:pt>
                <c:pt idx="125">
                  <c:v>-7.2563553897083661</c:v>
                </c:pt>
                <c:pt idx="126">
                  <c:v>-7.2563553897083652</c:v>
                </c:pt>
                <c:pt idx="127">
                  <c:v>-7.2563553897083644</c:v>
                </c:pt>
                <c:pt idx="128">
                  <c:v>-7.2563553897083626</c:v>
                </c:pt>
                <c:pt idx="129">
                  <c:v>-7.2563553897083644</c:v>
                </c:pt>
                <c:pt idx="130">
                  <c:v>-7.2563553897083688</c:v>
                </c:pt>
                <c:pt idx="131">
                  <c:v>-7.2563553897083644</c:v>
                </c:pt>
                <c:pt idx="132">
                  <c:v>-7.2563553897083635</c:v>
                </c:pt>
                <c:pt idx="133">
                  <c:v>-7.2563553897083644</c:v>
                </c:pt>
                <c:pt idx="134">
                  <c:v>-7.256355389708367</c:v>
                </c:pt>
                <c:pt idx="135">
                  <c:v>-7.2563553897083635</c:v>
                </c:pt>
                <c:pt idx="136">
                  <c:v>-7.2563553897083635</c:v>
                </c:pt>
                <c:pt idx="137">
                  <c:v>-7.2563553897083706</c:v>
                </c:pt>
                <c:pt idx="138">
                  <c:v>-7.2563553897083652</c:v>
                </c:pt>
                <c:pt idx="139">
                  <c:v>-7.2563553897083652</c:v>
                </c:pt>
                <c:pt idx="140">
                  <c:v>-7.2563553897083644</c:v>
                </c:pt>
                <c:pt idx="141">
                  <c:v>-7.2563553897083661</c:v>
                </c:pt>
                <c:pt idx="142">
                  <c:v>-7.2563553897083635</c:v>
                </c:pt>
                <c:pt idx="143">
                  <c:v>-7.2563553897083661</c:v>
                </c:pt>
                <c:pt idx="144">
                  <c:v>-7.256355389708367</c:v>
                </c:pt>
                <c:pt idx="145">
                  <c:v>-7.2563553897083652</c:v>
                </c:pt>
                <c:pt idx="146">
                  <c:v>-7.2563553897083617</c:v>
                </c:pt>
                <c:pt idx="147">
                  <c:v>-7.2563553897083644</c:v>
                </c:pt>
                <c:pt idx="148">
                  <c:v>-7.2563553897083679</c:v>
                </c:pt>
                <c:pt idx="149">
                  <c:v>-7.2563553897083652</c:v>
                </c:pt>
                <c:pt idx="150">
                  <c:v>-7.2563553897083697</c:v>
                </c:pt>
                <c:pt idx="151">
                  <c:v>-7.2563553897083626</c:v>
                </c:pt>
                <c:pt idx="152">
                  <c:v>-7.2563553897083679</c:v>
                </c:pt>
                <c:pt idx="153">
                  <c:v>-7.2563553897083617</c:v>
                </c:pt>
                <c:pt idx="154">
                  <c:v>-7.256355389708367</c:v>
                </c:pt>
                <c:pt idx="155">
                  <c:v>-7.256355389708367</c:v>
                </c:pt>
                <c:pt idx="156">
                  <c:v>-7.2563553897083626</c:v>
                </c:pt>
                <c:pt idx="157">
                  <c:v>-7.2563553897083661</c:v>
                </c:pt>
                <c:pt idx="158">
                  <c:v>-7.2563553897083635</c:v>
                </c:pt>
                <c:pt idx="159">
                  <c:v>-7.287388859299571</c:v>
                </c:pt>
                <c:pt idx="160" formatCode="General">
                  <c:v>0</c:v>
                </c:pt>
                <c:pt idx="161">
                  <c:v>-7.2563553897083652</c:v>
                </c:pt>
                <c:pt idx="162">
                  <c:v>-7.2563553897083652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-7.2563553897083652</c:v>
                </c:pt>
                <c:pt idx="376">
                  <c:v>-7.2563553897083652</c:v>
                </c:pt>
                <c:pt idx="377">
                  <c:v>-7.2563553897083652</c:v>
                </c:pt>
                <c:pt idx="378">
                  <c:v>-7.2563553897083661</c:v>
                </c:pt>
                <c:pt idx="379">
                  <c:v>-7.2563553897083661</c:v>
                </c:pt>
                <c:pt idx="380">
                  <c:v>-7.2563553897083679</c:v>
                </c:pt>
                <c:pt idx="381">
                  <c:v>-7.2563553897083652</c:v>
                </c:pt>
                <c:pt idx="382">
                  <c:v>-7.2563553897083661</c:v>
                </c:pt>
                <c:pt idx="383">
                  <c:v>-7.2563553897083652</c:v>
                </c:pt>
                <c:pt idx="384">
                  <c:v>-7.2563553897083661</c:v>
                </c:pt>
                <c:pt idx="385">
                  <c:v>-7.2563553897083644</c:v>
                </c:pt>
                <c:pt idx="386">
                  <c:v>-7.2563553897083661</c:v>
                </c:pt>
                <c:pt idx="387">
                  <c:v>-7.2563553897083652</c:v>
                </c:pt>
                <c:pt idx="388">
                  <c:v>-7.256355389708367</c:v>
                </c:pt>
                <c:pt idx="389">
                  <c:v>-7.2563553897083661</c:v>
                </c:pt>
                <c:pt idx="390">
                  <c:v>-7.2563553897083652</c:v>
                </c:pt>
                <c:pt idx="391">
                  <c:v>-7.2563553897083635</c:v>
                </c:pt>
                <c:pt idx="392">
                  <c:v>-7.2563553897083644</c:v>
                </c:pt>
                <c:pt idx="393">
                  <c:v>-7.2563553897083644</c:v>
                </c:pt>
                <c:pt idx="394">
                  <c:v>-7.2563553897083661</c:v>
                </c:pt>
                <c:pt idx="395">
                  <c:v>-7.2563553897083661</c:v>
                </c:pt>
                <c:pt idx="396">
                  <c:v>-7.2563553897083661</c:v>
                </c:pt>
                <c:pt idx="397">
                  <c:v>-7.2563553897083697</c:v>
                </c:pt>
                <c:pt idx="398">
                  <c:v>-7.2563553897083644</c:v>
                </c:pt>
                <c:pt idx="399">
                  <c:v>-7.2563553897083697</c:v>
                </c:pt>
                <c:pt idx="400">
                  <c:v>-7.2563553897083688</c:v>
                </c:pt>
                <c:pt idx="401">
                  <c:v>-7.2563553897083644</c:v>
                </c:pt>
                <c:pt idx="402">
                  <c:v>-7.2563553897083679</c:v>
                </c:pt>
                <c:pt idx="403">
                  <c:v>-7.2563553897083661</c:v>
                </c:pt>
                <c:pt idx="404">
                  <c:v>-7.2563553897083661</c:v>
                </c:pt>
                <c:pt idx="405">
                  <c:v>-7.2563553897083626</c:v>
                </c:pt>
                <c:pt idx="406">
                  <c:v>-7.2563553897083644</c:v>
                </c:pt>
                <c:pt idx="407">
                  <c:v>-7.2563553897083652</c:v>
                </c:pt>
                <c:pt idx="408">
                  <c:v>-7.2563553897083661</c:v>
                </c:pt>
                <c:pt idx="409">
                  <c:v>-7.2563553897083679</c:v>
                </c:pt>
                <c:pt idx="410">
                  <c:v>-7.2563553897083652</c:v>
                </c:pt>
                <c:pt idx="411">
                  <c:v>-7.2563553897083644</c:v>
                </c:pt>
                <c:pt idx="412">
                  <c:v>-7.2563553897083661</c:v>
                </c:pt>
                <c:pt idx="413">
                  <c:v>-7.2563553897083626</c:v>
                </c:pt>
                <c:pt idx="414">
                  <c:v>-7.2563553897083661</c:v>
                </c:pt>
                <c:pt idx="415">
                  <c:v>-7.2563553897083661</c:v>
                </c:pt>
                <c:pt idx="416">
                  <c:v>-7.2563553897083635</c:v>
                </c:pt>
                <c:pt idx="417">
                  <c:v>-7.2563553897083635</c:v>
                </c:pt>
                <c:pt idx="418">
                  <c:v>-7.2563553897083652</c:v>
                </c:pt>
                <c:pt idx="419">
                  <c:v>-7.2563553897083688</c:v>
                </c:pt>
                <c:pt idx="420">
                  <c:v>-7.2563553897083652</c:v>
                </c:pt>
                <c:pt idx="421">
                  <c:v>-7.2563553897083652</c:v>
                </c:pt>
                <c:pt idx="422">
                  <c:v>-7.2563553897083661</c:v>
                </c:pt>
                <c:pt idx="423">
                  <c:v>-7.2563553897083635</c:v>
                </c:pt>
                <c:pt idx="424">
                  <c:v>-7.2563553897083652</c:v>
                </c:pt>
                <c:pt idx="425">
                  <c:v>-7.2563553897083652</c:v>
                </c:pt>
                <c:pt idx="426">
                  <c:v>-7.2563553897083652</c:v>
                </c:pt>
                <c:pt idx="427">
                  <c:v>-7.2563553897083661</c:v>
                </c:pt>
                <c:pt idx="428">
                  <c:v>-7.2563553897083644</c:v>
                </c:pt>
                <c:pt idx="429">
                  <c:v>-7.2563553897083679</c:v>
                </c:pt>
                <c:pt idx="430">
                  <c:v>-7.2563553897083652</c:v>
                </c:pt>
                <c:pt idx="431">
                  <c:v>-7.2563553897083679</c:v>
                </c:pt>
                <c:pt idx="432">
                  <c:v>-7.2563553897083697</c:v>
                </c:pt>
                <c:pt idx="433">
                  <c:v>-7.2563553897083644</c:v>
                </c:pt>
                <c:pt idx="434">
                  <c:v>-7.2563553897083626</c:v>
                </c:pt>
                <c:pt idx="435">
                  <c:v>-7.2563553897083652</c:v>
                </c:pt>
                <c:pt idx="436">
                  <c:v>-7.256355389708367</c:v>
                </c:pt>
                <c:pt idx="437">
                  <c:v>-7.256355389708367</c:v>
                </c:pt>
                <c:pt idx="438">
                  <c:v>-7.2563553897083661</c:v>
                </c:pt>
                <c:pt idx="439">
                  <c:v>-7.2563553897083679</c:v>
                </c:pt>
                <c:pt idx="440">
                  <c:v>-7.256355389708367</c:v>
                </c:pt>
                <c:pt idx="441">
                  <c:v>-7.2563553897083661</c:v>
                </c:pt>
                <c:pt idx="442">
                  <c:v>-7.2563553897083644</c:v>
                </c:pt>
                <c:pt idx="443">
                  <c:v>-7.2563553897083635</c:v>
                </c:pt>
                <c:pt idx="444">
                  <c:v>-7.2563553897083652</c:v>
                </c:pt>
                <c:pt idx="445">
                  <c:v>-7.2563553897083697</c:v>
                </c:pt>
                <c:pt idx="446">
                  <c:v>-7.2563553897083652</c:v>
                </c:pt>
                <c:pt idx="447">
                  <c:v>-7.2563553897083661</c:v>
                </c:pt>
                <c:pt idx="448">
                  <c:v>-7.2563553897083652</c:v>
                </c:pt>
                <c:pt idx="449">
                  <c:v>-7.256355389708367</c:v>
                </c:pt>
                <c:pt idx="450">
                  <c:v>-7.2563553897083679</c:v>
                </c:pt>
                <c:pt idx="451">
                  <c:v>-7.2563553897083626</c:v>
                </c:pt>
                <c:pt idx="452">
                  <c:v>-7.2563553897083661</c:v>
                </c:pt>
                <c:pt idx="453">
                  <c:v>-7.2563553897083661</c:v>
                </c:pt>
                <c:pt idx="454">
                  <c:v>-7.2563553897083652</c:v>
                </c:pt>
                <c:pt idx="455">
                  <c:v>-7.2563553897083644</c:v>
                </c:pt>
                <c:pt idx="456">
                  <c:v>-7.2563553897083626</c:v>
                </c:pt>
                <c:pt idx="457">
                  <c:v>-7.2563553897083644</c:v>
                </c:pt>
                <c:pt idx="458">
                  <c:v>-7.2563553897083688</c:v>
                </c:pt>
                <c:pt idx="459">
                  <c:v>-7.2563553897083644</c:v>
                </c:pt>
                <c:pt idx="460">
                  <c:v>-7.2563553897083635</c:v>
                </c:pt>
                <c:pt idx="461">
                  <c:v>-7.2563553897083644</c:v>
                </c:pt>
                <c:pt idx="462">
                  <c:v>-7.256355389708367</c:v>
                </c:pt>
                <c:pt idx="463">
                  <c:v>-7.2563553897083635</c:v>
                </c:pt>
                <c:pt idx="464">
                  <c:v>-7.2563553897083635</c:v>
                </c:pt>
                <c:pt idx="465">
                  <c:v>-7.2563553897083706</c:v>
                </c:pt>
                <c:pt idx="466">
                  <c:v>-7.2563553897083652</c:v>
                </c:pt>
                <c:pt idx="467">
                  <c:v>-7.2563553897083652</c:v>
                </c:pt>
                <c:pt idx="468">
                  <c:v>-7.2563553897083644</c:v>
                </c:pt>
                <c:pt idx="469">
                  <c:v>-7.2563553897083661</c:v>
                </c:pt>
                <c:pt idx="470">
                  <c:v>-7.2563553897083635</c:v>
                </c:pt>
                <c:pt idx="471">
                  <c:v>-7.2563553897083661</c:v>
                </c:pt>
                <c:pt idx="472">
                  <c:v>-7.256355389708367</c:v>
                </c:pt>
                <c:pt idx="473">
                  <c:v>-7.2563553897083652</c:v>
                </c:pt>
                <c:pt idx="474">
                  <c:v>-7.2563553897083617</c:v>
                </c:pt>
                <c:pt idx="475">
                  <c:v>-7.2563553897083644</c:v>
                </c:pt>
                <c:pt idx="476">
                  <c:v>-7.2563553897083679</c:v>
                </c:pt>
                <c:pt idx="477">
                  <c:v>-7.2563553897083652</c:v>
                </c:pt>
                <c:pt idx="478">
                  <c:v>-7.2563553897083697</c:v>
                </c:pt>
                <c:pt idx="479">
                  <c:v>-7.2563553897083626</c:v>
                </c:pt>
                <c:pt idx="480">
                  <c:v>-7.2563553897083679</c:v>
                </c:pt>
                <c:pt idx="481">
                  <c:v>-7.2563553897083617</c:v>
                </c:pt>
                <c:pt idx="482">
                  <c:v>-7.256355389708367</c:v>
                </c:pt>
                <c:pt idx="483">
                  <c:v>-7.256355389708367</c:v>
                </c:pt>
                <c:pt idx="484">
                  <c:v>-7.2563553897083626</c:v>
                </c:pt>
                <c:pt idx="485">
                  <c:v>-7.2563553897083661</c:v>
                </c:pt>
                <c:pt idx="486">
                  <c:v>-7.2563553897083635</c:v>
                </c:pt>
                <c:pt idx="487">
                  <c:v>-7.287388859299571</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2.9119939280219373E-2</c:v>
                </c:pt>
                <c:pt idx="1">
                  <c:v>9.0999810250685528E-2</c:v>
                </c:pt>
                <c:pt idx="2">
                  <c:v>0.18199962050137106</c:v>
                </c:pt>
                <c:pt idx="3">
                  <c:v>0.27299943075205657</c:v>
                </c:pt>
                <c:pt idx="4">
                  <c:v>0.36399924100274211</c:v>
                </c:pt>
                <c:pt idx="5">
                  <c:v>0.45499905125342766</c:v>
                </c:pt>
                <c:pt idx="6">
                  <c:v>0.54599886150411314</c:v>
                </c:pt>
                <c:pt idx="7">
                  <c:v>0.63699867175479874</c:v>
                </c:pt>
                <c:pt idx="8">
                  <c:v>0.72799848200548423</c:v>
                </c:pt>
                <c:pt idx="9">
                  <c:v>0.81899829225616982</c:v>
                </c:pt>
                <c:pt idx="10">
                  <c:v>0.90999810250685531</c:v>
                </c:pt>
                <c:pt idx="11">
                  <c:v>1.0009979127575408</c:v>
                </c:pt>
                <c:pt idx="12">
                  <c:v>1.0919977230082263</c:v>
                </c:pt>
                <c:pt idx="13">
                  <c:v>1.182997533258912</c:v>
                </c:pt>
                <c:pt idx="14">
                  <c:v>1.2739973435095975</c:v>
                </c:pt>
                <c:pt idx="15">
                  <c:v>1.364997153760283</c:v>
                </c:pt>
                <c:pt idx="16">
                  <c:v>1.4559969640109685</c:v>
                </c:pt>
                <c:pt idx="17">
                  <c:v>1.5469967742616539</c:v>
                </c:pt>
                <c:pt idx="18">
                  <c:v>1.6379965845123396</c:v>
                </c:pt>
                <c:pt idx="19">
                  <c:v>1.7289963947630251</c:v>
                </c:pt>
                <c:pt idx="20">
                  <c:v>1.8199962050137106</c:v>
                </c:pt>
                <c:pt idx="21">
                  <c:v>1.9109960152643961</c:v>
                </c:pt>
                <c:pt idx="22">
                  <c:v>2.0019958255150816</c:v>
                </c:pt>
                <c:pt idx="23">
                  <c:v>2.0929956357657673</c:v>
                </c:pt>
                <c:pt idx="24">
                  <c:v>2.1839954460164526</c:v>
                </c:pt>
                <c:pt idx="25">
                  <c:v>2.2749952562671383</c:v>
                </c:pt>
                <c:pt idx="26">
                  <c:v>2.365995066517824</c:v>
                </c:pt>
                <c:pt idx="27">
                  <c:v>2.4569948767685093</c:v>
                </c:pt>
                <c:pt idx="28">
                  <c:v>2.547994687019195</c:v>
                </c:pt>
                <c:pt idx="29">
                  <c:v>2.6389944972698802</c:v>
                </c:pt>
                <c:pt idx="30">
                  <c:v>2.7299943075205659</c:v>
                </c:pt>
                <c:pt idx="31">
                  <c:v>2.8209941177712516</c:v>
                </c:pt>
                <c:pt idx="32">
                  <c:v>2.9119939280219369</c:v>
                </c:pt>
                <c:pt idx="33">
                  <c:v>3.0029937382726226</c:v>
                </c:pt>
                <c:pt idx="34">
                  <c:v>3.0939935485233079</c:v>
                </c:pt>
                <c:pt idx="35">
                  <c:v>3.1849933587739936</c:v>
                </c:pt>
                <c:pt idx="36">
                  <c:v>3.2759931690246793</c:v>
                </c:pt>
                <c:pt idx="37">
                  <c:v>3.3669929792753646</c:v>
                </c:pt>
                <c:pt idx="38">
                  <c:v>3.4579927895260503</c:v>
                </c:pt>
                <c:pt idx="39">
                  <c:v>3.5489925997767355</c:v>
                </c:pt>
                <c:pt idx="40">
                  <c:v>3.6399924100274212</c:v>
                </c:pt>
                <c:pt idx="41">
                  <c:v>3.730992220278107</c:v>
                </c:pt>
                <c:pt idx="42">
                  <c:v>3.8219920305287922</c:v>
                </c:pt>
                <c:pt idx="43">
                  <c:v>3.9129918407794779</c:v>
                </c:pt>
                <c:pt idx="44">
                  <c:v>4.0039916510301632</c:v>
                </c:pt>
                <c:pt idx="45">
                  <c:v>4.0949914612808493</c:v>
                </c:pt>
                <c:pt idx="46">
                  <c:v>4.1859912715315346</c:v>
                </c:pt>
                <c:pt idx="47">
                  <c:v>4.2769910817822199</c:v>
                </c:pt>
                <c:pt idx="48">
                  <c:v>4.3679908920329051</c:v>
                </c:pt>
                <c:pt idx="49">
                  <c:v>4.4589907022835913</c:v>
                </c:pt>
                <c:pt idx="50">
                  <c:v>4.5499905125342766</c:v>
                </c:pt>
                <c:pt idx="51">
                  <c:v>4.6409903227849618</c:v>
                </c:pt>
                <c:pt idx="52">
                  <c:v>4.731990133035648</c:v>
                </c:pt>
                <c:pt idx="53">
                  <c:v>4.8229899432863332</c:v>
                </c:pt>
                <c:pt idx="54">
                  <c:v>4.9139897535370185</c:v>
                </c:pt>
                <c:pt idx="55">
                  <c:v>5.0049895637877047</c:v>
                </c:pt>
                <c:pt idx="56">
                  <c:v>5.0959893740383899</c:v>
                </c:pt>
                <c:pt idx="57">
                  <c:v>5.1869891842890752</c:v>
                </c:pt>
                <c:pt idx="58">
                  <c:v>5.2779889945397604</c:v>
                </c:pt>
                <c:pt idx="59">
                  <c:v>5.3689888047904466</c:v>
                </c:pt>
                <c:pt idx="60">
                  <c:v>5.4599886150411319</c:v>
                </c:pt>
                <c:pt idx="61">
                  <c:v>5.5509884252918171</c:v>
                </c:pt>
                <c:pt idx="62">
                  <c:v>5.6419882355425033</c:v>
                </c:pt>
                <c:pt idx="63">
                  <c:v>5.7329880457931885</c:v>
                </c:pt>
                <c:pt idx="64">
                  <c:v>5.8239878560438738</c:v>
                </c:pt>
                <c:pt idx="65">
                  <c:v>5.91498766629456</c:v>
                </c:pt>
                <c:pt idx="66">
                  <c:v>6.0059874765452452</c:v>
                </c:pt>
                <c:pt idx="67">
                  <c:v>6.0969872867959305</c:v>
                </c:pt>
                <c:pt idx="68">
                  <c:v>6.1879870970466158</c:v>
                </c:pt>
                <c:pt idx="69">
                  <c:v>6.2789869072973019</c:v>
                </c:pt>
                <c:pt idx="70">
                  <c:v>6.3699867175479872</c:v>
                </c:pt>
                <c:pt idx="71">
                  <c:v>6.4609865277986724</c:v>
                </c:pt>
                <c:pt idx="72">
                  <c:v>6.5519863380493586</c:v>
                </c:pt>
                <c:pt idx="73">
                  <c:v>6.6429861483000439</c:v>
                </c:pt>
                <c:pt idx="74">
                  <c:v>6.7339859585507291</c:v>
                </c:pt>
                <c:pt idx="75">
                  <c:v>6.8249857688014153</c:v>
                </c:pt>
                <c:pt idx="76">
                  <c:v>6.9159855790521005</c:v>
                </c:pt>
                <c:pt idx="77">
                  <c:v>7.0069853893027858</c:v>
                </c:pt>
                <c:pt idx="78">
                  <c:v>7.0979851995534711</c:v>
                </c:pt>
                <c:pt idx="79">
                  <c:v>7.1889850098041572</c:v>
                </c:pt>
                <c:pt idx="80">
                  <c:v>7.2799848200548425</c:v>
                </c:pt>
                <c:pt idx="81">
                  <c:v>7.3709846303055278</c:v>
                </c:pt>
                <c:pt idx="82">
                  <c:v>7.4619844405562139</c:v>
                </c:pt>
                <c:pt idx="83">
                  <c:v>7.5529842508068992</c:v>
                </c:pt>
                <c:pt idx="84">
                  <c:v>7.6439840610575844</c:v>
                </c:pt>
                <c:pt idx="85">
                  <c:v>7.7349838713082706</c:v>
                </c:pt>
                <c:pt idx="86">
                  <c:v>7.8259836815589559</c:v>
                </c:pt>
                <c:pt idx="87">
                  <c:v>7.9169834918096411</c:v>
                </c:pt>
                <c:pt idx="88">
                  <c:v>8.0079833020603264</c:v>
                </c:pt>
                <c:pt idx="89">
                  <c:v>8.0989831123110125</c:v>
                </c:pt>
                <c:pt idx="90">
                  <c:v>8.1899829225616987</c:v>
                </c:pt>
                <c:pt idx="91">
                  <c:v>8.2809827328123831</c:v>
                </c:pt>
                <c:pt idx="92">
                  <c:v>8.3719825430630692</c:v>
                </c:pt>
                <c:pt idx="93">
                  <c:v>8.4629823533137536</c:v>
                </c:pt>
                <c:pt idx="94">
                  <c:v>8.5539821635644397</c:v>
                </c:pt>
                <c:pt idx="95">
                  <c:v>8.6449819738151259</c:v>
                </c:pt>
                <c:pt idx="96">
                  <c:v>8.7359817840658103</c:v>
                </c:pt>
                <c:pt idx="97">
                  <c:v>8.8269815943164964</c:v>
                </c:pt>
                <c:pt idx="98">
                  <c:v>8.9179814045671826</c:v>
                </c:pt>
                <c:pt idx="99">
                  <c:v>9.008981214817867</c:v>
                </c:pt>
                <c:pt idx="100">
                  <c:v>9.0999810250685531</c:v>
                </c:pt>
                <c:pt idx="101">
                  <c:v>9.1909808353192393</c:v>
                </c:pt>
                <c:pt idx="102">
                  <c:v>9.2819806455699236</c:v>
                </c:pt>
                <c:pt idx="103">
                  <c:v>9.3729804558206098</c:v>
                </c:pt>
                <c:pt idx="104">
                  <c:v>9.4639802660712959</c:v>
                </c:pt>
                <c:pt idx="105">
                  <c:v>9.5549800763219803</c:v>
                </c:pt>
                <c:pt idx="106">
                  <c:v>9.6459798865726665</c:v>
                </c:pt>
                <c:pt idx="107">
                  <c:v>9.7369796968233526</c:v>
                </c:pt>
                <c:pt idx="108">
                  <c:v>9.827979507074037</c:v>
                </c:pt>
                <c:pt idx="109">
                  <c:v>9.9189793173247232</c:v>
                </c:pt>
                <c:pt idx="110">
                  <c:v>10.009979127575409</c:v>
                </c:pt>
                <c:pt idx="111">
                  <c:v>10.100978937826094</c:v>
                </c:pt>
                <c:pt idx="112">
                  <c:v>10.19197874807678</c:v>
                </c:pt>
                <c:pt idx="113">
                  <c:v>10.282978558327464</c:v>
                </c:pt>
                <c:pt idx="114">
                  <c:v>10.37397836857815</c:v>
                </c:pt>
                <c:pt idx="115">
                  <c:v>10.464978178828837</c:v>
                </c:pt>
                <c:pt idx="116">
                  <c:v>10.555977989079521</c:v>
                </c:pt>
                <c:pt idx="117">
                  <c:v>10.646977799330207</c:v>
                </c:pt>
                <c:pt idx="118">
                  <c:v>10.737977609580893</c:v>
                </c:pt>
                <c:pt idx="119">
                  <c:v>10.828977419831578</c:v>
                </c:pt>
                <c:pt idx="120">
                  <c:v>10.919977230082264</c:v>
                </c:pt>
                <c:pt idx="121">
                  <c:v>11.01097704033295</c:v>
                </c:pt>
                <c:pt idx="122">
                  <c:v>11.101976850583634</c:v>
                </c:pt>
                <c:pt idx="123">
                  <c:v>11.19297666083432</c:v>
                </c:pt>
                <c:pt idx="124">
                  <c:v>11.283976471085007</c:v>
                </c:pt>
                <c:pt idx="125">
                  <c:v>11.374976281335691</c:v>
                </c:pt>
                <c:pt idx="126">
                  <c:v>11.465976091586377</c:v>
                </c:pt>
                <c:pt idx="127">
                  <c:v>11.556975901837063</c:v>
                </c:pt>
                <c:pt idx="128">
                  <c:v>11.647975712087748</c:v>
                </c:pt>
                <c:pt idx="129">
                  <c:v>11.738975522338434</c:v>
                </c:pt>
                <c:pt idx="130">
                  <c:v>11.82997533258912</c:v>
                </c:pt>
                <c:pt idx="131">
                  <c:v>11.920975142839804</c:v>
                </c:pt>
                <c:pt idx="132">
                  <c:v>12.01197495309049</c:v>
                </c:pt>
                <c:pt idx="133">
                  <c:v>12.102974763341177</c:v>
                </c:pt>
                <c:pt idx="134">
                  <c:v>12.193974573591861</c:v>
                </c:pt>
                <c:pt idx="135">
                  <c:v>12.284974383842547</c:v>
                </c:pt>
                <c:pt idx="136">
                  <c:v>12.375974194093232</c:v>
                </c:pt>
                <c:pt idx="137">
                  <c:v>12.466974004343918</c:v>
                </c:pt>
                <c:pt idx="138">
                  <c:v>12.557973814594604</c:v>
                </c:pt>
                <c:pt idx="139">
                  <c:v>12.648973624845288</c:v>
                </c:pt>
                <c:pt idx="140">
                  <c:v>12.739973435095974</c:v>
                </c:pt>
                <c:pt idx="141">
                  <c:v>12.830973245346661</c:v>
                </c:pt>
                <c:pt idx="142">
                  <c:v>12.921973055597345</c:v>
                </c:pt>
                <c:pt idx="143">
                  <c:v>13.012972865848031</c:v>
                </c:pt>
                <c:pt idx="144">
                  <c:v>13.103972676098717</c:v>
                </c:pt>
                <c:pt idx="145">
                  <c:v>13.194972486349402</c:v>
                </c:pt>
                <c:pt idx="146">
                  <c:v>13.285972296600088</c:v>
                </c:pt>
                <c:pt idx="147">
                  <c:v>13.376972106850774</c:v>
                </c:pt>
                <c:pt idx="148">
                  <c:v>13.467971917101458</c:v>
                </c:pt>
                <c:pt idx="149">
                  <c:v>13.558971727352144</c:v>
                </c:pt>
                <c:pt idx="150">
                  <c:v>13.649971537602831</c:v>
                </c:pt>
                <c:pt idx="151">
                  <c:v>13.740971347853515</c:v>
                </c:pt>
                <c:pt idx="152">
                  <c:v>13.831971158104201</c:v>
                </c:pt>
                <c:pt idx="153">
                  <c:v>13.922970968354887</c:v>
                </c:pt>
                <c:pt idx="154">
                  <c:v>14.013970778605572</c:v>
                </c:pt>
                <c:pt idx="155">
                  <c:v>14.104970588856258</c:v>
                </c:pt>
                <c:pt idx="156">
                  <c:v>14.195970399106942</c:v>
                </c:pt>
                <c:pt idx="157">
                  <c:v>14.286970209357628</c:v>
                </c:pt>
                <c:pt idx="158">
                  <c:v>14.377970019608314</c:v>
                </c:pt>
                <c:pt idx="159">
                  <c:v>14.530849700829465</c:v>
                </c:pt>
                <c:pt idx="161">
                  <c:v>2.9119939280219373E-2</c:v>
                </c:pt>
                <c:pt idx="162">
                  <c:v>-2.9119939280219373E-2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-2.9119939280219373E-2</c:v>
                </c:pt>
                <c:pt idx="329">
                  <c:v>-9.0999810250685528E-2</c:v>
                </c:pt>
                <c:pt idx="330">
                  <c:v>-0.18199962050137106</c:v>
                </c:pt>
                <c:pt idx="331">
                  <c:v>-0.27299943075205657</c:v>
                </c:pt>
                <c:pt idx="332">
                  <c:v>-0.36399924100274211</c:v>
                </c:pt>
                <c:pt idx="333">
                  <c:v>-0.45499905125342766</c:v>
                </c:pt>
                <c:pt idx="334">
                  <c:v>-0.54599886150411314</c:v>
                </c:pt>
                <c:pt idx="335">
                  <c:v>-0.63699867175479874</c:v>
                </c:pt>
                <c:pt idx="336">
                  <c:v>-0.72799848200548423</c:v>
                </c:pt>
                <c:pt idx="337">
                  <c:v>-0.81899829225616982</c:v>
                </c:pt>
                <c:pt idx="338">
                  <c:v>-0.90999810250685531</c:v>
                </c:pt>
                <c:pt idx="339">
                  <c:v>-1.0009979127575408</c:v>
                </c:pt>
                <c:pt idx="340">
                  <c:v>-1.0919977230082263</c:v>
                </c:pt>
                <c:pt idx="341">
                  <c:v>-1.182997533258912</c:v>
                </c:pt>
                <c:pt idx="342">
                  <c:v>-1.2739973435095975</c:v>
                </c:pt>
                <c:pt idx="343">
                  <c:v>-1.364997153760283</c:v>
                </c:pt>
                <c:pt idx="344">
                  <c:v>-1.4559969640109685</c:v>
                </c:pt>
                <c:pt idx="345">
                  <c:v>-1.5469967742616539</c:v>
                </c:pt>
                <c:pt idx="346">
                  <c:v>-1.6379965845123396</c:v>
                </c:pt>
                <c:pt idx="347">
                  <c:v>-1.7289963947630251</c:v>
                </c:pt>
                <c:pt idx="348">
                  <c:v>-1.8199962050137106</c:v>
                </c:pt>
                <c:pt idx="349">
                  <c:v>-1.9109960152643961</c:v>
                </c:pt>
                <c:pt idx="350">
                  <c:v>-2.0019958255150816</c:v>
                </c:pt>
                <c:pt idx="351">
                  <c:v>-2.0929956357657673</c:v>
                </c:pt>
                <c:pt idx="352">
                  <c:v>-2.1839954460164526</c:v>
                </c:pt>
                <c:pt idx="353">
                  <c:v>-2.2749952562671383</c:v>
                </c:pt>
                <c:pt idx="354">
                  <c:v>-2.365995066517824</c:v>
                </c:pt>
                <c:pt idx="355">
                  <c:v>-2.4569948767685093</c:v>
                </c:pt>
                <c:pt idx="356">
                  <c:v>-2.547994687019195</c:v>
                </c:pt>
                <c:pt idx="357">
                  <c:v>-2.6389944972698802</c:v>
                </c:pt>
                <c:pt idx="358">
                  <c:v>-2.7299943075205659</c:v>
                </c:pt>
                <c:pt idx="359">
                  <c:v>-2.8209941177712516</c:v>
                </c:pt>
                <c:pt idx="360">
                  <c:v>-2.9119939280219369</c:v>
                </c:pt>
                <c:pt idx="361">
                  <c:v>-3.0029937382726226</c:v>
                </c:pt>
                <c:pt idx="362">
                  <c:v>-3.0939935485233079</c:v>
                </c:pt>
                <c:pt idx="363">
                  <c:v>-3.1849933587739936</c:v>
                </c:pt>
                <c:pt idx="364">
                  <c:v>-3.2759931690246793</c:v>
                </c:pt>
                <c:pt idx="365">
                  <c:v>-3.3669929792753646</c:v>
                </c:pt>
                <c:pt idx="366">
                  <c:v>-3.4579927895260503</c:v>
                </c:pt>
                <c:pt idx="367">
                  <c:v>-3.5489925997767355</c:v>
                </c:pt>
                <c:pt idx="368">
                  <c:v>-3.6399924100274212</c:v>
                </c:pt>
                <c:pt idx="369">
                  <c:v>-3.730992220278107</c:v>
                </c:pt>
                <c:pt idx="370">
                  <c:v>-3.8219920305287922</c:v>
                </c:pt>
                <c:pt idx="371">
                  <c:v>-3.9129918407794779</c:v>
                </c:pt>
                <c:pt idx="372">
                  <c:v>-4.0039916510301632</c:v>
                </c:pt>
                <c:pt idx="373">
                  <c:v>-4.0949914612808493</c:v>
                </c:pt>
                <c:pt idx="374">
                  <c:v>-4.1859912715315346</c:v>
                </c:pt>
                <c:pt idx="375">
                  <c:v>-4.2769910817822199</c:v>
                </c:pt>
                <c:pt idx="376">
                  <c:v>-4.3679908920329051</c:v>
                </c:pt>
                <c:pt idx="377">
                  <c:v>-4.4589907022835913</c:v>
                </c:pt>
                <c:pt idx="378">
                  <c:v>-4.5499905125342766</c:v>
                </c:pt>
                <c:pt idx="379">
                  <c:v>-4.6409903227849618</c:v>
                </c:pt>
                <c:pt idx="380">
                  <c:v>-4.731990133035648</c:v>
                </c:pt>
                <c:pt idx="381">
                  <c:v>-4.8229899432863332</c:v>
                </c:pt>
                <c:pt idx="382">
                  <c:v>-4.9139897535370185</c:v>
                </c:pt>
                <c:pt idx="383">
                  <c:v>-5.0049895637877047</c:v>
                </c:pt>
                <c:pt idx="384">
                  <c:v>-5.0959893740383899</c:v>
                </c:pt>
                <c:pt idx="385">
                  <c:v>-5.1869891842890752</c:v>
                </c:pt>
                <c:pt idx="386">
                  <c:v>-5.2779889945397604</c:v>
                </c:pt>
                <c:pt idx="387">
                  <c:v>-5.3689888047904466</c:v>
                </c:pt>
                <c:pt idx="388">
                  <c:v>-5.4599886150411319</c:v>
                </c:pt>
                <c:pt idx="389">
                  <c:v>-5.5509884252918171</c:v>
                </c:pt>
                <c:pt idx="390">
                  <c:v>-5.6419882355425033</c:v>
                </c:pt>
                <c:pt idx="391">
                  <c:v>-5.7329880457931885</c:v>
                </c:pt>
                <c:pt idx="392">
                  <c:v>-5.8239878560438738</c:v>
                </c:pt>
                <c:pt idx="393">
                  <c:v>-5.91498766629456</c:v>
                </c:pt>
                <c:pt idx="394">
                  <c:v>-6.0059874765452452</c:v>
                </c:pt>
                <c:pt idx="395">
                  <c:v>-6.0969872867959305</c:v>
                </c:pt>
                <c:pt idx="396">
                  <c:v>-6.1879870970466158</c:v>
                </c:pt>
                <c:pt idx="397">
                  <c:v>-6.2789869072973019</c:v>
                </c:pt>
                <c:pt idx="398">
                  <c:v>-6.3699867175479872</c:v>
                </c:pt>
                <c:pt idx="399">
                  <c:v>-6.4609865277986724</c:v>
                </c:pt>
                <c:pt idx="400">
                  <c:v>-6.5519863380493586</c:v>
                </c:pt>
                <c:pt idx="401">
                  <c:v>-6.6429861483000439</c:v>
                </c:pt>
                <c:pt idx="402">
                  <c:v>-6.7339859585507291</c:v>
                </c:pt>
                <c:pt idx="403">
                  <c:v>-6.8249857688014153</c:v>
                </c:pt>
                <c:pt idx="404">
                  <c:v>-6.9159855790521005</c:v>
                </c:pt>
                <c:pt idx="405">
                  <c:v>-7.0069853893027858</c:v>
                </c:pt>
                <c:pt idx="406">
                  <c:v>-7.0979851995534711</c:v>
                </c:pt>
                <c:pt idx="407">
                  <c:v>-7.1889850098041572</c:v>
                </c:pt>
                <c:pt idx="408">
                  <c:v>-7.2799848200548425</c:v>
                </c:pt>
                <c:pt idx="409">
                  <c:v>-7.3709846303055278</c:v>
                </c:pt>
                <c:pt idx="410">
                  <c:v>-7.4619844405562139</c:v>
                </c:pt>
                <c:pt idx="411">
                  <c:v>-7.5529842508068992</c:v>
                </c:pt>
                <c:pt idx="412">
                  <c:v>-7.6439840610575844</c:v>
                </c:pt>
                <c:pt idx="413">
                  <c:v>-7.7349838713082706</c:v>
                </c:pt>
                <c:pt idx="414">
                  <c:v>-7.8259836815589559</c:v>
                </c:pt>
                <c:pt idx="415">
                  <c:v>-7.9169834918096411</c:v>
                </c:pt>
                <c:pt idx="416">
                  <c:v>-8.0079833020603264</c:v>
                </c:pt>
                <c:pt idx="417">
                  <c:v>-8.0989831123110125</c:v>
                </c:pt>
                <c:pt idx="418">
                  <c:v>-8.1899829225616987</c:v>
                </c:pt>
                <c:pt idx="419">
                  <c:v>-8.2809827328123831</c:v>
                </c:pt>
                <c:pt idx="420">
                  <c:v>-8.3719825430630692</c:v>
                </c:pt>
                <c:pt idx="421">
                  <c:v>-8.4629823533137536</c:v>
                </c:pt>
                <c:pt idx="422">
                  <c:v>-8.5539821635644397</c:v>
                </c:pt>
                <c:pt idx="423">
                  <c:v>-8.6449819738151259</c:v>
                </c:pt>
                <c:pt idx="424">
                  <c:v>-8.7359817840658103</c:v>
                </c:pt>
                <c:pt idx="425">
                  <c:v>-8.8269815943164964</c:v>
                </c:pt>
                <c:pt idx="426">
                  <c:v>-8.9179814045671826</c:v>
                </c:pt>
                <c:pt idx="427">
                  <c:v>-9.008981214817867</c:v>
                </c:pt>
                <c:pt idx="428">
                  <c:v>-9.0999810250685531</c:v>
                </c:pt>
                <c:pt idx="429">
                  <c:v>-9.1909808353192393</c:v>
                </c:pt>
                <c:pt idx="430">
                  <c:v>-9.2819806455699236</c:v>
                </c:pt>
                <c:pt idx="431">
                  <c:v>-9.3729804558206098</c:v>
                </c:pt>
                <c:pt idx="432">
                  <c:v>-9.4639802660712959</c:v>
                </c:pt>
                <c:pt idx="433">
                  <c:v>-9.5549800763219803</c:v>
                </c:pt>
                <c:pt idx="434">
                  <c:v>-9.6459798865726665</c:v>
                </c:pt>
                <c:pt idx="435">
                  <c:v>-9.7369796968233526</c:v>
                </c:pt>
                <c:pt idx="436">
                  <c:v>-9.827979507074037</c:v>
                </c:pt>
                <c:pt idx="437">
                  <c:v>-9.9189793173247232</c:v>
                </c:pt>
                <c:pt idx="438">
                  <c:v>-10.009979127575409</c:v>
                </c:pt>
                <c:pt idx="439">
                  <c:v>-10.100978937826094</c:v>
                </c:pt>
                <c:pt idx="440">
                  <c:v>-10.19197874807678</c:v>
                </c:pt>
                <c:pt idx="441">
                  <c:v>-10.282978558327464</c:v>
                </c:pt>
                <c:pt idx="442">
                  <c:v>-10.37397836857815</c:v>
                </c:pt>
                <c:pt idx="443">
                  <c:v>-10.464978178828837</c:v>
                </c:pt>
                <c:pt idx="444">
                  <c:v>-10.555977989079521</c:v>
                </c:pt>
                <c:pt idx="445">
                  <c:v>-10.646977799330207</c:v>
                </c:pt>
                <c:pt idx="446">
                  <c:v>-10.737977609580893</c:v>
                </c:pt>
                <c:pt idx="447">
                  <c:v>-10.828977419831578</c:v>
                </c:pt>
                <c:pt idx="448">
                  <c:v>-10.919977230082264</c:v>
                </c:pt>
                <c:pt idx="449">
                  <c:v>-11.01097704033295</c:v>
                </c:pt>
                <c:pt idx="450">
                  <c:v>-11.101976850583634</c:v>
                </c:pt>
                <c:pt idx="451">
                  <c:v>-11.19297666083432</c:v>
                </c:pt>
                <c:pt idx="452">
                  <c:v>-11.283976471085007</c:v>
                </c:pt>
                <c:pt idx="453">
                  <c:v>-11.374976281335691</c:v>
                </c:pt>
                <c:pt idx="454">
                  <c:v>-11.465976091586377</c:v>
                </c:pt>
                <c:pt idx="455">
                  <c:v>-11.556975901837063</c:v>
                </c:pt>
                <c:pt idx="456">
                  <c:v>-11.647975712087748</c:v>
                </c:pt>
                <c:pt idx="457">
                  <c:v>-11.738975522338434</c:v>
                </c:pt>
                <c:pt idx="458">
                  <c:v>-11.82997533258912</c:v>
                </c:pt>
                <c:pt idx="459">
                  <c:v>-11.920975142839804</c:v>
                </c:pt>
                <c:pt idx="460">
                  <c:v>-12.01197495309049</c:v>
                </c:pt>
                <c:pt idx="461">
                  <c:v>-12.102974763341177</c:v>
                </c:pt>
                <c:pt idx="462">
                  <c:v>-12.193974573591861</c:v>
                </c:pt>
                <c:pt idx="463">
                  <c:v>-12.284974383842547</c:v>
                </c:pt>
                <c:pt idx="464">
                  <c:v>-12.375974194093232</c:v>
                </c:pt>
                <c:pt idx="465">
                  <c:v>-12.466974004343918</c:v>
                </c:pt>
                <c:pt idx="466">
                  <c:v>-12.557973814594604</c:v>
                </c:pt>
                <c:pt idx="467">
                  <c:v>-12.648973624845288</c:v>
                </c:pt>
                <c:pt idx="468">
                  <c:v>-12.739973435095974</c:v>
                </c:pt>
                <c:pt idx="469">
                  <c:v>-12.830973245346661</c:v>
                </c:pt>
                <c:pt idx="470">
                  <c:v>-12.921973055597345</c:v>
                </c:pt>
                <c:pt idx="471">
                  <c:v>-13.012972865848031</c:v>
                </c:pt>
                <c:pt idx="472">
                  <c:v>-13.103972676098717</c:v>
                </c:pt>
                <c:pt idx="473">
                  <c:v>-13.194972486349402</c:v>
                </c:pt>
                <c:pt idx="474">
                  <c:v>-13.285972296600088</c:v>
                </c:pt>
                <c:pt idx="475">
                  <c:v>-13.376972106850774</c:v>
                </c:pt>
                <c:pt idx="476">
                  <c:v>-13.467971917101458</c:v>
                </c:pt>
                <c:pt idx="477">
                  <c:v>-13.558971727352144</c:v>
                </c:pt>
                <c:pt idx="478">
                  <c:v>-13.649971537602831</c:v>
                </c:pt>
                <c:pt idx="479">
                  <c:v>-13.740971347853515</c:v>
                </c:pt>
                <c:pt idx="480">
                  <c:v>-13.831971158104201</c:v>
                </c:pt>
                <c:pt idx="481">
                  <c:v>-13.922970968354887</c:v>
                </c:pt>
                <c:pt idx="482">
                  <c:v>-14.013970778605572</c:v>
                </c:pt>
                <c:pt idx="483">
                  <c:v>-14.104970588856258</c:v>
                </c:pt>
                <c:pt idx="484">
                  <c:v>-14.195970399106942</c:v>
                </c:pt>
                <c:pt idx="485">
                  <c:v>-14.286970209357628</c:v>
                </c:pt>
                <c:pt idx="486">
                  <c:v>-14.377970019608314</c:v>
                </c:pt>
                <c:pt idx="487">
                  <c:v>-14.530849700829465</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4.0645161290322585E-2</c:v>
                </c:pt>
                <c:pt idx="1">
                  <c:v>0.12701612903225806</c:v>
                </c:pt>
                <c:pt idx="2">
                  <c:v>0.25403225806451613</c:v>
                </c:pt>
                <c:pt idx="3">
                  <c:v>0.38104838709677419</c:v>
                </c:pt>
                <c:pt idx="4">
                  <c:v>0.50806451612903225</c:v>
                </c:pt>
                <c:pt idx="5">
                  <c:v>0.63508064516129026</c:v>
                </c:pt>
                <c:pt idx="6">
                  <c:v>0.76209677419354838</c:v>
                </c:pt>
                <c:pt idx="7">
                  <c:v>0.88911290322580638</c:v>
                </c:pt>
                <c:pt idx="8">
                  <c:v>1.0161290322580645</c:v>
                </c:pt>
                <c:pt idx="9">
                  <c:v>1.1431451612903225</c:v>
                </c:pt>
                <c:pt idx="10">
                  <c:v>1.2701612903225805</c:v>
                </c:pt>
                <c:pt idx="11">
                  <c:v>1.3971774193548387</c:v>
                </c:pt>
                <c:pt idx="12">
                  <c:v>1.5241935483870968</c:v>
                </c:pt>
                <c:pt idx="13">
                  <c:v>1.6512096774193548</c:v>
                </c:pt>
                <c:pt idx="14">
                  <c:v>1.7782258064516128</c:v>
                </c:pt>
                <c:pt idx="15">
                  <c:v>1.905241935483871</c:v>
                </c:pt>
                <c:pt idx="16">
                  <c:v>2.032258064516129</c:v>
                </c:pt>
                <c:pt idx="17">
                  <c:v>2.159274193548387</c:v>
                </c:pt>
                <c:pt idx="18">
                  <c:v>2.286290322580645</c:v>
                </c:pt>
                <c:pt idx="19">
                  <c:v>2.413306451612903</c:v>
                </c:pt>
                <c:pt idx="20">
                  <c:v>2.540322580645161</c:v>
                </c:pt>
                <c:pt idx="21">
                  <c:v>2.667338709677419</c:v>
                </c:pt>
                <c:pt idx="22">
                  <c:v>2.7943548387096775</c:v>
                </c:pt>
                <c:pt idx="23">
                  <c:v>2.9213709677419355</c:v>
                </c:pt>
                <c:pt idx="24">
                  <c:v>3.0483870967741935</c:v>
                </c:pt>
                <c:pt idx="25">
                  <c:v>3.1754032258064515</c:v>
                </c:pt>
                <c:pt idx="26">
                  <c:v>3.3024193548387095</c:v>
                </c:pt>
                <c:pt idx="27">
                  <c:v>3.4294354838709675</c:v>
                </c:pt>
                <c:pt idx="28">
                  <c:v>3.5564516129032255</c:v>
                </c:pt>
                <c:pt idx="29">
                  <c:v>3.6834677419354835</c:v>
                </c:pt>
                <c:pt idx="30">
                  <c:v>3.810483870967742</c:v>
                </c:pt>
                <c:pt idx="31">
                  <c:v>3.9375</c:v>
                </c:pt>
                <c:pt idx="32">
                  <c:v>4.064516129032258</c:v>
                </c:pt>
                <c:pt idx="33">
                  <c:v>4.191532258064516</c:v>
                </c:pt>
                <c:pt idx="34">
                  <c:v>4.318548387096774</c:v>
                </c:pt>
                <c:pt idx="35">
                  <c:v>4.445564516129032</c:v>
                </c:pt>
                <c:pt idx="36">
                  <c:v>4.57258064516129</c:v>
                </c:pt>
                <c:pt idx="37">
                  <c:v>4.699596774193548</c:v>
                </c:pt>
                <c:pt idx="38">
                  <c:v>4.8266129032258061</c:v>
                </c:pt>
                <c:pt idx="39">
                  <c:v>4.9536290322580641</c:v>
                </c:pt>
                <c:pt idx="40">
                  <c:v>5.0806451612903221</c:v>
                </c:pt>
                <c:pt idx="41">
                  <c:v>5.2076612903225801</c:v>
                </c:pt>
                <c:pt idx="42">
                  <c:v>5.3346774193548381</c:v>
                </c:pt>
                <c:pt idx="43">
                  <c:v>5.461693548387097</c:v>
                </c:pt>
                <c:pt idx="44">
                  <c:v>5.588709677419355</c:v>
                </c:pt>
                <c:pt idx="45">
                  <c:v>5.715725806451613</c:v>
                </c:pt>
                <c:pt idx="46">
                  <c:v>5.842741935483871</c:v>
                </c:pt>
                <c:pt idx="47">
                  <c:v>5.969758064516129</c:v>
                </c:pt>
                <c:pt idx="48">
                  <c:v>6.096774193548387</c:v>
                </c:pt>
                <c:pt idx="49">
                  <c:v>6.223790322580645</c:v>
                </c:pt>
                <c:pt idx="50">
                  <c:v>6.350806451612903</c:v>
                </c:pt>
                <c:pt idx="51">
                  <c:v>6.477822580645161</c:v>
                </c:pt>
                <c:pt idx="52">
                  <c:v>6.604838709677419</c:v>
                </c:pt>
                <c:pt idx="53">
                  <c:v>6.731854838709677</c:v>
                </c:pt>
                <c:pt idx="54">
                  <c:v>6.8588709677419351</c:v>
                </c:pt>
                <c:pt idx="55">
                  <c:v>6.9858870967741931</c:v>
                </c:pt>
                <c:pt idx="56">
                  <c:v>7.1129032258064511</c:v>
                </c:pt>
                <c:pt idx="57">
                  <c:v>7.2399193548387091</c:v>
                </c:pt>
                <c:pt idx="58">
                  <c:v>7.3669354838709671</c:v>
                </c:pt>
                <c:pt idx="59">
                  <c:v>7.4939516129032251</c:v>
                </c:pt>
                <c:pt idx="60">
                  <c:v>7.620967741935484</c:v>
                </c:pt>
                <c:pt idx="61">
                  <c:v>7.747983870967742</c:v>
                </c:pt>
                <c:pt idx="62">
                  <c:v>7.875</c:v>
                </c:pt>
                <c:pt idx="63">
                  <c:v>8.002016129032258</c:v>
                </c:pt>
                <c:pt idx="64">
                  <c:v>8.129032258064516</c:v>
                </c:pt>
                <c:pt idx="65">
                  <c:v>8.256048387096774</c:v>
                </c:pt>
                <c:pt idx="66">
                  <c:v>8.383064516129032</c:v>
                </c:pt>
                <c:pt idx="67">
                  <c:v>8.51008064516129</c:v>
                </c:pt>
                <c:pt idx="68">
                  <c:v>8.637096774193548</c:v>
                </c:pt>
                <c:pt idx="69">
                  <c:v>8.7641129032258061</c:v>
                </c:pt>
                <c:pt idx="70">
                  <c:v>8.8911290322580641</c:v>
                </c:pt>
                <c:pt idx="71">
                  <c:v>9.0181451612903221</c:v>
                </c:pt>
                <c:pt idx="72">
                  <c:v>9.1451612903225801</c:v>
                </c:pt>
                <c:pt idx="73">
                  <c:v>9.2721774193548381</c:v>
                </c:pt>
                <c:pt idx="74">
                  <c:v>9.3991935483870961</c:v>
                </c:pt>
                <c:pt idx="75">
                  <c:v>9.5262096774193541</c:v>
                </c:pt>
                <c:pt idx="76">
                  <c:v>9.6532258064516121</c:v>
                </c:pt>
                <c:pt idx="77">
                  <c:v>9.7802419354838701</c:v>
                </c:pt>
                <c:pt idx="78">
                  <c:v>9.9072580645161281</c:v>
                </c:pt>
                <c:pt idx="79">
                  <c:v>10.034274193548386</c:v>
                </c:pt>
                <c:pt idx="80">
                  <c:v>10.161290322580644</c:v>
                </c:pt>
                <c:pt idx="81">
                  <c:v>10.288306451612902</c:v>
                </c:pt>
                <c:pt idx="82">
                  <c:v>10.41532258064516</c:v>
                </c:pt>
                <c:pt idx="83">
                  <c:v>10.542338709677418</c:v>
                </c:pt>
                <c:pt idx="84">
                  <c:v>10.669354838709676</c:v>
                </c:pt>
                <c:pt idx="85">
                  <c:v>10.796370967741934</c:v>
                </c:pt>
                <c:pt idx="86">
                  <c:v>10.923387096774194</c:v>
                </c:pt>
                <c:pt idx="87">
                  <c:v>11.050403225806452</c:v>
                </c:pt>
                <c:pt idx="88">
                  <c:v>11.17741935483871</c:v>
                </c:pt>
                <c:pt idx="89">
                  <c:v>11.304435483870968</c:v>
                </c:pt>
                <c:pt idx="90">
                  <c:v>11.431451612903226</c:v>
                </c:pt>
                <c:pt idx="91">
                  <c:v>11.558467741935484</c:v>
                </c:pt>
                <c:pt idx="92">
                  <c:v>11.685483870967742</c:v>
                </c:pt>
                <c:pt idx="93">
                  <c:v>11.8125</c:v>
                </c:pt>
                <c:pt idx="94">
                  <c:v>11.939516129032258</c:v>
                </c:pt>
                <c:pt idx="95">
                  <c:v>12.066532258064516</c:v>
                </c:pt>
                <c:pt idx="96">
                  <c:v>12.193548387096774</c:v>
                </c:pt>
                <c:pt idx="97">
                  <c:v>12.320564516129032</c:v>
                </c:pt>
                <c:pt idx="98">
                  <c:v>12.44758064516129</c:v>
                </c:pt>
                <c:pt idx="99">
                  <c:v>12.574596774193548</c:v>
                </c:pt>
                <c:pt idx="100">
                  <c:v>12.701612903225806</c:v>
                </c:pt>
                <c:pt idx="101">
                  <c:v>12.828629032258064</c:v>
                </c:pt>
                <c:pt idx="102">
                  <c:v>12.955645161290322</c:v>
                </c:pt>
                <c:pt idx="103">
                  <c:v>13.08266129032258</c:v>
                </c:pt>
                <c:pt idx="104">
                  <c:v>13.209677419354838</c:v>
                </c:pt>
                <c:pt idx="105">
                  <c:v>13.336693548387096</c:v>
                </c:pt>
                <c:pt idx="106">
                  <c:v>13.463709677419354</c:v>
                </c:pt>
                <c:pt idx="107">
                  <c:v>13.590725806451612</c:v>
                </c:pt>
                <c:pt idx="108">
                  <c:v>13.71774193548387</c:v>
                </c:pt>
                <c:pt idx="109">
                  <c:v>13.844758064516128</c:v>
                </c:pt>
                <c:pt idx="110">
                  <c:v>13.971774193548386</c:v>
                </c:pt>
                <c:pt idx="111">
                  <c:v>14.098790322580644</c:v>
                </c:pt>
                <c:pt idx="112">
                  <c:v>14.225806451612902</c:v>
                </c:pt>
                <c:pt idx="113">
                  <c:v>14.35282258064516</c:v>
                </c:pt>
                <c:pt idx="114">
                  <c:v>14.479838709677418</c:v>
                </c:pt>
                <c:pt idx="115">
                  <c:v>14.606854838709676</c:v>
                </c:pt>
                <c:pt idx="116">
                  <c:v>14.733870967741934</c:v>
                </c:pt>
                <c:pt idx="117">
                  <c:v>14.860887096774192</c:v>
                </c:pt>
                <c:pt idx="118">
                  <c:v>14.98790322580645</c:v>
                </c:pt>
                <c:pt idx="119">
                  <c:v>15.114919354838708</c:v>
                </c:pt>
                <c:pt idx="120">
                  <c:v>15.241935483870968</c:v>
                </c:pt>
                <c:pt idx="121">
                  <c:v>15.368951612903226</c:v>
                </c:pt>
                <c:pt idx="122">
                  <c:v>15.495967741935484</c:v>
                </c:pt>
                <c:pt idx="123">
                  <c:v>15.622983870967742</c:v>
                </c:pt>
                <c:pt idx="124">
                  <c:v>15.75</c:v>
                </c:pt>
                <c:pt idx="125">
                  <c:v>15.877016129032258</c:v>
                </c:pt>
                <c:pt idx="126">
                  <c:v>16.004032258064516</c:v>
                </c:pt>
                <c:pt idx="127">
                  <c:v>16.131048387096772</c:v>
                </c:pt>
                <c:pt idx="128">
                  <c:v>16.258064516129032</c:v>
                </c:pt>
                <c:pt idx="129">
                  <c:v>16.385080645161288</c:v>
                </c:pt>
                <c:pt idx="130">
                  <c:v>16.512096774193548</c:v>
                </c:pt>
                <c:pt idx="131">
                  <c:v>16.639112903225804</c:v>
                </c:pt>
                <c:pt idx="132">
                  <c:v>16.766129032258064</c:v>
                </c:pt>
                <c:pt idx="133">
                  <c:v>16.89314516129032</c:v>
                </c:pt>
                <c:pt idx="134">
                  <c:v>17.02016129032258</c:v>
                </c:pt>
                <c:pt idx="135">
                  <c:v>17.147177419354836</c:v>
                </c:pt>
                <c:pt idx="136">
                  <c:v>17.274193548387096</c:v>
                </c:pt>
                <c:pt idx="137">
                  <c:v>17.401209677419356</c:v>
                </c:pt>
                <c:pt idx="138">
                  <c:v>17.528225806451612</c:v>
                </c:pt>
                <c:pt idx="139">
                  <c:v>17.655241935483872</c:v>
                </c:pt>
                <c:pt idx="140">
                  <c:v>17.782258064516128</c:v>
                </c:pt>
                <c:pt idx="141">
                  <c:v>17.909274193548388</c:v>
                </c:pt>
                <c:pt idx="142">
                  <c:v>18.036290322580644</c:v>
                </c:pt>
                <c:pt idx="143">
                  <c:v>18.163306451612904</c:v>
                </c:pt>
                <c:pt idx="144">
                  <c:v>18.29032258064516</c:v>
                </c:pt>
                <c:pt idx="145">
                  <c:v>18.41733870967742</c:v>
                </c:pt>
                <c:pt idx="146">
                  <c:v>18.544354838709676</c:v>
                </c:pt>
                <c:pt idx="147">
                  <c:v>18.671370967741936</c:v>
                </c:pt>
                <c:pt idx="148">
                  <c:v>18.798387096774192</c:v>
                </c:pt>
                <c:pt idx="149">
                  <c:v>18.925403225806452</c:v>
                </c:pt>
                <c:pt idx="150">
                  <c:v>19.052419354838708</c:v>
                </c:pt>
                <c:pt idx="151">
                  <c:v>19.179435483870968</c:v>
                </c:pt>
                <c:pt idx="152">
                  <c:v>19.306451612903224</c:v>
                </c:pt>
                <c:pt idx="153">
                  <c:v>19.433467741935484</c:v>
                </c:pt>
                <c:pt idx="154">
                  <c:v>19.56048387096774</c:v>
                </c:pt>
                <c:pt idx="155">
                  <c:v>19.6875</c:v>
                </c:pt>
                <c:pt idx="156">
                  <c:v>19.814516129032256</c:v>
                </c:pt>
                <c:pt idx="157">
                  <c:v>19.941532258064516</c:v>
                </c:pt>
                <c:pt idx="158">
                  <c:v>20.068548387096772</c:v>
                </c:pt>
                <c:pt idx="159">
                  <c:v>20.281935483870967</c:v>
                </c:pt>
                <c:pt idx="160">
                  <c:v>0</c:v>
                </c:pt>
                <c:pt idx="161">
                  <c:v>4.0645161290322585E-2</c:v>
                </c:pt>
                <c:pt idx="162">
                  <c:v>4.0645161290322585E-2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4.0645161290322585E-2</c:v>
                </c:pt>
                <c:pt idx="329">
                  <c:v>0.12701612903225806</c:v>
                </c:pt>
                <c:pt idx="330">
                  <c:v>0.25403225806451613</c:v>
                </c:pt>
                <c:pt idx="331">
                  <c:v>0.38104838709677419</c:v>
                </c:pt>
                <c:pt idx="332">
                  <c:v>0.50806451612903225</c:v>
                </c:pt>
                <c:pt idx="333">
                  <c:v>0.63508064516129026</c:v>
                </c:pt>
                <c:pt idx="334">
                  <c:v>0.76209677419354838</c:v>
                </c:pt>
                <c:pt idx="335">
                  <c:v>0.88911290322580638</c:v>
                </c:pt>
                <c:pt idx="336">
                  <c:v>1.0161290322580645</c:v>
                </c:pt>
                <c:pt idx="337">
                  <c:v>1.1431451612903225</c:v>
                </c:pt>
                <c:pt idx="338">
                  <c:v>1.2701612903225805</c:v>
                </c:pt>
                <c:pt idx="339">
                  <c:v>1.3971774193548387</c:v>
                </c:pt>
                <c:pt idx="340">
                  <c:v>1.5241935483870968</c:v>
                </c:pt>
                <c:pt idx="341">
                  <c:v>1.6512096774193548</c:v>
                </c:pt>
                <c:pt idx="342">
                  <c:v>1.7782258064516128</c:v>
                </c:pt>
                <c:pt idx="343">
                  <c:v>1.905241935483871</c:v>
                </c:pt>
                <c:pt idx="344">
                  <c:v>2.032258064516129</c:v>
                </c:pt>
                <c:pt idx="345">
                  <c:v>2.159274193548387</c:v>
                </c:pt>
                <c:pt idx="346">
                  <c:v>2.286290322580645</c:v>
                </c:pt>
                <c:pt idx="347">
                  <c:v>2.413306451612903</c:v>
                </c:pt>
                <c:pt idx="348">
                  <c:v>2.540322580645161</c:v>
                </c:pt>
                <c:pt idx="349">
                  <c:v>2.667338709677419</c:v>
                </c:pt>
                <c:pt idx="350">
                  <c:v>2.7943548387096775</c:v>
                </c:pt>
                <c:pt idx="351">
                  <c:v>2.9213709677419355</c:v>
                </c:pt>
                <c:pt idx="352">
                  <c:v>3.0483870967741935</c:v>
                </c:pt>
                <c:pt idx="353">
                  <c:v>3.1754032258064515</c:v>
                </c:pt>
                <c:pt idx="354">
                  <c:v>3.3024193548387095</c:v>
                </c:pt>
                <c:pt idx="355">
                  <c:v>3.4294354838709675</c:v>
                </c:pt>
                <c:pt idx="356">
                  <c:v>3.5564516129032255</c:v>
                </c:pt>
                <c:pt idx="357">
                  <c:v>3.6834677419354835</c:v>
                </c:pt>
                <c:pt idx="358">
                  <c:v>3.810483870967742</c:v>
                </c:pt>
                <c:pt idx="359">
                  <c:v>3.9375</c:v>
                </c:pt>
                <c:pt idx="360">
                  <c:v>4.064516129032258</c:v>
                </c:pt>
                <c:pt idx="361">
                  <c:v>4.191532258064516</c:v>
                </c:pt>
                <c:pt idx="362">
                  <c:v>4.318548387096774</c:v>
                </c:pt>
                <c:pt idx="363">
                  <c:v>4.445564516129032</c:v>
                </c:pt>
                <c:pt idx="364">
                  <c:v>4.57258064516129</c:v>
                </c:pt>
                <c:pt idx="365">
                  <c:v>4.699596774193548</c:v>
                </c:pt>
                <c:pt idx="366">
                  <c:v>4.8266129032258061</c:v>
                </c:pt>
                <c:pt idx="367">
                  <c:v>4.9536290322580641</c:v>
                </c:pt>
                <c:pt idx="368">
                  <c:v>5.0806451612903221</c:v>
                </c:pt>
                <c:pt idx="369">
                  <c:v>5.2076612903225801</c:v>
                </c:pt>
                <c:pt idx="370">
                  <c:v>5.3346774193548381</c:v>
                </c:pt>
                <c:pt idx="371">
                  <c:v>5.461693548387097</c:v>
                </c:pt>
                <c:pt idx="372">
                  <c:v>5.588709677419355</c:v>
                </c:pt>
                <c:pt idx="373">
                  <c:v>5.715725806451613</c:v>
                </c:pt>
                <c:pt idx="374">
                  <c:v>5.842741935483871</c:v>
                </c:pt>
                <c:pt idx="375">
                  <c:v>5.969758064516129</c:v>
                </c:pt>
                <c:pt idx="376">
                  <c:v>6.096774193548387</c:v>
                </c:pt>
                <c:pt idx="377">
                  <c:v>6.223790322580645</c:v>
                </c:pt>
                <c:pt idx="378">
                  <c:v>6.350806451612903</c:v>
                </c:pt>
                <c:pt idx="379">
                  <c:v>6.477822580645161</c:v>
                </c:pt>
                <c:pt idx="380">
                  <c:v>6.604838709677419</c:v>
                </c:pt>
                <c:pt idx="381">
                  <c:v>6.731854838709677</c:v>
                </c:pt>
                <c:pt idx="382">
                  <c:v>6.8588709677419351</c:v>
                </c:pt>
                <c:pt idx="383">
                  <c:v>6.9858870967741931</c:v>
                </c:pt>
                <c:pt idx="384">
                  <c:v>7.1129032258064511</c:v>
                </c:pt>
                <c:pt idx="385">
                  <c:v>7.2399193548387091</c:v>
                </c:pt>
                <c:pt idx="386">
                  <c:v>7.3669354838709671</c:v>
                </c:pt>
                <c:pt idx="387">
                  <c:v>7.4939516129032251</c:v>
                </c:pt>
                <c:pt idx="388">
                  <c:v>7.620967741935484</c:v>
                </c:pt>
                <c:pt idx="389">
                  <c:v>7.747983870967742</c:v>
                </c:pt>
                <c:pt idx="390">
                  <c:v>7.875</c:v>
                </c:pt>
                <c:pt idx="391">
                  <c:v>8.002016129032258</c:v>
                </c:pt>
                <c:pt idx="392">
                  <c:v>8.129032258064516</c:v>
                </c:pt>
                <c:pt idx="393">
                  <c:v>8.256048387096774</c:v>
                </c:pt>
                <c:pt idx="394">
                  <c:v>8.383064516129032</c:v>
                </c:pt>
                <c:pt idx="395">
                  <c:v>8.51008064516129</c:v>
                </c:pt>
                <c:pt idx="396">
                  <c:v>8.637096774193548</c:v>
                </c:pt>
                <c:pt idx="397">
                  <c:v>8.7641129032258061</c:v>
                </c:pt>
                <c:pt idx="398">
                  <c:v>8.8911290322580641</c:v>
                </c:pt>
                <c:pt idx="399">
                  <c:v>9.0181451612903221</c:v>
                </c:pt>
                <c:pt idx="400">
                  <c:v>9.1451612903225801</c:v>
                </c:pt>
                <c:pt idx="401">
                  <c:v>9.2721774193548381</c:v>
                </c:pt>
                <c:pt idx="402">
                  <c:v>9.3991935483870961</c:v>
                </c:pt>
                <c:pt idx="403">
                  <c:v>9.5262096774193541</c:v>
                </c:pt>
                <c:pt idx="404">
                  <c:v>9.6532258064516121</c:v>
                </c:pt>
                <c:pt idx="405">
                  <c:v>9.7802419354838701</c:v>
                </c:pt>
                <c:pt idx="406">
                  <c:v>9.9072580645161281</c:v>
                </c:pt>
                <c:pt idx="407">
                  <c:v>10.034274193548386</c:v>
                </c:pt>
                <c:pt idx="408">
                  <c:v>10.161290322580644</c:v>
                </c:pt>
                <c:pt idx="409">
                  <c:v>10.288306451612902</c:v>
                </c:pt>
                <c:pt idx="410">
                  <c:v>10.41532258064516</c:v>
                </c:pt>
                <c:pt idx="411">
                  <c:v>10.542338709677418</c:v>
                </c:pt>
                <c:pt idx="412">
                  <c:v>10.669354838709676</c:v>
                </c:pt>
                <c:pt idx="413">
                  <c:v>10.796370967741934</c:v>
                </c:pt>
                <c:pt idx="414">
                  <c:v>10.923387096774194</c:v>
                </c:pt>
                <c:pt idx="415">
                  <c:v>11.050403225806452</c:v>
                </c:pt>
                <c:pt idx="416">
                  <c:v>11.17741935483871</c:v>
                </c:pt>
                <c:pt idx="417">
                  <c:v>11.304435483870968</c:v>
                </c:pt>
                <c:pt idx="418">
                  <c:v>11.431451612903226</c:v>
                </c:pt>
                <c:pt idx="419">
                  <c:v>11.558467741935484</c:v>
                </c:pt>
                <c:pt idx="420">
                  <c:v>11.685483870967742</c:v>
                </c:pt>
                <c:pt idx="421">
                  <c:v>11.8125</c:v>
                </c:pt>
                <c:pt idx="422">
                  <c:v>11.939516129032258</c:v>
                </c:pt>
                <c:pt idx="423">
                  <c:v>12.066532258064516</c:v>
                </c:pt>
                <c:pt idx="424">
                  <c:v>12.193548387096774</c:v>
                </c:pt>
                <c:pt idx="425">
                  <c:v>12.320564516129032</c:v>
                </c:pt>
                <c:pt idx="426">
                  <c:v>12.44758064516129</c:v>
                </c:pt>
                <c:pt idx="427">
                  <c:v>12.574596774193548</c:v>
                </c:pt>
                <c:pt idx="428">
                  <c:v>12.701612903225806</c:v>
                </c:pt>
                <c:pt idx="429">
                  <c:v>12.828629032258064</c:v>
                </c:pt>
                <c:pt idx="430">
                  <c:v>12.955645161290322</c:v>
                </c:pt>
                <c:pt idx="431">
                  <c:v>13.08266129032258</c:v>
                </c:pt>
                <c:pt idx="432">
                  <c:v>13.209677419354838</c:v>
                </c:pt>
                <c:pt idx="433">
                  <c:v>13.336693548387096</c:v>
                </c:pt>
                <c:pt idx="434">
                  <c:v>13.463709677419354</c:v>
                </c:pt>
                <c:pt idx="435">
                  <c:v>13.590725806451612</c:v>
                </c:pt>
                <c:pt idx="436">
                  <c:v>13.71774193548387</c:v>
                </c:pt>
                <c:pt idx="437">
                  <c:v>13.844758064516128</c:v>
                </c:pt>
                <c:pt idx="438">
                  <c:v>13.971774193548386</c:v>
                </c:pt>
                <c:pt idx="439">
                  <c:v>14.098790322580644</c:v>
                </c:pt>
                <c:pt idx="440">
                  <c:v>14.225806451612902</c:v>
                </c:pt>
                <c:pt idx="441">
                  <c:v>14.35282258064516</c:v>
                </c:pt>
                <c:pt idx="442">
                  <c:v>14.479838709677418</c:v>
                </c:pt>
                <c:pt idx="443">
                  <c:v>14.606854838709676</c:v>
                </c:pt>
                <c:pt idx="444">
                  <c:v>14.733870967741934</c:v>
                </c:pt>
                <c:pt idx="445">
                  <c:v>14.860887096774192</c:v>
                </c:pt>
                <c:pt idx="446">
                  <c:v>14.98790322580645</c:v>
                </c:pt>
                <c:pt idx="447">
                  <c:v>15.114919354838708</c:v>
                </c:pt>
                <c:pt idx="448">
                  <c:v>15.241935483870968</c:v>
                </c:pt>
                <c:pt idx="449">
                  <c:v>15.368951612903226</c:v>
                </c:pt>
                <c:pt idx="450">
                  <c:v>15.495967741935484</c:v>
                </c:pt>
                <c:pt idx="451">
                  <c:v>15.622983870967742</c:v>
                </c:pt>
                <c:pt idx="452">
                  <c:v>15.75</c:v>
                </c:pt>
                <c:pt idx="453">
                  <c:v>15.877016129032258</c:v>
                </c:pt>
                <c:pt idx="454">
                  <c:v>16.004032258064516</c:v>
                </c:pt>
                <c:pt idx="455">
                  <c:v>16.131048387096772</c:v>
                </c:pt>
                <c:pt idx="456">
                  <c:v>16.258064516129032</c:v>
                </c:pt>
                <c:pt idx="457">
                  <c:v>16.385080645161288</c:v>
                </c:pt>
                <c:pt idx="458">
                  <c:v>16.512096774193548</c:v>
                </c:pt>
                <c:pt idx="459">
                  <c:v>16.639112903225804</c:v>
                </c:pt>
                <c:pt idx="460">
                  <c:v>16.766129032258064</c:v>
                </c:pt>
                <c:pt idx="461">
                  <c:v>16.89314516129032</c:v>
                </c:pt>
                <c:pt idx="462">
                  <c:v>17.02016129032258</c:v>
                </c:pt>
                <c:pt idx="463">
                  <c:v>17.147177419354836</c:v>
                </c:pt>
                <c:pt idx="464">
                  <c:v>17.274193548387096</c:v>
                </c:pt>
                <c:pt idx="465">
                  <c:v>17.401209677419356</c:v>
                </c:pt>
                <c:pt idx="466">
                  <c:v>17.528225806451612</c:v>
                </c:pt>
                <c:pt idx="467">
                  <c:v>17.655241935483872</c:v>
                </c:pt>
                <c:pt idx="468">
                  <c:v>17.782258064516128</c:v>
                </c:pt>
                <c:pt idx="469">
                  <c:v>17.909274193548388</c:v>
                </c:pt>
                <c:pt idx="470">
                  <c:v>18.036290322580644</c:v>
                </c:pt>
                <c:pt idx="471">
                  <c:v>18.163306451612904</c:v>
                </c:pt>
                <c:pt idx="472">
                  <c:v>18.29032258064516</c:v>
                </c:pt>
                <c:pt idx="473">
                  <c:v>18.41733870967742</c:v>
                </c:pt>
                <c:pt idx="474">
                  <c:v>18.544354838709676</c:v>
                </c:pt>
                <c:pt idx="475">
                  <c:v>18.671370967741936</c:v>
                </c:pt>
                <c:pt idx="476">
                  <c:v>18.798387096774192</c:v>
                </c:pt>
                <c:pt idx="477">
                  <c:v>18.925403225806452</c:v>
                </c:pt>
                <c:pt idx="478">
                  <c:v>19.052419354838708</c:v>
                </c:pt>
                <c:pt idx="479">
                  <c:v>19.179435483870968</c:v>
                </c:pt>
                <c:pt idx="480">
                  <c:v>19.306451612903224</c:v>
                </c:pt>
                <c:pt idx="481">
                  <c:v>19.433467741935484</c:v>
                </c:pt>
                <c:pt idx="482">
                  <c:v>19.56048387096774</c:v>
                </c:pt>
                <c:pt idx="483">
                  <c:v>19.6875</c:v>
                </c:pt>
                <c:pt idx="484">
                  <c:v>19.814516129032256</c:v>
                </c:pt>
                <c:pt idx="485">
                  <c:v>19.941532258064516</c:v>
                </c:pt>
                <c:pt idx="486">
                  <c:v>20.068548387096772</c:v>
                </c:pt>
                <c:pt idx="487">
                  <c:v>20.281935483870967</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0</c:v>
                </c:pt>
                <c:pt idx="1">
                  <c:v>0.4363101609320878</c:v>
                </c:pt>
                <c:pt idx="2">
                  <c:v>0.87248741756252424</c:v>
                </c:pt>
                <c:pt idx="3">
                  <c:v>1.3083989060735959</c:v>
                </c:pt>
                <c:pt idx="4">
                  <c:v>1.7439118436031324</c:v>
                </c:pt>
                <c:pt idx="5">
                  <c:v>2.1788935686914543</c:v>
                </c:pt>
                <c:pt idx="6">
                  <c:v>2.6132115816913366</c:v>
                </c:pt>
                <c:pt idx="7">
                  <c:v>3.046733585128687</c:v>
                </c:pt>
                <c:pt idx="8">
                  <c:v>3.4793275240016359</c:v>
                </c:pt>
                <c:pt idx="9">
                  <c:v>3.9108616260057718</c:v>
                </c:pt>
                <c:pt idx="10">
                  <c:v>4.3412044416732583</c:v>
                </c:pt>
                <c:pt idx="11">
                  <c:v>4.7702248844136204</c:v>
                </c:pt>
                <c:pt idx="12">
                  <c:v>5.1977922704439834</c:v>
                </c:pt>
                <c:pt idx="13">
                  <c:v>5.6237763585966247</c:v>
                </c:pt>
                <c:pt idx="14">
                  <c:v>6.0480473899916936</c:v>
                </c:pt>
                <c:pt idx="15">
                  <c:v>6.4704761275630185</c:v>
                </c:pt>
                <c:pt idx="16">
                  <c:v>6.890933895424979</c:v>
                </c:pt>
                <c:pt idx="17">
                  <c:v>7.3092926180684188</c:v>
                </c:pt>
                <c:pt idx="18">
                  <c:v>7.7254248593736845</c:v>
                </c:pt>
                <c:pt idx="19">
                  <c:v>8.1392038614289177</c:v>
                </c:pt>
                <c:pt idx="20">
                  <c:v>8.5505035831417171</c:v>
                </c:pt>
                <c:pt idx="21">
                  <c:v>8.9591987386325069</c:v>
                </c:pt>
                <c:pt idx="22">
                  <c:v>9.3651648353978008</c:v>
                </c:pt>
                <c:pt idx="23">
                  <c:v>9.768278212231845</c:v>
                </c:pt>
                <c:pt idx="24">
                  <c:v>10.168416076895005</c:v>
                </c:pt>
                <c:pt idx="25">
                  <c:v>10.565456543517486</c:v>
                </c:pt>
                <c:pt idx="26">
                  <c:v>10.959278669726935</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-10.959278669726945</c:v>
                </c:pt>
                <c:pt idx="336">
                  <c:v>-10.565456543517481</c:v>
                </c:pt>
                <c:pt idx="337">
                  <c:v>-10.168416076895003</c:v>
                </c:pt>
                <c:pt idx="338">
                  <c:v>-9.7682782122318468</c:v>
                </c:pt>
                <c:pt idx="339">
                  <c:v>-9.3651648353978079</c:v>
                </c:pt>
                <c:pt idx="340">
                  <c:v>-8.9591987386325194</c:v>
                </c:pt>
                <c:pt idx="341">
                  <c:v>-8.5505035831417153</c:v>
                </c:pt>
                <c:pt idx="342">
                  <c:v>-8.1392038614289177</c:v>
                </c:pt>
                <c:pt idx="343">
                  <c:v>-7.7254248593736907</c:v>
                </c:pt>
                <c:pt idx="344">
                  <c:v>-7.3092926180684286</c:v>
                </c:pt>
                <c:pt idx="345">
                  <c:v>-6.8909338954249737</c:v>
                </c:pt>
                <c:pt idx="346">
                  <c:v>-6.4704761275630167</c:v>
                </c:pt>
                <c:pt idx="347">
                  <c:v>-6.0480473899916971</c:v>
                </c:pt>
                <c:pt idx="348">
                  <c:v>-5.6237763585966336</c:v>
                </c:pt>
                <c:pt idx="349">
                  <c:v>-5.1977922704439967</c:v>
                </c:pt>
                <c:pt idx="350">
                  <c:v>-4.7702248844136168</c:v>
                </c:pt>
                <c:pt idx="351">
                  <c:v>-4.34120444167326</c:v>
                </c:pt>
                <c:pt idx="352">
                  <c:v>-3.910861626005778</c:v>
                </c:pt>
                <c:pt idx="353">
                  <c:v>-3.479327524001647</c:v>
                </c:pt>
                <c:pt idx="354">
                  <c:v>-3.0467335851286808</c:v>
                </c:pt>
                <c:pt idx="355">
                  <c:v>-2.6132115816913353</c:v>
                </c:pt>
                <c:pt idx="356">
                  <c:v>-2.1788935686914579</c:v>
                </c:pt>
                <c:pt idx="357">
                  <c:v>-1.7439118436031409</c:v>
                </c:pt>
                <c:pt idx="358">
                  <c:v>-1.3083989060736092</c:v>
                </c:pt>
                <c:pt idx="359">
                  <c:v>-0.87248741756252057</c:v>
                </c:pt>
                <c:pt idx="360">
                  <c:v>-0.43631016093208902</c:v>
                </c:pt>
                <c:pt idx="361">
                  <c:v>-6.1257422745431001E-15</c:v>
                </c:pt>
              </c:numCache>
            </c:numRef>
          </c:xVal>
          <c:yVal>
            <c:numRef>
              <c:f>Calculations!$BJ$43:$BJ$404</c:f>
              <c:numCache>
                <c:formatCode>0.0</c:formatCode>
                <c:ptCount val="362"/>
                <c:pt idx="0">
                  <c:v>25</c:v>
                </c:pt>
                <c:pt idx="1">
                  <c:v>24.996192378909782</c:v>
                </c:pt>
                <c:pt idx="2">
                  <c:v>24.984770675477392</c:v>
                </c:pt>
                <c:pt idx="3">
                  <c:v>24.965738368864347</c:v>
                </c:pt>
                <c:pt idx="4">
                  <c:v>24.939101256495604</c:v>
                </c:pt>
                <c:pt idx="5">
                  <c:v>24.90486745229364</c:v>
                </c:pt>
                <c:pt idx="6">
                  <c:v>24.863047384206833</c:v>
                </c:pt>
                <c:pt idx="7">
                  <c:v>24.813653791033051</c:v>
                </c:pt>
                <c:pt idx="8">
                  <c:v>24.756701718539258</c:v>
                </c:pt>
                <c:pt idx="9">
                  <c:v>24.692208514878445</c:v>
                </c:pt>
                <c:pt idx="10">
                  <c:v>24.620193825305201</c:v>
                </c:pt>
                <c:pt idx="11">
                  <c:v>24.540679586191601</c:v>
                </c:pt>
                <c:pt idx="12">
                  <c:v>24.453690018345142</c:v>
                </c:pt>
                <c:pt idx="13">
                  <c:v>24.359251619630882</c:v>
                </c:pt>
                <c:pt idx="14">
                  <c:v>24.257393156899912</c:v>
                </c:pt>
                <c:pt idx="15">
                  <c:v>24.148145657226706</c:v>
                </c:pt>
                <c:pt idx="16">
                  <c:v>24.031542398457972</c:v>
                </c:pt>
                <c:pt idx="17">
                  <c:v>23.907618899075885</c:v>
                </c:pt>
                <c:pt idx="18">
                  <c:v>23.776412907378838</c:v>
                </c:pt>
                <c:pt idx="19">
                  <c:v>23.637964389982923</c:v>
                </c:pt>
                <c:pt idx="20">
                  <c:v>23.492315519647711</c:v>
                </c:pt>
                <c:pt idx="21">
                  <c:v>23.339510662430044</c:v>
                </c:pt>
                <c:pt idx="22">
                  <c:v>23.179596364169686</c:v>
                </c:pt>
                <c:pt idx="23">
                  <c:v>23.01262133631101</c:v>
                </c:pt>
                <c:pt idx="24">
                  <c:v>22.83863644106502</c:v>
                </c:pt>
                <c:pt idx="25">
                  <c:v>22.657694675916247</c:v>
                </c:pt>
                <c:pt idx="26">
                  <c:v>22.469851157479177</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22.46985115747917</c:v>
                </c:pt>
                <c:pt idx="336">
                  <c:v>22.65769467591625</c:v>
                </c:pt>
                <c:pt idx="337">
                  <c:v>22.838636441065024</c:v>
                </c:pt>
                <c:pt idx="338">
                  <c:v>23.012621336311007</c:v>
                </c:pt>
                <c:pt idx="339">
                  <c:v>23.179596364169683</c:v>
                </c:pt>
                <c:pt idx="340">
                  <c:v>23.339510662430037</c:v>
                </c:pt>
                <c:pt idx="341">
                  <c:v>23.492315519647711</c:v>
                </c:pt>
                <c:pt idx="342">
                  <c:v>23.637964389982923</c:v>
                </c:pt>
                <c:pt idx="343">
                  <c:v>23.776412907378838</c:v>
                </c:pt>
                <c:pt idx="344">
                  <c:v>23.907618899075882</c:v>
                </c:pt>
                <c:pt idx="345">
                  <c:v>24.031542398457972</c:v>
                </c:pt>
                <c:pt idx="346">
                  <c:v>24.148145657226706</c:v>
                </c:pt>
                <c:pt idx="347">
                  <c:v>24.257393156899912</c:v>
                </c:pt>
                <c:pt idx="348">
                  <c:v>24.359251619630879</c:v>
                </c:pt>
                <c:pt idx="349">
                  <c:v>24.453690018345139</c:v>
                </c:pt>
                <c:pt idx="350">
                  <c:v>24.540679586191601</c:v>
                </c:pt>
                <c:pt idx="351">
                  <c:v>24.620193825305201</c:v>
                </c:pt>
                <c:pt idx="352">
                  <c:v>24.692208514878441</c:v>
                </c:pt>
                <c:pt idx="353">
                  <c:v>24.756701718539258</c:v>
                </c:pt>
                <c:pt idx="354">
                  <c:v>24.813653791033051</c:v>
                </c:pt>
                <c:pt idx="355">
                  <c:v>24.863047384206833</c:v>
                </c:pt>
                <c:pt idx="356">
                  <c:v>24.90486745229364</c:v>
                </c:pt>
                <c:pt idx="357">
                  <c:v>24.939101256495604</c:v>
                </c:pt>
                <c:pt idx="358">
                  <c:v>24.965738368864347</c:v>
                </c:pt>
                <c:pt idx="359">
                  <c:v>24.984770675477392</c:v>
                </c:pt>
                <c:pt idx="360">
                  <c:v>24.996192378909782</c:v>
                </c:pt>
                <c:pt idx="361">
                  <c:v>25</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#N/A</c:v>
                </c:pt>
                <c:pt idx="2" formatCode="0.0">
                  <c:v>#N/A</c:v>
                </c:pt>
              </c:numCache>
            </c:numRef>
          </c:xVal>
          <c:yVal>
            <c:numRef>
              <c:f>Calculations!$BA$45:$BA$47</c:f>
              <c:numCache>
                <c:formatCode>General</c:formatCode>
                <c:ptCount val="3"/>
                <c:pt idx="0" formatCode="0.0">
                  <c:v>#N/A</c:v>
                </c:pt>
                <c:pt idx="2" formatCode="0.0">
                  <c:v>#N/A</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1.83772268236293E-15</c:v>
                </c:pt>
              </c:numCache>
            </c:numRef>
          </c:xVal>
          <c:yVal>
            <c:numRef>
              <c:f>'Polar Overview (dark mode)'!$C$28</c:f>
              <c:numCache>
                <c:formatCode>0.0</c:formatCode>
                <c:ptCount val="1"/>
                <c:pt idx="0">
                  <c:v>-15</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DCCCF3C5-26B4-4956-A51B-9BD905D8A01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8F541347-5CB7-4A07-A8C7-B79F4F2BD5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58E1133E-860E-4C11-8E89-824E2695EE3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22CB8F99-65F9-4959-A118-46FAF25C250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C3B10455-2CF7-4CC1-BD12-C6031DBA52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93029095-B93F-4A8A-8C8C-81829152CF3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14562FC2-E3B9-4C58-AD42-B9B0B4088C0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562C649E-BF15-4048-BC2A-2CC6CB18E9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93FC24B8-069D-491C-9C29-2945894F0EC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DA90B432-7736-4AE1-996A-6ED32A750D8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E8610B96-10F6-4A35-8DBC-94DAF3F3116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AA40520D-0CD4-4AE6-98B7-23FC539D65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51E9CFE1-5654-4C56-AD2D-7C520BAAC46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7CDFA852-702C-4396-95E1-7EE2DC734EC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B184FA41-E3BA-4CAB-AAC0-29DC9EB0EB2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64C1DC93-DA3C-43C2-9960-E4C4DADD8DD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399AEFE6-5B6D-4D08-8719-3484A129F07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BDAE1F29-46EB-4ABC-A341-7C5B697086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636ED886-0169-4B1F-9953-6E47F3BBE00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F831C06F-D324-412C-9911-89F02CCD724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6EC8D1FE-FDB2-4B59-AC40-1AB431273A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401AF290-F2BB-43BC-B2AE-3F23745A5D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1F1C2425-7C41-4E14-98BB-4DF0D999ECF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45A5C57A-C086-4B09-B7E2-B4CB74AE9C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D00B414F-B0ED-4A75-BFE9-56ECD50B55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22029D9D-382A-4215-B638-C21565613A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FB75D55E-8857-4577-8788-11FAC66A363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834FF10C-9C8A-4FC3-BC61-773498C24D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0271C6B9-592B-44E6-A7AF-C398198E62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0302A1FB-03E1-407A-BC69-45786467E5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#N/A</c:v>
                </c:pt>
                <c:pt idx="1">
                  <c:v>#N/A</c:v>
                </c:pt>
                <c:pt idx="3">
                  <c:v>#N/A</c:v>
                </c:pt>
                <c:pt idx="4">
                  <c:v>#N/A</c:v>
                </c:pt>
                <c:pt idx="6">
                  <c:v>#N/A</c:v>
                </c:pt>
                <c:pt idx="7">
                  <c:v>#N/A</c:v>
                </c:pt>
                <c:pt idx="9">
                  <c:v>#N/A</c:v>
                </c:pt>
                <c:pt idx="10">
                  <c:v>#N/A</c:v>
                </c:pt>
              </c:numCache>
            </c:numRef>
          </c:xVal>
          <c:yVal>
            <c:numRef>
              <c:f>Calculations!$AK$43:$AK$53</c:f>
              <c:numCache>
                <c:formatCode>0.0</c:formatCode>
                <c:ptCount val="11"/>
                <c:pt idx="0">
                  <c:v>#N/A</c:v>
                </c:pt>
                <c:pt idx="1">
                  <c:v>#N/A</c:v>
                </c:pt>
                <c:pt idx="3">
                  <c:v>#N/A</c:v>
                </c:pt>
                <c:pt idx="4">
                  <c:v>#N/A</c:v>
                </c:pt>
                <c:pt idx="6">
                  <c:v>#N/A</c:v>
                </c:pt>
                <c:pt idx="7">
                  <c:v>#N/A</c:v>
                </c:pt>
                <c:pt idx="9">
                  <c:v>#N/A</c:v>
                </c:pt>
                <c:pt idx="10">
                  <c:v>#N/A</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-22.425104168524836</c:v>
                </c:pt>
                <c:pt idx="1">
                  <c:v>22.425104168524836</c:v>
                </c:pt>
              </c:numCache>
            </c:numRef>
          </c:xVal>
          <c:yVal>
            <c:numRef>
              <c:f>Calculations!$AO$203:$AO$204</c:f>
              <c:numCache>
                <c:formatCode>0.0</c:formatCode>
                <c:ptCount val="2"/>
                <c:pt idx="0">
                  <c:v>10.692362559009577</c:v>
                </c:pt>
                <c:pt idx="1">
                  <c:v>10.692362559009577</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-12.247017347836657</c:v>
                </c:pt>
                <c:pt idx="1">
                  <c:v>12.247017347836657</c:v>
                </c:pt>
              </c:numCache>
            </c:numRef>
          </c:xVal>
          <c:yVal>
            <c:numRef>
              <c:f>Calculations!$AS$203:$AS$204</c:f>
              <c:numCache>
                <c:formatCode>0.0</c:formatCode>
                <c:ptCount val="2"/>
                <c:pt idx="0">
                  <c:v>-21.615329748682722</c:v>
                </c:pt>
                <c:pt idx="1">
                  <c:v>-21.615329748682722</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2.9119939280219383E-2</c:v>
                </c:pt>
                <c:pt idx="1">
                  <c:v>9.099981025068557E-2</c:v>
                </c:pt>
                <c:pt idx="2">
                  <c:v>0.18199962050137114</c:v>
                </c:pt>
                <c:pt idx="3">
                  <c:v>0.27299943075205668</c:v>
                </c:pt>
                <c:pt idx="4">
                  <c:v>0.36399924100274228</c:v>
                </c:pt>
                <c:pt idx="5">
                  <c:v>0.45499905125342782</c:v>
                </c:pt>
                <c:pt idx="6">
                  <c:v>0.54599886150411336</c:v>
                </c:pt>
                <c:pt idx="7">
                  <c:v>0.63699867175479896</c:v>
                </c:pt>
                <c:pt idx="8">
                  <c:v>0.72799848200548456</c:v>
                </c:pt>
                <c:pt idx="9">
                  <c:v>0.81899829225617005</c:v>
                </c:pt>
                <c:pt idx="10">
                  <c:v>0.90999810250685564</c:v>
                </c:pt>
                <c:pt idx="11">
                  <c:v>1.0009979127575412</c:v>
                </c:pt>
                <c:pt idx="12">
                  <c:v>1.0919977230082267</c:v>
                </c:pt>
                <c:pt idx="13">
                  <c:v>1.1829975332589124</c:v>
                </c:pt>
                <c:pt idx="14">
                  <c:v>1.2739973435095979</c:v>
                </c:pt>
                <c:pt idx="15">
                  <c:v>1.3649971537602834</c:v>
                </c:pt>
                <c:pt idx="16">
                  <c:v>1.4559969640109691</c:v>
                </c:pt>
                <c:pt idx="17">
                  <c:v>1.5469967742616546</c:v>
                </c:pt>
                <c:pt idx="18">
                  <c:v>1.6379965845123401</c:v>
                </c:pt>
                <c:pt idx="19">
                  <c:v>1.7289963947630258</c:v>
                </c:pt>
                <c:pt idx="20">
                  <c:v>1.8199962050137113</c:v>
                </c:pt>
                <c:pt idx="21">
                  <c:v>1.910996015264397</c:v>
                </c:pt>
                <c:pt idx="22">
                  <c:v>2.0019958255150825</c:v>
                </c:pt>
                <c:pt idx="23">
                  <c:v>2.0929956357657682</c:v>
                </c:pt>
                <c:pt idx="24">
                  <c:v>2.1839954460164535</c:v>
                </c:pt>
                <c:pt idx="25">
                  <c:v>2.2749952562671392</c:v>
                </c:pt>
                <c:pt idx="26">
                  <c:v>2.3659950665178249</c:v>
                </c:pt>
                <c:pt idx="27">
                  <c:v>2.4569948767685101</c:v>
                </c:pt>
                <c:pt idx="28">
                  <c:v>2.5479946870191958</c:v>
                </c:pt>
                <c:pt idx="29">
                  <c:v>2.6389944972698816</c:v>
                </c:pt>
                <c:pt idx="30">
                  <c:v>2.7299943075205668</c:v>
                </c:pt>
                <c:pt idx="31">
                  <c:v>2.8209941177712525</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2.9119939280219383E-2</c:v>
                </c:pt>
                <c:pt idx="162">
                  <c:v>-2.9119939280219383E-2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0.74849152769789451</c:v>
                </c:pt>
                <c:pt idx="191">
                  <c:v>1.3616845741710959</c:v>
                </c:pt>
                <c:pt idx="192">
                  <c:v>1.7880040036407976</c:v>
                </c:pt>
                <c:pt idx="193">
                  <c:v>2.1420924068619267</c:v>
                </c:pt>
                <c:pt idx="194">
                  <c:v>2.4554000828857854</c:v>
                </c:pt>
                <c:pt idx="195">
                  <c:v>2.741942264077696</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0.74849152769789451</c:v>
                </c:pt>
                <c:pt idx="326">
                  <c:v>-0.74849152769789451</c:v>
                </c:pt>
                <c:pt idx="328">
                  <c:v>-2.9119939280219383E-2</c:v>
                </c:pt>
                <c:pt idx="329">
                  <c:v>-9.099981025068557E-2</c:v>
                </c:pt>
                <c:pt idx="330">
                  <c:v>-0.18199962050137114</c:v>
                </c:pt>
                <c:pt idx="331">
                  <c:v>-0.27299943075205668</c:v>
                </c:pt>
                <c:pt idx="332">
                  <c:v>-0.36399924100274228</c:v>
                </c:pt>
                <c:pt idx="333">
                  <c:v>-0.45499905125342782</c:v>
                </c:pt>
                <c:pt idx="334">
                  <c:v>-0.54599886150411336</c:v>
                </c:pt>
                <c:pt idx="335">
                  <c:v>-0.63699867175479896</c:v>
                </c:pt>
                <c:pt idx="336">
                  <c:v>-0.72799848200548456</c:v>
                </c:pt>
                <c:pt idx="337">
                  <c:v>-0.81899829225617005</c:v>
                </c:pt>
                <c:pt idx="338">
                  <c:v>-0.90999810250685564</c:v>
                </c:pt>
                <c:pt idx="339">
                  <c:v>-1.0009979127575412</c:v>
                </c:pt>
                <c:pt idx="340">
                  <c:v>-1.0919977230082267</c:v>
                </c:pt>
                <c:pt idx="341">
                  <c:v>-1.1829975332589124</c:v>
                </c:pt>
                <c:pt idx="342">
                  <c:v>-1.2739973435095979</c:v>
                </c:pt>
                <c:pt idx="343">
                  <c:v>-1.3649971537602834</c:v>
                </c:pt>
                <c:pt idx="344">
                  <c:v>-1.4559969640109691</c:v>
                </c:pt>
                <c:pt idx="345">
                  <c:v>-1.5469967742616546</c:v>
                </c:pt>
                <c:pt idx="346">
                  <c:v>-1.6379965845123401</c:v>
                </c:pt>
                <c:pt idx="347">
                  <c:v>-1.7289963947630258</c:v>
                </c:pt>
                <c:pt idx="348">
                  <c:v>-1.8199962050137113</c:v>
                </c:pt>
                <c:pt idx="349">
                  <c:v>-1.910996015264397</c:v>
                </c:pt>
                <c:pt idx="350">
                  <c:v>-2.0019958255150825</c:v>
                </c:pt>
                <c:pt idx="351">
                  <c:v>-2.0929956357657682</c:v>
                </c:pt>
                <c:pt idx="352">
                  <c:v>-2.1839954460164535</c:v>
                </c:pt>
                <c:pt idx="353">
                  <c:v>-2.2749952562671392</c:v>
                </c:pt>
                <c:pt idx="354">
                  <c:v>-2.3659950665178249</c:v>
                </c:pt>
                <c:pt idx="355">
                  <c:v>-2.4569948767685101</c:v>
                </c:pt>
                <c:pt idx="356">
                  <c:v>-2.5479946870191958</c:v>
                </c:pt>
                <c:pt idx="357">
                  <c:v>-2.6389944972698816</c:v>
                </c:pt>
                <c:pt idx="358">
                  <c:v>-2.7299943075205668</c:v>
                </c:pt>
                <c:pt idx="359">
                  <c:v>-2.8209941177712525</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-0.74849152769789451</c:v>
                </c:pt>
                <c:pt idx="516">
                  <c:v>-1.3616845741710959</c:v>
                </c:pt>
                <c:pt idx="517">
                  <c:v>-1.7880040036407976</c:v>
                </c:pt>
                <c:pt idx="518">
                  <c:v>-2.1420924068619267</c:v>
                </c:pt>
                <c:pt idx="519">
                  <c:v>-2.4554000828857854</c:v>
                </c:pt>
                <c:pt idx="520">
                  <c:v>-2.741942264077696</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-4.0645161290322578E-2</c:v>
                </c:pt>
                <c:pt idx="1">
                  <c:v>-0.12701612903225803</c:v>
                </c:pt>
                <c:pt idx="2">
                  <c:v>-0.25403225806451607</c:v>
                </c:pt>
                <c:pt idx="3">
                  <c:v>-0.38104838709677413</c:v>
                </c:pt>
                <c:pt idx="4">
                  <c:v>-0.50806451612903214</c:v>
                </c:pt>
                <c:pt idx="5">
                  <c:v>-0.63508064516129026</c:v>
                </c:pt>
                <c:pt idx="6">
                  <c:v>-0.76209677419354827</c:v>
                </c:pt>
                <c:pt idx="7">
                  <c:v>-0.88911290322580627</c:v>
                </c:pt>
                <c:pt idx="8">
                  <c:v>-1.0161290322580643</c:v>
                </c:pt>
                <c:pt idx="9">
                  <c:v>-1.1431451612903223</c:v>
                </c:pt>
                <c:pt idx="10">
                  <c:v>-1.2701612903225805</c:v>
                </c:pt>
                <c:pt idx="11">
                  <c:v>-1.3971774193548385</c:v>
                </c:pt>
                <c:pt idx="12">
                  <c:v>-1.5241935483870965</c:v>
                </c:pt>
                <c:pt idx="13">
                  <c:v>-1.6512096774193545</c:v>
                </c:pt>
                <c:pt idx="14">
                  <c:v>-1.7782258064516125</c:v>
                </c:pt>
                <c:pt idx="15">
                  <c:v>-1.9052419354838706</c:v>
                </c:pt>
                <c:pt idx="16">
                  <c:v>-2.0322580645161286</c:v>
                </c:pt>
                <c:pt idx="17">
                  <c:v>-2.1592741935483866</c:v>
                </c:pt>
                <c:pt idx="18">
                  <c:v>-2.2862903225806446</c:v>
                </c:pt>
                <c:pt idx="19">
                  <c:v>-2.4133064516129026</c:v>
                </c:pt>
                <c:pt idx="20">
                  <c:v>-2.540322580645161</c:v>
                </c:pt>
                <c:pt idx="21">
                  <c:v>-2.667338709677419</c:v>
                </c:pt>
                <c:pt idx="22">
                  <c:v>-2.794354838709677</c:v>
                </c:pt>
                <c:pt idx="23">
                  <c:v>-2.9213709677419351</c:v>
                </c:pt>
                <c:pt idx="24">
                  <c:v>-3.0483870967741931</c:v>
                </c:pt>
                <c:pt idx="25">
                  <c:v>-3.1754032258064511</c:v>
                </c:pt>
                <c:pt idx="26">
                  <c:v>-3.3024193548387091</c:v>
                </c:pt>
                <c:pt idx="27">
                  <c:v>-3.4294354838709671</c:v>
                </c:pt>
                <c:pt idx="28">
                  <c:v>-3.5564516129032251</c:v>
                </c:pt>
                <c:pt idx="29">
                  <c:v>-3.6834677419354831</c:v>
                </c:pt>
                <c:pt idx="30">
                  <c:v>-3.8104838709677411</c:v>
                </c:pt>
                <c:pt idx="31">
                  <c:v>-3.9374999999999991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-4.0645161290322578E-2</c:v>
                </c:pt>
                <c:pt idx="162">
                  <c:v>-4.0645161290322578E-2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-3.9929521263051067</c:v>
                </c:pt>
                <c:pt idx="191">
                  <c:v>-3.992952126305108</c:v>
                </c:pt>
                <c:pt idx="192">
                  <c:v>-3.9929521263051075</c:v>
                </c:pt>
                <c:pt idx="193">
                  <c:v>-3.9929521263051071</c:v>
                </c:pt>
                <c:pt idx="194">
                  <c:v>-3.9929521263051075</c:v>
                </c:pt>
                <c:pt idx="195">
                  <c:v>-3.9929521263051075</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-3.9929521263051067</c:v>
                </c:pt>
                <c:pt idx="326">
                  <c:v>-3.9929521263051067</c:v>
                </c:pt>
                <c:pt idx="327" formatCode="General">
                  <c:v>0</c:v>
                </c:pt>
                <c:pt idx="328">
                  <c:v>-4.0645161290322578E-2</c:v>
                </c:pt>
                <c:pt idx="329">
                  <c:v>-0.12701612903225803</c:v>
                </c:pt>
                <c:pt idx="330">
                  <c:v>-0.25403225806451607</c:v>
                </c:pt>
                <c:pt idx="331">
                  <c:v>-0.38104838709677413</c:v>
                </c:pt>
                <c:pt idx="332">
                  <c:v>-0.50806451612903214</c:v>
                </c:pt>
                <c:pt idx="333">
                  <c:v>-0.63508064516129026</c:v>
                </c:pt>
                <c:pt idx="334">
                  <c:v>-0.76209677419354827</c:v>
                </c:pt>
                <c:pt idx="335">
                  <c:v>-0.88911290322580627</c:v>
                </c:pt>
                <c:pt idx="336">
                  <c:v>-1.0161290322580643</c:v>
                </c:pt>
                <c:pt idx="337">
                  <c:v>-1.1431451612903223</c:v>
                </c:pt>
                <c:pt idx="338">
                  <c:v>-1.2701612903225805</c:v>
                </c:pt>
                <c:pt idx="339">
                  <c:v>-1.3971774193548385</c:v>
                </c:pt>
                <c:pt idx="340">
                  <c:v>-1.5241935483870965</c:v>
                </c:pt>
                <c:pt idx="341">
                  <c:v>-1.6512096774193545</c:v>
                </c:pt>
                <c:pt idx="342">
                  <c:v>-1.7782258064516125</c:v>
                </c:pt>
                <c:pt idx="343">
                  <c:v>-1.9052419354838706</c:v>
                </c:pt>
                <c:pt idx="344">
                  <c:v>-2.0322580645161286</c:v>
                </c:pt>
                <c:pt idx="345">
                  <c:v>-2.1592741935483866</c:v>
                </c:pt>
                <c:pt idx="346">
                  <c:v>-2.2862903225806446</c:v>
                </c:pt>
                <c:pt idx="347">
                  <c:v>-2.4133064516129026</c:v>
                </c:pt>
                <c:pt idx="348">
                  <c:v>-2.540322580645161</c:v>
                </c:pt>
                <c:pt idx="349">
                  <c:v>-2.667338709677419</c:v>
                </c:pt>
                <c:pt idx="350">
                  <c:v>-2.794354838709677</c:v>
                </c:pt>
                <c:pt idx="351">
                  <c:v>-2.9213709677419351</c:v>
                </c:pt>
                <c:pt idx="352">
                  <c:v>-3.0483870967741931</c:v>
                </c:pt>
                <c:pt idx="353">
                  <c:v>-3.1754032258064511</c:v>
                </c:pt>
                <c:pt idx="354">
                  <c:v>-3.3024193548387091</c:v>
                </c:pt>
                <c:pt idx="355">
                  <c:v>-3.4294354838709671</c:v>
                </c:pt>
                <c:pt idx="356">
                  <c:v>-3.5564516129032251</c:v>
                </c:pt>
                <c:pt idx="357">
                  <c:v>-3.6834677419354831</c:v>
                </c:pt>
                <c:pt idx="358">
                  <c:v>-3.8104838709677411</c:v>
                </c:pt>
                <c:pt idx="359">
                  <c:v>-3.9374999999999991</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-3.9929521263051067</c:v>
                </c:pt>
                <c:pt idx="516">
                  <c:v>-3.992952126305108</c:v>
                </c:pt>
                <c:pt idx="517">
                  <c:v>-3.9929521263051075</c:v>
                </c:pt>
                <c:pt idx="518">
                  <c:v>-3.9929521263051071</c:v>
                </c:pt>
                <c:pt idx="519">
                  <c:v>-3.9929521263051075</c:v>
                </c:pt>
                <c:pt idx="520">
                  <c:v>-3.9929521263051075</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1.1295886511249849</c:v>
                </c:pt>
                <c:pt idx="48">
                  <c:v>1.8961293358445657</c:v>
                </c:pt>
                <c:pt idx="49">
                  <c:v>2.4420218100480504</c:v>
                </c:pt>
                <c:pt idx="50">
                  <c:v>2.8949028840792481</c:v>
                </c:pt>
                <c:pt idx="51">
                  <c:v>3.2933695542332244</c:v>
                </c:pt>
                <c:pt idx="52">
                  <c:v>3.6552607920981961</c:v>
                </c:pt>
                <c:pt idx="53">
                  <c:v>3.9905398157079395</c:v>
                </c:pt>
                <c:pt idx="54">
                  <c:v>4.3054282839515921</c:v>
                </c:pt>
                <c:pt idx="55">
                  <c:v>4.6041118058481549</c:v>
                </c:pt>
                <c:pt idx="56">
                  <c:v>4.889560967842649</c:v>
                </c:pt>
                <c:pt idx="57">
                  <c:v>5.163970906264904</c:v>
                </c:pt>
                <c:pt idx="58">
                  <c:v>5.4290158139620797</c:v>
                </c:pt>
                <c:pt idx="59">
                  <c:v>5.6860054538094094</c:v>
                </c:pt>
                <c:pt idx="60">
                  <c:v>5.9359861403350953</c:v>
                </c:pt>
                <c:pt idx="61">
                  <c:v>6.1798084938572613</c:v>
                </c:pt>
                <c:pt idx="62">
                  <c:v>6.4181744061882853</c:v>
                </c:pt>
                <c:pt idx="63">
                  <c:v>6.6516705060270676</c:v>
                </c:pt>
                <c:pt idx="64">
                  <c:v>6.880792574860136</c:v>
                </c:pt>
                <c:pt idx="65">
                  <c:v>7.1059637292031228</c:v>
                </c:pt>
                <c:pt idx="66">
                  <c:v>7.3275482057950567</c:v>
                </c:pt>
                <c:pt idx="67">
                  <c:v>7.5458619799695752</c:v>
                </c:pt>
                <c:pt idx="68">
                  <c:v>7.7611810607825884</c:v>
                </c:pt>
                <c:pt idx="69">
                  <c:v>7.9737480535034644</c:v>
                </c:pt>
                <c:pt idx="70">
                  <c:v>8.1837774107224082</c:v>
                </c:pt>
                <c:pt idx="71">
                  <c:v>8.3914596775978296</c:v>
                </c:pt>
                <c:pt idx="72">
                  <c:v>8.5969649562069463</c:v>
                </c:pt>
                <c:pt idx="73">
                  <c:v>8.8004457569347228</c:v>
                </c:pt>
                <c:pt idx="74">
                  <c:v>9.0020393638469667</c:v>
                </c:pt>
                <c:pt idx="75">
                  <c:v>9.2018698111172146</c:v>
                </c:pt>
                <c:pt idx="76">
                  <c:v>9.4000495455210427</c:v>
                </c:pt>
                <c:pt idx="77">
                  <c:v>9.5966808335356433</c:v>
                </c:pt>
                <c:pt idx="78">
                  <c:v>9.7918569591395883</c:v>
                </c:pt>
                <c:pt idx="79">
                  <c:v>9.9856632489159356</c:v>
                </c:pt>
                <c:pt idx="80">
                  <c:v>10.178177953752348</c:v>
                </c:pt>
                <c:pt idx="81">
                  <c:v>10.369473010753746</c:v>
                </c:pt>
                <c:pt idx="82">
                  <c:v>10.55961470453588</c:v>
                </c:pt>
                <c:pt idx="83">
                  <c:v>10.748664243558377</c:v>
                </c:pt>
                <c:pt idx="84">
                  <c:v>10.936678264365755</c:v>
                </c:pt>
                <c:pt idx="85">
                  <c:v>11.123709274372032</c:v>
                </c:pt>
                <c:pt idx="86">
                  <c:v>11.309806042026111</c:v>
                </c:pt>
                <c:pt idx="87">
                  <c:v>11.495013941737971</c:v>
                </c:pt>
                <c:pt idx="88">
                  <c:v>11.679375259758134</c:v>
                </c:pt>
                <c:pt idx="89">
                  <c:v>11.862929466230101</c:v>
                </c:pt>
                <c:pt idx="90">
                  <c:v>12.045713457834299</c:v>
                </c:pt>
                <c:pt idx="91">
                  <c:v>12.227761774779157</c:v>
                </c:pt>
                <c:pt idx="92">
                  <c:v>12.409106795343909</c:v>
                </c:pt>
                <c:pt idx="93">
                  <c:v>12.589778910717628</c:v>
                </c:pt>
                <c:pt idx="94">
                  <c:v>12.769806682493293</c:v>
                </c:pt>
                <c:pt idx="95">
                  <c:v>12.949216984850874</c:v>
                </c:pt>
                <c:pt idx="96">
                  <c:v>13.128035133189215</c:v>
                </c:pt>
                <c:pt idx="97">
                  <c:v>13.306285000733689</c:v>
                </c:pt>
                <c:pt idx="98">
                  <c:v>13.483989124448684</c:v>
                </c:pt>
                <c:pt idx="99">
                  <c:v>13.661168801414846</c:v>
                </c:pt>
                <c:pt idx="100">
                  <c:v>13.837844176686279</c:v>
                </c:pt>
                <c:pt idx="101">
                  <c:v>14.014034323518347</c:v>
                </c:pt>
                <c:pt idx="102">
                  <c:v>14.189757316749656</c:v>
                </c:pt>
                <c:pt idx="103">
                  <c:v>14.365030300028968</c:v>
                </c:pt>
                <c:pt idx="104">
                  <c:v>14.539869547497677</c:v>
                </c:pt>
                <c:pt idx="105">
                  <c:v>14.714290520468541</c:v>
                </c:pt>
                <c:pt idx="106">
                  <c:v>14.888307919580734</c:v>
                </c:pt>
                <c:pt idx="107">
                  <c:v>15.061935732858188</c:v>
                </c:pt>
                <c:pt idx="108">
                  <c:v>15.235187280051742</c:v>
                </c:pt>
                <c:pt idx="109">
                  <c:v>15.408075253604856</c:v>
                </c:pt>
                <c:pt idx="110">
                  <c:v>15.580611756546991</c:v>
                </c:pt>
                <c:pt idx="111">
                  <c:v>15.752808337586995</c:v>
                </c:pt>
                <c:pt idx="112">
                  <c:v>15.924676023651166</c:v>
                </c:pt>
                <c:pt idx="113">
                  <c:v>16.096225350085973</c:v>
                </c:pt>
                <c:pt idx="114">
                  <c:v>16.267466388723548</c:v>
                </c:pt>
                <c:pt idx="115">
                  <c:v>16.438408773988751</c:v>
                </c:pt>
                <c:pt idx="116">
                  <c:v>16.609061727209347</c:v>
                </c:pt>
                <c:pt idx="117">
                  <c:v>16.779434079275447</c:v>
                </c:pt>
                <c:pt idx="118">
                  <c:v>16.949534291780715</c:v>
                </c:pt>
                <c:pt idx="119">
                  <c:v>17.119370476765503</c:v>
                </c:pt>
                <c:pt idx="120">
                  <c:v>17.288950415171257</c:v>
                </c:pt>
                <c:pt idx="121">
                  <c:v>17.458281574105463</c:v>
                </c:pt>
                <c:pt idx="122">
                  <c:v>17.62737112300783</c:v>
                </c:pt>
                <c:pt idx="123">
                  <c:v>17.796225948800224</c:v>
                </c:pt>
                <c:pt idx="124">
                  <c:v>17.964852670095862</c:v>
                </c:pt>
                <c:pt idx="125">
                  <c:v>18.13325765053677</c:v>
                </c:pt>
                <c:pt idx="126">
                  <c:v>18.30144701132264</c:v>
                </c:pt>
                <c:pt idx="127">
                  <c:v>18.469426642988957</c:v>
                </c:pt>
                <c:pt idx="128">
                  <c:v>18.637202216487601</c:v>
                </c:pt>
                <c:pt idx="129">
                  <c:v>18.804779193618582</c:v>
                </c:pt>
                <c:pt idx="130">
                  <c:v>18.972162836857855</c:v>
                </c:pt>
                <c:pt idx="131">
                  <c:v>19.139358218622441</c:v>
                </c:pt>
                <c:pt idx="132">
                  <c:v>19.306370230010881</c:v>
                </c:pt>
                <c:pt idx="133">
                  <c:v>19.473203589054123</c:v>
                </c:pt>
                <c:pt idx="134">
                  <c:v>19.639862848509161</c:v>
                </c:pt>
                <c:pt idx="135">
                  <c:v>19.806352403225347</c:v>
                </c:pt>
                <c:pt idx="136">
                  <c:v>19.972676497111006</c:v>
                </c:pt>
                <c:pt idx="137">
                  <c:v>20.138839229725985</c:v>
                </c:pt>
                <c:pt idx="138">
                  <c:v>20.304844562523751</c:v>
                </c:pt>
                <c:pt idx="139">
                  <c:v>20.470696324765076</c:v>
                </c:pt>
                <c:pt idx="140">
                  <c:v>20.636398219123667</c:v>
                </c:pt>
                <c:pt idx="141">
                  <c:v>20.801953827002652</c:v>
                </c:pt>
                <c:pt idx="142">
                  <c:v>20.96736661357955</c:v>
                </c:pt>
                <c:pt idx="143">
                  <c:v>21.132639932595982</c:v>
                </c:pt>
                <c:pt idx="144">
                  <c:v>21.297777030907483</c:v>
                </c:pt>
                <c:pt idx="145">
                  <c:v>21.462781052807447</c:v>
                </c:pt>
                <c:pt idx="146">
                  <c:v>21.627655044138521</c:v>
                </c:pt>
                <c:pt idx="147">
                  <c:v>21.792401956203687</c:v>
                </c:pt>
                <c:pt idx="148">
                  <c:v>21.957024649488609</c:v>
                </c:pt>
                <c:pt idx="149">
                  <c:v>22.121525897205878</c:v>
                </c:pt>
                <c:pt idx="150">
                  <c:v>22.285908388671309</c:v>
                </c:pt>
                <c:pt idx="151">
                  <c:v>22.450174732521578</c:v>
                </c:pt>
                <c:pt idx="152">
                  <c:v>22.614327459782004</c:v>
                </c:pt>
                <c:pt idx="153">
                  <c:v>22.778369026792731</c:v>
                </c:pt>
                <c:pt idx="154">
                  <c:v>22.942301818000963</c:v>
                </c:pt>
                <c:pt idx="155">
                  <c:v>23.10612814862651</c:v>
                </c:pt>
                <c:pt idx="156">
                  <c:v>23.26985026720736</c:v>
                </c:pt>
                <c:pt idx="157">
                  <c:v>23.433470358031698</c:v>
                </c:pt>
                <c:pt idx="158">
                  <c:v>23.596990543462326</c:v>
                </c:pt>
                <c:pt idx="159">
                  <c:v>23.862029746301054</c:v>
                </c:pt>
                <c:pt idx="161">
                  <c:v>1.1295886511249849</c:v>
                </c:pt>
                <c:pt idx="162">
                  <c:v>-1.1295886511249849</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-1.1295886511249849</c:v>
                </c:pt>
                <c:pt idx="376">
                  <c:v>-1.8961293358445657</c:v>
                </c:pt>
                <c:pt idx="377">
                  <c:v>-2.4420218100480504</c:v>
                </c:pt>
                <c:pt idx="378">
                  <c:v>-2.8949028840792481</c:v>
                </c:pt>
                <c:pt idx="379">
                  <c:v>-3.2933695542332244</c:v>
                </c:pt>
                <c:pt idx="380">
                  <c:v>-3.6552607920981961</c:v>
                </c:pt>
                <c:pt idx="381">
                  <c:v>-3.9905398157079395</c:v>
                </c:pt>
                <c:pt idx="382">
                  <c:v>-4.3054282839515921</c:v>
                </c:pt>
                <c:pt idx="383">
                  <c:v>-4.6041118058481549</c:v>
                </c:pt>
                <c:pt idx="384">
                  <c:v>-4.889560967842649</c:v>
                </c:pt>
                <c:pt idx="385">
                  <c:v>-5.163970906264904</c:v>
                </c:pt>
                <c:pt idx="386">
                  <c:v>-5.4290158139620797</c:v>
                </c:pt>
                <c:pt idx="387">
                  <c:v>-5.6860054538094094</c:v>
                </c:pt>
                <c:pt idx="388">
                  <c:v>-5.9359861403350953</c:v>
                </c:pt>
                <c:pt idx="389">
                  <c:v>-6.1798084938572613</c:v>
                </c:pt>
                <c:pt idx="390">
                  <c:v>-6.4181744061882853</c:v>
                </c:pt>
                <c:pt idx="391">
                  <c:v>-6.6516705060270676</c:v>
                </c:pt>
                <c:pt idx="392">
                  <c:v>-6.880792574860136</c:v>
                </c:pt>
                <c:pt idx="393">
                  <c:v>-7.1059637292031228</c:v>
                </c:pt>
                <c:pt idx="394">
                  <c:v>-7.3275482057950567</c:v>
                </c:pt>
                <c:pt idx="395">
                  <c:v>-7.5458619799695752</c:v>
                </c:pt>
                <c:pt idx="396">
                  <c:v>-7.7611810607825884</c:v>
                </c:pt>
                <c:pt idx="397">
                  <c:v>-7.9737480535034644</c:v>
                </c:pt>
                <c:pt idx="398">
                  <c:v>-8.1837774107224082</c:v>
                </c:pt>
                <c:pt idx="399">
                  <c:v>-8.3914596775978296</c:v>
                </c:pt>
                <c:pt idx="400">
                  <c:v>-8.5969649562069463</c:v>
                </c:pt>
                <c:pt idx="401">
                  <c:v>-8.8004457569347228</c:v>
                </c:pt>
                <c:pt idx="402">
                  <c:v>-9.0020393638469667</c:v>
                </c:pt>
                <c:pt idx="403">
                  <c:v>-9.2018698111172146</c:v>
                </c:pt>
                <c:pt idx="404">
                  <c:v>-9.4000495455210427</c:v>
                </c:pt>
                <c:pt idx="405">
                  <c:v>-9.5966808335356433</c:v>
                </c:pt>
                <c:pt idx="406">
                  <c:v>-9.7918569591395883</c:v>
                </c:pt>
                <c:pt idx="407">
                  <c:v>-9.9856632489159356</c:v>
                </c:pt>
                <c:pt idx="408">
                  <c:v>-10.178177953752348</c:v>
                </c:pt>
                <c:pt idx="409">
                  <c:v>-10.369473010753746</c:v>
                </c:pt>
                <c:pt idx="410">
                  <c:v>-10.55961470453588</c:v>
                </c:pt>
                <c:pt idx="411">
                  <c:v>-10.748664243558377</c:v>
                </c:pt>
                <c:pt idx="412">
                  <c:v>-10.936678264365755</c:v>
                </c:pt>
                <c:pt idx="413">
                  <c:v>-11.123709274372032</c:v>
                </c:pt>
                <c:pt idx="414">
                  <c:v>-11.309806042026111</c:v>
                </c:pt>
                <c:pt idx="415">
                  <c:v>-11.495013941737971</c:v>
                </c:pt>
                <c:pt idx="416">
                  <c:v>-11.679375259758134</c:v>
                </c:pt>
                <c:pt idx="417">
                  <c:v>-11.862929466230101</c:v>
                </c:pt>
                <c:pt idx="418">
                  <c:v>-12.045713457834299</c:v>
                </c:pt>
                <c:pt idx="419">
                  <c:v>-12.227761774779157</c:v>
                </c:pt>
                <c:pt idx="420">
                  <c:v>-12.409106795343909</c:v>
                </c:pt>
                <c:pt idx="421">
                  <c:v>-12.589778910717628</c:v>
                </c:pt>
                <c:pt idx="422">
                  <c:v>-12.769806682493293</c:v>
                </c:pt>
                <c:pt idx="423">
                  <c:v>-12.949216984850874</c:v>
                </c:pt>
                <c:pt idx="424">
                  <c:v>-13.128035133189215</c:v>
                </c:pt>
                <c:pt idx="425">
                  <c:v>-13.306285000733689</c:v>
                </c:pt>
                <c:pt idx="426">
                  <c:v>-13.483989124448684</c:v>
                </c:pt>
                <c:pt idx="427">
                  <c:v>-13.661168801414846</c:v>
                </c:pt>
                <c:pt idx="428">
                  <c:v>-13.837844176686279</c:v>
                </c:pt>
                <c:pt idx="429">
                  <c:v>-14.014034323518347</c:v>
                </c:pt>
                <c:pt idx="430">
                  <c:v>-14.189757316749656</c:v>
                </c:pt>
                <c:pt idx="431">
                  <c:v>-14.365030300028968</c:v>
                </c:pt>
                <c:pt idx="432">
                  <c:v>-14.539869547497677</c:v>
                </c:pt>
                <c:pt idx="433">
                  <c:v>-14.714290520468541</c:v>
                </c:pt>
                <c:pt idx="434">
                  <c:v>-14.888307919580734</c:v>
                </c:pt>
                <c:pt idx="435">
                  <c:v>-15.061935732858188</c:v>
                </c:pt>
                <c:pt idx="436">
                  <c:v>-15.235187280051742</c:v>
                </c:pt>
                <c:pt idx="437">
                  <c:v>-15.408075253604856</c:v>
                </c:pt>
                <c:pt idx="438">
                  <c:v>-15.580611756546991</c:v>
                </c:pt>
                <c:pt idx="439">
                  <c:v>-15.752808337586995</c:v>
                </c:pt>
                <c:pt idx="440">
                  <c:v>-15.924676023651166</c:v>
                </c:pt>
                <c:pt idx="441">
                  <c:v>-16.096225350085973</c:v>
                </c:pt>
                <c:pt idx="442">
                  <c:v>-16.267466388723548</c:v>
                </c:pt>
                <c:pt idx="443">
                  <c:v>-16.438408773988751</c:v>
                </c:pt>
                <c:pt idx="444">
                  <c:v>-16.609061727209347</c:v>
                </c:pt>
                <c:pt idx="445">
                  <c:v>-16.779434079275447</c:v>
                </c:pt>
                <c:pt idx="446">
                  <c:v>-16.949534291780715</c:v>
                </c:pt>
                <c:pt idx="447">
                  <c:v>-17.119370476765503</c:v>
                </c:pt>
                <c:pt idx="448">
                  <c:v>-17.288950415171257</c:v>
                </c:pt>
                <c:pt idx="449">
                  <c:v>-17.458281574105463</c:v>
                </c:pt>
                <c:pt idx="450">
                  <c:v>-17.62737112300783</c:v>
                </c:pt>
                <c:pt idx="451">
                  <c:v>-17.796225948800224</c:v>
                </c:pt>
                <c:pt idx="452">
                  <c:v>-17.964852670095862</c:v>
                </c:pt>
                <c:pt idx="453">
                  <c:v>-18.13325765053677</c:v>
                </c:pt>
                <c:pt idx="454">
                  <c:v>-18.30144701132264</c:v>
                </c:pt>
                <c:pt idx="455">
                  <c:v>-18.469426642988957</c:v>
                </c:pt>
                <c:pt idx="456">
                  <c:v>-18.637202216487601</c:v>
                </c:pt>
                <c:pt idx="457">
                  <c:v>-18.804779193618582</c:v>
                </c:pt>
                <c:pt idx="458">
                  <c:v>-18.972162836857855</c:v>
                </c:pt>
                <c:pt idx="459">
                  <c:v>-19.139358218622441</c:v>
                </c:pt>
                <c:pt idx="460">
                  <c:v>-19.306370230010881</c:v>
                </c:pt>
                <c:pt idx="461">
                  <c:v>-19.473203589054123</c:v>
                </c:pt>
                <c:pt idx="462">
                  <c:v>-19.639862848509161</c:v>
                </c:pt>
                <c:pt idx="463">
                  <c:v>-19.806352403225347</c:v>
                </c:pt>
                <c:pt idx="464">
                  <c:v>-19.972676497111006</c:v>
                </c:pt>
                <c:pt idx="465">
                  <c:v>-20.138839229725985</c:v>
                </c:pt>
                <c:pt idx="466">
                  <c:v>-20.304844562523751</c:v>
                </c:pt>
                <c:pt idx="467">
                  <c:v>-20.470696324765076</c:v>
                </c:pt>
                <c:pt idx="468">
                  <c:v>-20.636398219123667</c:v>
                </c:pt>
                <c:pt idx="469">
                  <c:v>-20.801953827002652</c:v>
                </c:pt>
                <c:pt idx="470">
                  <c:v>-20.96736661357955</c:v>
                </c:pt>
                <c:pt idx="471">
                  <c:v>-21.132639932595982</c:v>
                </c:pt>
                <c:pt idx="472">
                  <c:v>-21.297777030907483</c:v>
                </c:pt>
                <c:pt idx="473">
                  <c:v>-21.462781052807447</c:v>
                </c:pt>
                <c:pt idx="474">
                  <c:v>-21.627655044138521</c:v>
                </c:pt>
                <c:pt idx="475">
                  <c:v>-21.792401956203687</c:v>
                </c:pt>
                <c:pt idx="476">
                  <c:v>-21.957024649488609</c:v>
                </c:pt>
                <c:pt idx="477">
                  <c:v>-22.121525897205878</c:v>
                </c:pt>
                <c:pt idx="478">
                  <c:v>-22.285908388671309</c:v>
                </c:pt>
                <c:pt idx="479">
                  <c:v>-22.450174732521578</c:v>
                </c:pt>
                <c:pt idx="480">
                  <c:v>-22.614327459782004</c:v>
                </c:pt>
                <c:pt idx="481">
                  <c:v>-22.778369026792731</c:v>
                </c:pt>
                <c:pt idx="482">
                  <c:v>-22.942301818000963</c:v>
                </c:pt>
                <c:pt idx="483">
                  <c:v>-23.10612814862651</c:v>
                </c:pt>
                <c:pt idx="484">
                  <c:v>-23.26985026720736</c:v>
                </c:pt>
                <c:pt idx="485">
                  <c:v>-23.433470358031698</c:v>
                </c:pt>
                <c:pt idx="486">
                  <c:v>-23.596990543462326</c:v>
                </c:pt>
                <c:pt idx="487">
                  <c:v>-23.862029746301054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-7.2563553897083652</c:v>
                </c:pt>
                <c:pt idx="48">
                  <c:v>-7.2563553897083652</c:v>
                </c:pt>
                <c:pt idx="49">
                  <c:v>-7.2563553897083652</c:v>
                </c:pt>
                <c:pt idx="50">
                  <c:v>-7.2563553897083661</c:v>
                </c:pt>
                <c:pt idx="51">
                  <c:v>-7.2563553897083661</c:v>
                </c:pt>
                <c:pt idx="52">
                  <c:v>-7.2563553897083679</c:v>
                </c:pt>
                <c:pt idx="53">
                  <c:v>-7.2563553897083652</c:v>
                </c:pt>
                <c:pt idx="54">
                  <c:v>-7.2563553897083661</c:v>
                </c:pt>
                <c:pt idx="55">
                  <c:v>-7.2563553897083652</c:v>
                </c:pt>
                <c:pt idx="56">
                  <c:v>-7.2563553897083661</c:v>
                </c:pt>
                <c:pt idx="57">
                  <c:v>-7.2563553897083644</c:v>
                </c:pt>
                <c:pt idx="58">
                  <c:v>-7.2563553897083661</c:v>
                </c:pt>
                <c:pt idx="59">
                  <c:v>-7.2563553897083652</c:v>
                </c:pt>
                <c:pt idx="60">
                  <c:v>-7.256355389708367</c:v>
                </c:pt>
                <c:pt idx="61">
                  <c:v>-7.2563553897083661</c:v>
                </c:pt>
                <c:pt idx="62">
                  <c:v>-7.2563553897083652</c:v>
                </c:pt>
                <c:pt idx="63">
                  <c:v>-7.2563553897083635</c:v>
                </c:pt>
                <c:pt idx="64">
                  <c:v>-7.2563553897083644</c:v>
                </c:pt>
                <c:pt idx="65">
                  <c:v>-7.2563553897083644</c:v>
                </c:pt>
                <c:pt idx="66">
                  <c:v>-7.2563553897083661</c:v>
                </c:pt>
                <c:pt idx="67">
                  <c:v>-7.2563553897083661</c:v>
                </c:pt>
                <c:pt idx="68">
                  <c:v>-7.2563553897083661</c:v>
                </c:pt>
                <c:pt idx="69">
                  <c:v>-7.2563553897083697</c:v>
                </c:pt>
                <c:pt idx="70">
                  <c:v>-7.2563553897083644</c:v>
                </c:pt>
                <c:pt idx="71">
                  <c:v>-7.2563553897083697</c:v>
                </c:pt>
                <c:pt idx="72">
                  <c:v>-7.2563553897083688</c:v>
                </c:pt>
                <c:pt idx="73">
                  <c:v>-7.2563553897083644</c:v>
                </c:pt>
                <c:pt idx="74">
                  <c:v>-7.2563553897083679</c:v>
                </c:pt>
                <c:pt idx="75">
                  <c:v>-7.2563553897083661</c:v>
                </c:pt>
                <c:pt idx="76">
                  <c:v>-7.2563553897083661</c:v>
                </c:pt>
                <c:pt idx="77">
                  <c:v>-7.2563553897083626</c:v>
                </c:pt>
                <c:pt idx="78">
                  <c:v>-7.2563553897083644</c:v>
                </c:pt>
                <c:pt idx="79">
                  <c:v>-7.2563553897083652</c:v>
                </c:pt>
                <c:pt idx="80">
                  <c:v>-7.2563553897083661</c:v>
                </c:pt>
                <c:pt idx="81">
                  <c:v>-7.2563553897083679</c:v>
                </c:pt>
                <c:pt idx="82">
                  <c:v>-7.2563553897083652</c:v>
                </c:pt>
                <c:pt idx="83">
                  <c:v>-7.2563553897083644</c:v>
                </c:pt>
                <c:pt idx="84">
                  <c:v>-7.2563553897083661</c:v>
                </c:pt>
                <c:pt idx="85">
                  <c:v>-7.2563553897083626</c:v>
                </c:pt>
                <c:pt idx="86">
                  <c:v>-7.2563553897083661</c:v>
                </c:pt>
                <c:pt idx="87">
                  <c:v>-7.2563553897083661</c:v>
                </c:pt>
                <c:pt idx="88">
                  <c:v>-7.2563553897083635</c:v>
                </c:pt>
                <c:pt idx="89">
                  <c:v>-7.2563553897083635</c:v>
                </c:pt>
                <c:pt idx="90">
                  <c:v>-7.2563553897083652</c:v>
                </c:pt>
                <c:pt idx="91">
                  <c:v>-7.2563553897083688</c:v>
                </c:pt>
                <c:pt idx="92">
                  <c:v>-7.2563553897083652</c:v>
                </c:pt>
                <c:pt idx="93">
                  <c:v>-7.2563553897083652</c:v>
                </c:pt>
                <c:pt idx="94">
                  <c:v>-7.2563553897083661</c:v>
                </c:pt>
                <c:pt idx="95">
                  <c:v>-7.2563553897083635</c:v>
                </c:pt>
                <c:pt idx="96">
                  <c:v>-7.2563553897083652</c:v>
                </c:pt>
                <c:pt idx="97">
                  <c:v>-7.2563553897083652</c:v>
                </c:pt>
                <c:pt idx="98">
                  <c:v>-7.2563553897083652</c:v>
                </c:pt>
                <c:pt idx="99">
                  <c:v>-7.2563553897083661</c:v>
                </c:pt>
                <c:pt idx="100">
                  <c:v>-7.2563553897083644</c:v>
                </c:pt>
                <c:pt idx="101">
                  <c:v>-7.2563553897083679</c:v>
                </c:pt>
                <c:pt idx="102">
                  <c:v>-7.2563553897083652</c:v>
                </c:pt>
                <c:pt idx="103">
                  <c:v>-7.2563553897083679</c:v>
                </c:pt>
                <c:pt idx="104">
                  <c:v>-7.2563553897083697</c:v>
                </c:pt>
                <c:pt idx="105">
                  <c:v>-7.2563553897083644</c:v>
                </c:pt>
                <c:pt idx="106">
                  <c:v>-7.2563553897083626</c:v>
                </c:pt>
                <c:pt idx="107">
                  <c:v>-7.2563553897083652</c:v>
                </c:pt>
                <c:pt idx="108">
                  <c:v>-7.256355389708367</c:v>
                </c:pt>
                <c:pt idx="109">
                  <c:v>-7.256355389708367</c:v>
                </c:pt>
                <c:pt idx="110">
                  <c:v>-7.2563553897083661</c:v>
                </c:pt>
                <c:pt idx="111">
                  <c:v>-7.2563553897083679</c:v>
                </c:pt>
                <c:pt idx="112">
                  <c:v>-7.256355389708367</c:v>
                </c:pt>
                <c:pt idx="113">
                  <c:v>-7.2563553897083661</c:v>
                </c:pt>
                <c:pt idx="114">
                  <c:v>-7.2563553897083644</c:v>
                </c:pt>
                <c:pt idx="115">
                  <c:v>-7.2563553897083635</c:v>
                </c:pt>
                <c:pt idx="116">
                  <c:v>-7.2563553897083652</c:v>
                </c:pt>
                <c:pt idx="117">
                  <c:v>-7.2563553897083697</c:v>
                </c:pt>
                <c:pt idx="118">
                  <c:v>-7.2563553897083652</c:v>
                </c:pt>
                <c:pt idx="119">
                  <c:v>-7.2563553897083661</c:v>
                </c:pt>
                <c:pt idx="120">
                  <c:v>-7.2563553897083652</c:v>
                </c:pt>
                <c:pt idx="121">
                  <c:v>-7.256355389708367</c:v>
                </c:pt>
                <c:pt idx="122">
                  <c:v>-7.2563553897083679</c:v>
                </c:pt>
                <c:pt idx="123">
                  <c:v>-7.2563553897083626</c:v>
                </c:pt>
                <c:pt idx="124">
                  <c:v>-7.2563553897083661</c:v>
                </c:pt>
                <c:pt idx="125">
                  <c:v>-7.2563553897083661</c:v>
                </c:pt>
                <c:pt idx="126">
                  <c:v>-7.2563553897083652</c:v>
                </c:pt>
                <c:pt idx="127">
                  <c:v>-7.2563553897083644</c:v>
                </c:pt>
                <c:pt idx="128">
                  <c:v>-7.2563553897083626</c:v>
                </c:pt>
                <c:pt idx="129">
                  <c:v>-7.2563553897083644</c:v>
                </c:pt>
                <c:pt idx="130">
                  <c:v>-7.2563553897083688</c:v>
                </c:pt>
                <c:pt idx="131">
                  <c:v>-7.2563553897083644</c:v>
                </c:pt>
                <c:pt idx="132">
                  <c:v>-7.2563553897083635</c:v>
                </c:pt>
                <c:pt idx="133">
                  <c:v>-7.2563553897083644</c:v>
                </c:pt>
                <c:pt idx="134">
                  <c:v>-7.256355389708367</c:v>
                </c:pt>
                <c:pt idx="135">
                  <c:v>-7.2563553897083635</c:v>
                </c:pt>
                <c:pt idx="136">
                  <c:v>-7.2563553897083635</c:v>
                </c:pt>
                <c:pt idx="137">
                  <c:v>-7.2563553897083706</c:v>
                </c:pt>
                <c:pt idx="138">
                  <c:v>-7.2563553897083652</c:v>
                </c:pt>
                <c:pt idx="139">
                  <c:v>-7.2563553897083652</c:v>
                </c:pt>
                <c:pt idx="140">
                  <c:v>-7.2563553897083644</c:v>
                </c:pt>
                <c:pt idx="141">
                  <c:v>-7.2563553897083661</c:v>
                </c:pt>
                <c:pt idx="142">
                  <c:v>-7.2563553897083635</c:v>
                </c:pt>
                <c:pt idx="143">
                  <c:v>-7.2563553897083661</c:v>
                </c:pt>
                <c:pt idx="144">
                  <c:v>-7.256355389708367</c:v>
                </c:pt>
                <c:pt idx="145">
                  <c:v>-7.2563553897083652</c:v>
                </c:pt>
                <c:pt idx="146">
                  <c:v>-7.2563553897083617</c:v>
                </c:pt>
                <c:pt idx="147">
                  <c:v>-7.2563553897083644</c:v>
                </c:pt>
                <c:pt idx="148">
                  <c:v>-7.2563553897083679</c:v>
                </c:pt>
                <c:pt idx="149">
                  <c:v>-7.2563553897083652</c:v>
                </c:pt>
                <c:pt idx="150">
                  <c:v>-7.2563553897083697</c:v>
                </c:pt>
                <c:pt idx="151">
                  <c:v>-7.2563553897083626</c:v>
                </c:pt>
                <c:pt idx="152">
                  <c:v>-7.2563553897083679</c:v>
                </c:pt>
                <c:pt idx="153">
                  <c:v>-7.2563553897083617</c:v>
                </c:pt>
                <c:pt idx="154">
                  <c:v>-7.256355389708367</c:v>
                </c:pt>
                <c:pt idx="155">
                  <c:v>-7.256355389708367</c:v>
                </c:pt>
                <c:pt idx="156">
                  <c:v>-7.2563553897083626</c:v>
                </c:pt>
                <c:pt idx="157">
                  <c:v>-7.2563553897083661</c:v>
                </c:pt>
                <c:pt idx="158">
                  <c:v>-7.2563553897083635</c:v>
                </c:pt>
                <c:pt idx="159">
                  <c:v>-7.287388859299571</c:v>
                </c:pt>
                <c:pt idx="160" formatCode="General">
                  <c:v>0</c:v>
                </c:pt>
                <c:pt idx="161">
                  <c:v>-7.2563553897083652</c:v>
                </c:pt>
                <c:pt idx="162">
                  <c:v>-7.2563553897083652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-7.2563553897083652</c:v>
                </c:pt>
                <c:pt idx="376">
                  <c:v>-7.2563553897083652</c:v>
                </c:pt>
                <c:pt idx="377">
                  <c:v>-7.2563553897083652</c:v>
                </c:pt>
                <c:pt idx="378">
                  <c:v>-7.2563553897083661</c:v>
                </c:pt>
                <c:pt idx="379">
                  <c:v>-7.2563553897083661</c:v>
                </c:pt>
                <c:pt idx="380">
                  <c:v>-7.2563553897083679</c:v>
                </c:pt>
                <c:pt idx="381">
                  <c:v>-7.2563553897083652</c:v>
                </c:pt>
                <c:pt idx="382">
                  <c:v>-7.2563553897083661</c:v>
                </c:pt>
                <c:pt idx="383">
                  <c:v>-7.2563553897083652</c:v>
                </c:pt>
                <c:pt idx="384">
                  <c:v>-7.2563553897083661</c:v>
                </c:pt>
                <c:pt idx="385">
                  <c:v>-7.2563553897083644</c:v>
                </c:pt>
                <c:pt idx="386">
                  <c:v>-7.2563553897083661</c:v>
                </c:pt>
                <c:pt idx="387">
                  <c:v>-7.2563553897083652</c:v>
                </c:pt>
                <c:pt idx="388">
                  <c:v>-7.256355389708367</c:v>
                </c:pt>
                <c:pt idx="389">
                  <c:v>-7.2563553897083661</c:v>
                </c:pt>
                <c:pt idx="390">
                  <c:v>-7.2563553897083652</c:v>
                </c:pt>
                <c:pt idx="391">
                  <c:v>-7.2563553897083635</c:v>
                </c:pt>
                <c:pt idx="392">
                  <c:v>-7.2563553897083644</c:v>
                </c:pt>
                <c:pt idx="393">
                  <c:v>-7.2563553897083644</c:v>
                </c:pt>
                <c:pt idx="394">
                  <c:v>-7.2563553897083661</c:v>
                </c:pt>
                <c:pt idx="395">
                  <c:v>-7.2563553897083661</c:v>
                </c:pt>
                <c:pt idx="396">
                  <c:v>-7.2563553897083661</c:v>
                </c:pt>
                <c:pt idx="397">
                  <c:v>-7.2563553897083697</c:v>
                </c:pt>
                <c:pt idx="398">
                  <c:v>-7.2563553897083644</c:v>
                </c:pt>
                <c:pt idx="399">
                  <c:v>-7.2563553897083697</c:v>
                </c:pt>
                <c:pt idx="400">
                  <c:v>-7.2563553897083688</c:v>
                </c:pt>
                <c:pt idx="401">
                  <c:v>-7.2563553897083644</c:v>
                </c:pt>
                <c:pt idx="402">
                  <c:v>-7.2563553897083679</c:v>
                </c:pt>
                <c:pt idx="403">
                  <c:v>-7.2563553897083661</c:v>
                </c:pt>
                <c:pt idx="404">
                  <c:v>-7.2563553897083661</c:v>
                </c:pt>
                <c:pt idx="405">
                  <c:v>-7.2563553897083626</c:v>
                </c:pt>
                <c:pt idx="406">
                  <c:v>-7.2563553897083644</c:v>
                </c:pt>
                <c:pt idx="407">
                  <c:v>-7.2563553897083652</c:v>
                </c:pt>
                <c:pt idx="408">
                  <c:v>-7.2563553897083661</c:v>
                </c:pt>
                <c:pt idx="409">
                  <c:v>-7.2563553897083679</c:v>
                </c:pt>
                <c:pt idx="410">
                  <c:v>-7.2563553897083652</c:v>
                </c:pt>
                <c:pt idx="411">
                  <c:v>-7.2563553897083644</c:v>
                </c:pt>
                <c:pt idx="412">
                  <c:v>-7.2563553897083661</c:v>
                </c:pt>
                <c:pt idx="413">
                  <c:v>-7.2563553897083626</c:v>
                </c:pt>
                <c:pt idx="414">
                  <c:v>-7.2563553897083661</c:v>
                </c:pt>
                <c:pt idx="415">
                  <c:v>-7.2563553897083661</c:v>
                </c:pt>
                <c:pt idx="416">
                  <c:v>-7.2563553897083635</c:v>
                </c:pt>
                <c:pt idx="417">
                  <c:v>-7.2563553897083635</c:v>
                </c:pt>
                <c:pt idx="418">
                  <c:v>-7.2563553897083652</c:v>
                </c:pt>
                <c:pt idx="419">
                  <c:v>-7.2563553897083688</c:v>
                </c:pt>
                <c:pt idx="420">
                  <c:v>-7.2563553897083652</c:v>
                </c:pt>
                <c:pt idx="421">
                  <c:v>-7.2563553897083652</c:v>
                </c:pt>
                <c:pt idx="422">
                  <c:v>-7.2563553897083661</c:v>
                </c:pt>
                <c:pt idx="423">
                  <c:v>-7.2563553897083635</c:v>
                </c:pt>
                <c:pt idx="424">
                  <c:v>-7.2563553897083652</c:v>
                </c:pt>
                <c:pt idx="425">
                  <c:v>-7.2563553897083652</c:v>
                </c:pt>
                <c:pt idx="426">
                  <c:v>-7.2563553897083652</c:v>
                </c:pt>
                <c:pt idx="427">
                  <c:v>-7.2563553897083661</c:v>
                </c:pt>
                <c:pt idx="428">
                  <c:v>-7.2563553897083644</c:v>
                </c:pt>
                <c:pt idx="429">
                  <c:v>-7.2563553897083679</c:v>
                </c:pt>
                <c:pt idx="430">
                  <c:v>-7.2563553897083652</c:v>
                </c:pt>
                <c:pt idx="431">
                  <c:v>-7.2563553897083679</c:v>
                </c:pt>
                <c:pt idx="432">
                  <c:v>-7.2563553897083697</c:v>
                </c:pt>
                <c:pt idx="433">
                  <c:v>-7.2563553897083644</c:v>
                </c:pt>
                <c:pt idx="434">
                  <c:v>-7.2563553897083626</c:v>
                </c:pt>
                <c:pt idx="435">
                  <c:v>-7.2563553897083652</c:v>
                </c:pt>
                <c:pt idx="436">
                  <c:v>-7.256355389708367</c:v>
                </c:pt>
                <c:pt idx="437">
                  <c:v>-7.256355389708367</c:v>
                </c:pt>
                <c:pt idx="438">
                  <c:v>-7.2563553897083661</c:v>
                </c:pt>
                <c:pt idx="439">
                  <c:v>-7.2563553897083679</c:v>
                </c:pt>
                <c:pt idx="440">
                  <c:v>-7.256355389708367</c:v>
                </c:pt>
                <c:pt idx="441">
                  <c:v>-7.2563553897083661</c:v>
                </c:pt>
                <c:pt idx="442">
                  <c:v>-7.2563553897083644</c:v>
                </c:pt>
                <c:pt idx="443">
                  <c:v>-7.2563553897083635</c:v>
                </c:pt>
                <c:pt idx="444">
                  <c:v>-7.2563553897083652</c:v>
                </c:pt>
                <c:pt idx="445">
                  <c:v>-7.2563553897083697</c:v>
                </c:pt>
                <c:pt idx="446">
                  <c:v>-7.2563553897083652</c:v>
                </c:pt>
                <c:pt idx="447">
                  <c:v>-7.2563553897083661</c:v>
                </c:pt>
                <c:pt idx="448">
                  <c:v>-7.2563553897083652</c:v>
                </c:pt>
                <c:pt idx="449">
                  <c:v>-7.256355389708367</c:v>
                </c:pt>
                <c:pt idx="450">
                  <c:v>-7.2563553897083679</c:v>
                </c:pt>
                <c:pt idx="451">
                  <c:v>-7.2563553897083626</c:v>
                </c:pt>
                <c:pt idx="452">
                  <c:v>-7.2563553897083661</c:v>
                </c:pt>
                <c:pt idx="453">
                  <c:v>-7.2563553897083661</c:v>
                </c:pt>
                <c:pt idx="454">
                  <c:v>-7.2563553897083652</c:v>
                </c:pt>
                <c:pt idx="455">
                  <c:v>-7.2563553897083644</c:v>
                </c:pt>
                <c:pt idx="456">
                  <c:v>-7.2563553897083626</c:v>
                </c:pt>
                <c:pt idx="457">
                  <c:v>-7.2563553897083644</c:v>
                </c:pt>
                <c:pt idx="458">
                  <c:v>-7.2563553897083688</c:v>
                </c:pt>
                <c:pt idx="459">
                  <c:v>-7.2563553897083644</c:v>
                </c:pt>
                <c:pt idx="460">
                  <c:v>-7.2563553897083635</c:v>
                </c:pt>
                <c:pt idx="461">
                  <c:v>-7.2563553897083644</c:v>
                </c:pt>
                <c:pt idx="462">
                  <c:v>-7.256355389708367</c:v>
                </c:pt>
                <c:pt idx="463">
                  <c:v>-7.2563553897083635</c:v>
                </c:pt>
                <c:pt idx="464">
                  <c:v>-7.2563553897083635</c:v>
                </c:pt>
                <c:pt idx="465">
                  <c:v>-7.2563553897083706</c:v>
                </c:pt>
                <c:pt idx="466">
                  <c:v>-7.2563553897083652</c:v>
                </c:pt>
                <c:pt idx="467">
                  <c:v>-7.2563553897083652</c:v>
                </c:pt>
                <c:pt idx="468">
                  <c:v>-7.2563553897083644</c:v>
                </c:pt>
                <c:pt idx="469">
                  <c:v>-7.2563553897083661</c:v>
                </c:pt>
                <c:pt idx="470">
                  <c:v>-7.2563553897083635</c:v>
                </c:pt>
                <c:pt idx="471">
                  <c:v>-7.2563553897083661</c:v>
                </c:pt>
                <c:pt idx="472">
                  <c:v>-7.256355389708367</c:v>
                </c:pt>
                <c:pt idx="473">
                  <c:v>-7.2563553897083652</c:v>
                </c:pt>
                <c:pt idx="474">
                  <c:v>-7.2563553897083617</c:v>
                </c:pt>
                <c:pt idx="475">
                  <c:v>-7.2563553897083644</c:v>
                </c:pt>
                <c:pt idx="476">
                  <c:v>-7.2563553897083679</c:v>
                </c:pt>
                <c:pt idx="477">
                  <c:v>-7.2563553897083652</c:v>
                </c:pt>
                <c:pt idx="478">
                  <c:v>-7.2563553897083697</c:v>
                </c:pt>
                <c:pt idx="479">
                  <c:v>-7.2563553897083626</c:v>
                </c:pt>
                <c:pt idx="480">
                  <c:v>-7.2563553897083679</c:v>
                </c:pt>
                <c:pt idx="481">
                  <c:v>-7.2563553897083617</c:v>
                </c:pt>
                <c:pt idx="482">
                  <c:v>-7.256355389708367</c:v>
                </c:pt>
                <c:pt idx="483">
                  <c:v>-7.256355389708367</c:v>
                </c:pt>
                <c:pt idx="484">
                  <c:v>-7.2563553897083626</c:v>
                </c:pt>
                <c:pt idx="485">
                  <c:v>-7.2563553897083661</c:v>
                </c:pt>
                <c:pt idx="486">
                  <c:v>-7.2563553897083635</c:v>
                </c:pt>
                <c:pt idx="487">
                  <c:v>-7.287388859299571</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2.9119939280219373E-2</c:v>
                </c:pt>
                <c:pt idx="1">
                  <c:v>9.0999810250685528E-2</c:v>
                </c:pt>
                <c:pt idx="2">
                  <c:v>0.18199962050137106</c:v>
                </c:pt>
                <c:pt idx="3">
                  <c:v>0.27299943075205657</c:v>
                </c:pt>
                <c:pt idx="4">
                  <c:v>0.36399924100274211</c:v>
                </c:pt>
                <c:pt idx="5">
                  <c:v>0.45499905125342766</c:v>
                </c:pt>
                <c:pt idx="6">
                  <c:v>0.54599886150411314</c:v>
                </c:pt>
                <c:pt idx="7">
                  <c:v>0.63699867175479874</c:v>
                </c:pt>
                <c:pt idx="8">
                  <c:v>0.72799848200548423</c:v>
                </c:pt>
                <c:pt idx="9">
                  <c:v>0.81899829225616982</c:v>
                </c:pt>
                <c:pt idx="10">
                  <c:v>0.90999810250685531</c:v>
                </c:pt>
                <c:pt idx="11">
                  <c:v>1.0009979127575408</c:v>
                </c:pt>
                <c:pt idx="12">
                  <c:v>1.0919977230082263</c:v>
                </c:pt>
                <c:pt idx="13">
                  <c:v>1.182997533258912</c:v>
                </c:pt>
                <c:pt idx="14">
                  <c:v>1.2739973435095975</c:v>
                </c:pt>
                <c:pt idx="15">
                  <c:v>1.364997153760283</c:v>
                </c:pt>
                <c:pt idx="16">
                  <c:v>1.4559969640109685</c:v>
                </c:pt>
                <c:pt idx="17">
                  <c:v>1.5469967742616539</c:v>
                </c:pt>
                <c:pt idx="18">
                  <c:v>1.6379965845123396</c:v>
                </c:pt>
                <c:pt idx="19">
                  <c:v>1.7289963947630251</c:v>
                </c:pt>
                <c:pt idx="20">
                  <c:v>1.8199962050137106</c:v>
                </c:pt>
                <c:pt idx="21">
                  <c:v>1.9109960152643961</c:v>
                </c:pt>
                <c:pt idx="22">
                  <c:v>2.0019958255150816</c:v>
                </c:pt>
                <c:pt idx="23">
                  <c:v>2.0929956357657673</c:v>
                </c:pt>
                <c:pt idx="24">
                  <c:v>2.1839954460164526</c:v>
                </c:pt>
                <c:pt idx="25">
                  <c:v>2.2749952562671383</c:v>
                </c:pt>
                <c:pt idx="26">
                  <c:v>2.365995066517824</c:v>
                </c:pt>
                <c:pt idx="27">
                  <c:v>2.4569948767685093</c:v>
                </c:pt>
                <c:pt idx="28">
                  <c:v>2.547994687019195</c:v>
                </c:pt>
                <c:pt idx="29">
                  <c:v>2.6389944972698802</c:v>
                </c:pt>
                <c:pt idx="30">
                  <c:v>2.7299943075205659</c:v>
                </c:pt>
                <c:pt idx="31">
                  <c:v>2.8209941177712516</c:v>
                </c:pt>
                <c:pt idx="32">
                  <c:v>2.9119939280219369</c:v>
                </c:pt>
                <c:pt idx="33">
                  <c:v>3.0029937382726226</c:v>
                </c:pt>
                <c:pt idx="34">
                  <c:v>3.0939935485233079</c:v>
                </c:pt>
                <c:pt idx="35">
                  <c:v>3.1849933587739936</c:v>
                </c:pt>
                <c:pt idx="36">
                  <c:v>3.2759931690246793</c:v>
                </c:pt>
                <c:pt idx="37">
                  <c:v>3.3669929792753646</c:v>
                </c:pt>
                <c:pt idx="38">
                  <c:v>3.4579927895260503</c:v>
                </c:pt>
                <c:pt idx="39">
                  <c:v>3.5489925997767355</c:v>
                </c:pt>
                <c:pt idx="40">
                  <c:v>3.6399924100274212</c:v>
                </c:pt>
                <c:pt idx="41">
                  <c:v>3.730992220278107</c:v>
                </c:pt>
                <c:pt idx="42">
                  <c:v>3.8219920305287922</c:v>
                </c:pt>
                <c:pt idx="43">
                  <c:v>3.9129918407794779</c:v>
                </c:pt>
                <c:pt idx="44">
                  <c:v>4.0039916510301632</c:v>
                </c:pt>
                <c:pt idx="45">
                  <c:v>4.0949914612808493</c:v>
                </c:pt>
                <c:pt idx="46">
                  <c:v>4.1859912715315346</c:v>
                </c:pt>
                <c:pt idx="47">
                  <c:v>4.2769910817822199</c:v>
                </c:pt>
                <c:pt idx="48">
                  <c:v>4.3679908920329051</c:v>
                </c:pt>
                <c:pt idx="49">
                  <c:v>4.4589907022835913</c:v>
                </c:pt>
                <c:pt idx="50">
                  <c:v>4.5499905125342766</c:v>
                </c:pt>
                <c:pt idx="51">
                  <c:v>4.6409903227849618</c:v>
                </c:pt>
                <c:pt idx="52">
                  <c:v>4.731990133035648</c:v>
                </c:pt>
                <c:pt idx="53">
                  <c:v>4.8229899432863332</c:v>
                </c:pt>
                <c:pt idx="54">
                  <c:v>4.9139897535370185</c:v>
                </c:pt>
                <c:pt idx="55">
                  <c:v>5.0049895637877047</c:v>
                </c:pt>
                <c:pt idx="56">
                  <c:v>5.0959893740383899</c:v>
                </c:pt>
                <c:pt idx="57">
                  <c:v>5.1869891842890752</c:v>
                </c:pt>
                <c:pt idx="58">
                  <c:v>5.2779889945397604</c:v>
                </c:pt>
                <c:pt idx="59">
                  <c:v>5.3689888047904466</c:v>
                </c:pt>
                <c:pt idx="60">
                  <c:v>5.4599886150411319</c:v>
                </c:pt>
                <c:pt idx="61">
                  <c:v>5.5509884252918171</c:v>
                </c:pt>
                <c:pt idx="62">
                  <c:v>5.6419882355425033</c:v>
                </c:pt>
                <c:pt idx="63">
                  <c:v>5.7329880457931885</c:v>
                </c:pt>
                <c:pt idx="64">
                  <c:v>5.8239878560438738</c:v>
                </c:pt>
                <c:pt idx="65">
                  <c:v>5.91498766629456</c:v>
                </c:pt>
                <c:pt idx="66">
                  <c:v>6.0059874765452452</c:v>
                </c:pt>
                <c:pt idx="67">
                  <c:v>6.0969872867959305</c:v>
                </c:pt>
                <c:pt idx="68">
                  <c:v>6.1879870970466158</c:v>
                </c:pt>
                <c:pt idx="69">
                  <c:v>6.2789869072973019</c:v>
                </c:pt>
                <c:pt idx="70">
                  <c:v>6.3699867175479872</c:v>
                </c:pt>
                <c:pt idx="71">
                  <c:v>6.4609865277986724</c:v>
                </c:pt>
                <c:pt idx="72">
                  <c:v>6.5519863380493586</c:v>
                </c:pt>
                <c:pt idx="73">
                  <c:v>6.6429861483000439</c:v>
                </c:pt>
                <c:pt idx="74">
                  <c:v>6.7339859585507291</c:v>
                </c:pt>
                <c:pt idx="75">
                  <c:v>6.8249857688014153</c:v>
                </c:pt>
                <c:pt idx="76">
                  <c:v>6.9159855790521005</c:v>
                </c:pt>
                <c:pt idx="77">
                  <c:v>7.0069853893027858</c:v>
                </c:pt>
                <c:pt idx="78">
                  <c:v>7.0979851995534711</c:v>
                </c:pt>
                <c:pt idx="79">
                  <c:v>7.1889850098041572</c:v>
                </c:pt>
                <c:pt idx="80">
                  <c:v>7.2799848200548425</c:v>
                </c:pt>
                <c:pt idx="81">
                  <c:v>7.3709846303055278</c:v>
                </c:pt>
                <c:pt idx="82">
                  <c:v>7.4619844405562139</c:v>
                </c:pt>
                <c:pt idx="83">
                  <c:v>7.5529842508068992</c:v>
                </c:pt>
                <c:pt idx="84">
                  <c:v>7.6439840610575844</c:v>
                </c:pt>
                <c:pt idx="85">
                  <c:v>7.7349838713082706</c:v>
                </c:pt>
                <c:pt idx="86">
                  <c:v>7.8259836815589559</c:v>
                </c:pt>
                <c:pt idx="87">
                  <c:v>7.9169834918096411</c:v>
                </c:pt>
                <c:pt idx="88">
                  <c:v>8.0079833020603264</c:v>
                </c:pt>
                <c:pt idx="89">
                  <c:v>8.0989831123110125</c:v>
                </c:pt>
                <c:pt idx="90">
                  <c:v>8.1899829225616987</c:v>
                </c:pt>
                <c:pt idx="91">
                  <c:v>8.2809827328123831</c:v>
                </c:pt>
                <c:pt idx="92">
                  <c:v>8.3719825430630692</c:v>
                </c:pt>
                <c:pt idx="93">
                  <c:v>8.4629823533137536</c:v>
                </c:pt>
                <c:pt idx="94">
                  <c:v>8.5539821635644397</c:v>
                </c:pt>
                <c:pt idx="95">
                  <c:v>8.6449819738151259</c:v>
                </c:pt>
                <c:pt idx="96">
                  <c:v>8.7359817840658103</c:v>
                </c:pt>
                <c:pt idx="97">
                  <c:v>8.8269815943164964</c:v>
                </c:pt>
                <c:pt idx="98">
                  <c:v>8.9179814045671826</c:v>
                </c:pt>
                <c:pt idx="99">
                  <c:v>9.008981214817867</c:v>
                </c:pt>
                <c:pt idx="100">
                  <c:v>9.0999810250685531</c:v>
                </c:pt>
                <c:pt idx="101">
                  <c:v>9.1909808353192393</c:v>
                </c:pt>
                <c:pt idx="102">
                  <c:v>9.2819806455699236</c:v>
                </c:pt>
                <c:pt idx="103">
                  <c:v>9.3729804558206098</c:v>
                </c:pt>
                <c:pt idx="104">
                  <c:v>9.4639802660712959</c:v>
                </c:pt>
                <c:pt idx="105">
                  <c:v>9.5549800763219803</c:v>
                </c:pt>
                <c:pt idx="106">
                  <c:v>9.6459798865726665</c:v>
                </c:pt>
                <c:pt idx="107">
                  <c:v>9.7369796968233526</c:v>
                </c:pt>
                <c:pt idx="108">
                  <c:v>9.827979507074037</c:v>
                </c:pt>
                <c:pt idx="109">
                  <c:v>9.9189793173247232</c:v>
                </c:pt>
                <c:pt idx="110">
                  <c:v>10.009979127575409</c:v>
                </c:pt>
                <c:pt idx="111">
                  <c:v>10.100978937826094</c:v>
                </c:pt>
                <c:pt idx="112">
                  <c:v>10.19197874807678</c:v>
                </c:pt>
                <c:pt idx="113">
                  <c:v>10.282978558327464</c:v>
                </c:pt>
                <c:pt idx="114">
                  <c:v>10.37397836857815</c:v>
                </c:pt>
                <c:pt idx="115">
                  <c:v>10.464978178828837</c:v>
                </c:pt>
                <c:pt idx="116">
                  <c:v>10.555977989079521</c:v>
                </c:pt>
                <c:pt idx="117">
                  <c:v>10.646977799330207</c:v>
                </c:pt>
                <c:pt idx="118">
                  <c:v>10.737977609580893</c:v>
                </c:pt>
                <c:pt idx="119">
                  <c:v>10.828977419831578</c:v>
                </c:pt>
                <c:pt idx="120">
                  <c:v>10.919977230082264</c:v>
                </c:pt>
                <c:pt idx="121">
                  <c:v>11.01097704033295</c:v>
                </c:pt>
                <c:pt idx="122">
                  <c:v>11.101976850583634</c:v>
                </c:pt>
                <c:pt idx="123">
                  <c:v>11.19297666083432</c:v>
                </c:pt>
                <c:pt idx="124">
                  <c:v>11.283976471085007</c:v>
                </c:pt>
                <c:pt idx="125">
                  <c:v>11.374976281335691</c:v>
                </c:pt>
                <c:pt idx="126">
                  <c:v>11.465976091586377</c:v>
                </c:pt>
                <c:pt idx="127">
                  <c:v>11.556975901837063</c:v>
                </c:pt>
                <c:pt idx="128">
                  <c:v>11.647975712087748</c:v>
                </c:pt>
                <c:pt idx="129">
                  <c:v>11.738975522338434</c:v>
                </c:pt>
                <c:pt idx="130">
                  <c:v>11.82997533258912</c:v>
                </c:pt>
                <c:pt idx="131">
                  <c:v>11.920975142839804</c:v>
                </c:pt>
                <c:pt idx="132">
                  <c:v>12.01197495309049</c:v>
                </c:pt>
                <c:pt idx="133">
                  <c:v>12.102974763341177</c:v>
                </c:pt>
                <c:pt idx="134">
                  <c:v>12.193974573591861</c:v>
                </c:pt>
                <c:pt idx="135">
                  <c:v>12.284974383842547</c:v>
                </c:pt>
                <c:pt idx="136">
                  <c:v>12.375974194093232</c:v>
                </c:pt>
                <c:pt idx="137">
                  <c:v>12.466974004343918</c:v>
                </c:pt>
                <c:pt idx="138">
                  <c:v>12.557973814594604</c:v>
                </c:pt>
                <c:pt idx="139">
                  <c:v>12.648973624845288</c:v>
                </c:pt>
                <c:pt idx="140">
                  <c:v>12.739973435095974</c:v>
                </c:pt>
                <c:pt idx="141">
                  <c:v>12.830973245346661</c:v>
                </c:pt>
                <c:pt idx="142">
                  <c:v>12.921973055597345</c:v>
                </c:pt>
                <c:pt idx="143">
                  <c:v>13.012972865848031</c:v>
                </c:pt>
                <c:pt idx="144">
                  <c:v>13.103972676098717</c:v>
                </c:pt>
                <c:pt idx="145">
                  <c:v>13.194972486349402</c:v>
                </c:pt>
                <c:pt idx="146">
                  <c:v>13.285972296600088</c:v>
                </c:pt>
                <c:pt idx="147">
                  <c:v>13.376972106850774</c:v>
                </c:pt>
                <c:pt idx="148">
                  <c:v>13.467971917101458</c:v>
                </c:pt>
                <c:pt idx="149">
                  <c:v>13.558971727352144</c:v>
                </c:pt>
                <c:pt idx="150">
                  <c:v>13.649971537602831</c:v>
                </c:pt>
                <c:pt idx="151">
                  <c:v>13.740971347853515</c:v>
                </c:pt>
                <c:pt idx="152">
                  <c:v>13.831971158104201</c:v>
                </c:pt>
                <c:pt idx="153">
                  <c:v>13.922970968354887</c:v>
                </c:pt>
                <c:pt idx="154">
                  <c:v>14.013970778605572</c:v>
                </c:pt>
                <c:pt idx="155">
                  <c:v>14.104970588856258</c:v>
                </c:pt>
                <c:pt idx="156">
                  <c:v>14.195970399106942</c:v>
                </c:pt>
                <c:pt idx="157">
                  <c:v>14.286970209357628</c:v>
                </c:pt>
                <c:pt idx="158">
                  <c:v>14.377970019608314</c:v>
                </c:pt>
                <c:pt idx="159">
                  <c:v>14.530849700829465</c:v>
                </c:pt>
                <c:pt idx="161">
                  <c:v>2.9119939280219373E-2</c:v>
                </c:pt>
                <c:pt idx="162">
                  <c:v>-2.9119939280219373E-2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-2.9119939280219373E-2</c:v>
                </c:pt>
                <c:pt idx="329">
                  <c:v>-9.0999810250685528E-2</c:v>
                </c:pt>
                <c:pt idx="330">
                  <c:v>-0.18199962050137106</c:v>
                </c:pt>
                <c:pt idx="331">
                  <c:v>-0.27299943075205657</c:v>
                </c:pt>
                <c:pt idx="332">
                  <c:v>-0.36399924100274211</c:v>
                </c:pt>
                <c:pt idx="333">
                  <c:v>-0.45499905125342766</c:v>
                </c:pt>
                <c:pt idx="334">
                  <c:v>-0.54599886150411314</c:v>
                </c:pt>
                <c:pt idx="335">
                  <c:v>-0.63699867175479874</c:v>
                </c:pt>
                <c:pt idx="336">
                  <c:v>-0.72799848200548423</c:v>
                </c:pt>
                <c:pt idx="337">
                  <c:v>-0.81899829225616982</c:v>
                </c:pt>
                <c:pt idx="338">
                  <c:v>-0.90999810250685531</c:v>
                </c:pt>
                <c:pt idx="339">
                  <c:v>-1.0009979127575408</c:v>
                </c:pt>
                <c:pt idx="340">
                  <c:v>-1.0919977230082263</c:v>
                </c:pt>
                <c:pt idx="341">
                  <c:v>-1.182997533258912</c:v>
                </c:pt>
                <c:pt idx="342">
                  <c:v>-1.2739973435095975</c:v>
                </c:pt>
                <c:pt idx="343">
                  <c:v>-1.364997153760283</c:v>
                </c:pt>
                <c:pt idx="344">
                  <c:v>-1.4559969640109685</c:v>
                </c:pt>
                <c:pt idx="345">
                  <c:v>-1.5469967742616539</c:v>
                </c:pt>
                <c:pt idx="346">
                  <c:v>-1.6379965845123396</c:v>
                </c:pt>
                <c:pt idx="347">
                  <c:v>-1.7289963947630251</c:v>
                </c:pt>
                <c:pt idx="348">
                  <c:v>-1.8199962050137106</c:v>
                </c:pt>
                <c:pt idx="349">
                  <c:v>-1.9109960152643961</c:v>
                </c:pt>
                <c:pt idx="350">
                  <c:v>-2.0019958255150816</c:v>
                </c:pt>
                <c:pt idx="351">
                  <c:v>-2.0929956357657673</c:v>
                </c:pt>
                <c:pt idx="352">
                  <c:v>-2.1839954460164526</c:v>
                </c:pt>
                <c:pt idx="353">
                  <c:v>-2.2749952562671383</c:v>
                </c:pt>
                <c:pt idx="354">
                  <c:v>-2.365995066517824</c:v>
                </c:pt>
                <c:pt idx="355">
                  <c:v>-2.4569948767685093</c:v>
                </c:pt>
                <c:pt idx="356">
                  <c:v>-2.547994687019195</c:v>
                </c:pt>
                <c:pt idx="357">
                  <c:v>-2.6389944972698802</c:v>
                </c:pt>
                <c:pt idx="358">
                  <c:v>-2.7299943075205659</c:v>
                </c:pt>
                <c:pt idx="359">
                  <c:v>-2.8209941177712516</c:v>
                </c:pt>
                <c:pt idx="360">
                  <c:v>-2.9119939280219369</c:v>
                </c:pt>
                <c:pt idx="361">
                  <c:v>-3.0029937382726226</c:v>
                </c:pt>
                <c:pt idx="362">
                  <c:v>-3.0939935485233079</c:v>
                </c:pt>
                <c:pt idx="363">
                  <c:v>-3.1849933587739936</c:v>
                </c:pt>
                <c:pt idx="364">
                  <c:v>-3.2759931690246793</c:v>
                </c:pt>
                <c:pt idx="365">
                  <c:v>-3.3669929792753646</c:v>
                </c:pt>
                <c:pt idx="366">
                  <c:v>-3.4579927895260503</c:v>
                </c:pt>
                <c:pt idx="367">
                  <c:v>-3.5489925997767355</c:v>
                </c:pt>
                <c:pt idx="368">
                  <c:v>-3.6399924100274212</c:v>
                </c:pt>
                <c:pt idx="369">
                  <c:v>-3.730992220278107</c:v>
                </c:pt>
                <c:pt idx="370">
                  <c:v>-3.8219920305287922</c:v>
                </c:pt>
                <c:pt idx="371">
                  <c:v>-3.9129918407794779</c:v>
                </c:pt>
                <c:pt idx="372">
                  <c:v>-4.0039916510301632</c:v>
                </c:pt>
                <c:pt idx="373">
                  <c:v>-4.0949914612808493</c:v>
                </c:pt>
                <c:pt idx="374">
                  <c:v>-4.1859912715315346</c:v>
                </c:pt>
                <c:pt idx="375">
                  <c:v>-4.2769910817822199</c:v>
                </c:pt>
                <c:pt idx="376">
                  <c:v>-4.3679908920329051</c:v>
                </c:pt>
                <c:pt idx="377">
                  <c:v>-4.4589907022835913</c:v>
                </c:pt>
                <c:pt idx="378">
                  <c:v>-4.5499905125342766</c:v>
                </c:pt>
                <c:pt idx="379">
                  <c:v>-4.6409903227849618</c:v>
                </c:pt>
                <c:pt idx="380">
                  <c:v>-4.731990133035648</c:v>
                </c:pt>
                <c:pt idx="381">
                  <c:v>-4.8229899432863332</c:v>
                </c:pt>
                <c:pt idx="382">
                  <c:v>-4.9139897535370185</c:v>
                </c:pt>
                <c:pt idx="383">
                  <c:v>-5.0049895637877047</c:v>
                </c:pt>
                <c:pt idx="384">
                  <c:v>-5.0959893740383899</c:v>
                </c:pt>
                <c:pt idx="385">
                  <c:v>-5.1869891842890752</c:v>
                </c:pt>
                <c:pt idx="386">
                  <c:v>-5.2779889945397604</c:v>
                </c:pt>
                <c:pt idx="387">
                  <c:v>-5.3689888047904466</c:v>
                </c:pt>
                <c:pt idx="388">
                  <c:v>-5.4599886150411319</c:v>
                </c:pt>
                <c:pt idx="389">
                  <c:v>-5.5509884252918171</c:v>
                </c:pt>
                <c:pt idx="390">
                  <c:v>-5.6419882355425033</c:v>
                </c:pt>
                <c:pt idx="391">
                  <c:v>-5.7329880457931885</c:v>
                </c:pt>
                <c:pt idx="392">
                  <c:v>-5.8239878560438738</c:v>
                </c:pt>
                <c:pt idx="393">
                  <c:v>-5.91498766629456</c:v>
                </c:pt>
                <c:pt idx="394">
                  <c:v>-6.0059874765452452</c:v>
                </c:pt>
                <c:pt idx="395">
                  <c:v>-6.0969872867959305</c:v>
                </c:pt>
                <c:pt idx="396">
                  <c:v>-6.1879870970466158</c:v>
                </c:pt>
                <c:pt idx="397">
                  <c:v>-6.2789869072973019</c:v>
                </c:pt>
                <c:pt idx="398">
                  <c:v>-6.3699867175479872</c:v>
                </c:pt>
                <c:pt idx="399">
                  <c:v>-6.4609865277986724</c:v>
                </c:pt>
                <c:pt idx="400">
                  <c:v>-6.5519863380493586</c:v>
                </c:pt>
                <c:pt idx="401">
                  <c:v>-6.6429861483000439</c:v>
                </c:pt>
                <c:pt idx="402">
                  <c:v>-6.7339859585507291</c:v>
                </c:pt>
                <c:pt idx="403">
                  <c:v>-6.8249857688014153</c:v>
                </c:pt>
                <c:pt idx="404">
                  <c:v>-6.9159855790521005</c:v>
                </c:pt>
                <c:pt idx="405">
                  <c:v>-7.0069853893027858</c:v>
                </c:pt>
                <c:pt idx="406">
                  <c:v>-7.0979851995534711</c:v>
                </c:pt>
                <c:pt idx="407">
                  <c:v>-7.1889850098041572</c:v>
                </c:pt>
                <c:pt idx="408">
                  <c:v>-7.2799848200548425</c:v>
                </c:pt>
                <c:pt idx="409">
                  <c:v>-7.3709846303055278</c:v>
                </c:pt>
                <c:pt idx="410">
                  <c:v>-7.4619844405562139</c:v>
                </c:pt>
                <c:pt idx="411">
                  <c:v>-7.5529842508068992</c:v>
                </c:pt>
                <c:pt idx="412">
                  <c:v>-7.6439840610575844</c:v>
                </c:pt>
                <c:pt idx="413">
                  <c:v>-7.7349838713082706</c:v>
                </c:pt>
                <c:pt idx="414">
                  <c:v>-7.8259836815589559</c:v>
                </c:pt>
                <c:pt idx="415">
                  <c:v>-7.9169834918096411</c:v>
                </c:pt>
                <c:pt idx="416">
                  <c:v>-8.0079833020603264</c:v>
                </c:pt>
                <c:pt idx="417">
                  <c:v>-8.0989831123110125</c:v>
                </c:pt>
                <c:pt idx="418">
                  <c:v>-8.1899829225616987</c:v>
                </c:pt>
                <c:pt idx="419">
                  <c:v>-8.2809827328123831</c:v>
                </c:pt>
                <c:pt idx="420">
                  <c:v>-8.3719825430630692</c:v>
                </c:pt>
                <c:pt idx="421">
                  <c:v>-8.4629823533137536</c:v>
                </c:pt>
                <c:pt idx="422">
                  <c:v>-8.5539821635644397</c:v>
                </c:pt>
                <c:pt idx="423">
                  <c:v>-8.6449819738151259</c:v>
                </c:pt>
                <c:pt idx="424">
                  <c:v>-8.7359817840658103</c:v>
                </c:pt>
                <c:pt idx="425">
                  <c:v>-8.8269815943164964</c:v>
                </c:pt>
                <c:pt idx="426">
                  <c:v>-8.9179814045671826</c:v>
                </c:pt>
                <c:pt idx="427">
                  <c:v>-9.008981214817867</c:v>
                </c:pt>
                <c:pt idx="428">
                  <c:v>-9.0999810250685531</c:v>
                </c:pt>
                <c:pt idx="429">
                  <c:v>-9.1909808353192393</c:v>
                </c:pt>
                <c:pt idx="430">
                  <c:v>-9.2819806455699236</c:v>
                </c:pt>
                <c:pt idx="431">
                  <c:v>-9.3729804558206098</c:v>
                </c:pt>
                <c:pt idx="432">
                  <c:v>-9.4639802660712959</c:v>
                </c:pt>
                <c:pt idx="433">
                  <c:v>-9.5549800763219803</c:v>
                </c:pt>
                <c:pt idx="434">
                  <c:v>-9.6459798865726665</c:v>
                </c:pt>
                <c:pt idx="435">
                  <c:v>-9.7369796968233526</c:v>
                </c:pt>
                <c:pt idx="436">
                  <c:v>-9.827979507074037</c:v>
                </c:pt>
                <c:pt idx="437">
                  <c:v>-9.9189793173247232</c:v>
                </c:pt>
                <c:pt idx="438">
                  <c:v>-10.009979127575409</c:v>
                </c:pt>
                <c:pt idx="439">
                  <c:v>-10.100978937826094</c:v>
                </c:pt>
                <c:pt idx="440">
                  <c:v>-10.19197874807678</c:v>
                </c:pt>
                <c:pt idx="441">
                  <c:v>-10.282978558327464</c:v>
                </c:pt>
                <c:pt idx="442">
                  <c:v>-10.37397836857815</c:v>
                </c:pt>
                <c:pt idx="443">
                  <c:v>-10.464978178828837</c:v>
                </c:pt>
                <c:pt idx="444">
                  <c:v>-10.555977989079521</c:v>
                </c:pt>
                <c:pt idx="445">
                  <c:v>-10.646977799330207</c:v>
                </c:pt>
                <c:pt idx="446">
                  <c:v>-10.737977609580893</c:v>
                </c:pt>
                <c:pt idx="447">
                  <c:v>-10.828977419831578</c:v>
                </c:pt>
                <c:pt idx="448">
                  <c:v>-10.919977230082264</c:v>
                </c:pt>
                <c:pt idx="449">
                  <c:v>-11.01097704033295</c:v>
                </c:pt>
                <c:pt idx="450">
                  <c:v>-11.101976850583634</c:v>
                </c:pt>
                <c:pt idx="451">
                  <c:v>-11.19297666083432</c:v>
                </c:pt>
                <c:pt idx="452">
                  <c:v>-11.283976471085007</c:v>
                </c:pt>
                <c:pt idx="453">
                  <c:v>-11.374976281335691</c:v>
                </c:pt>
                <c:pt idx="454">
                  <c:v>-11.465976091586377</c:v>
                </c:pt>
                <c:pt idx="455">
                  <c:v>-11.556975901837063</c:v>
                </c:pt>
                <c:pt idx="456">
                  <c:v>-11.647975712087748</c:v>
                </c:pt>
                <c:pt idx="457">
                  <c:v>-11.738975522338434</c:v>
                </c:pt>
                <c:pt idx="458">
                  <c:v>-11.82997533258912</c:v>
                </c:pt>
                <c:pt idx="459">
                  <c:v>-11.920975142839804</c:v>
                </c:pt>
                <c:pt idx="460">
                  <c:v>-12.01197495309049</c:v>
                </c:pt>
                <c:pt idx="461">
                  <c:v>-12.102974763341177</c:v>
                </c:pt>
                <c:pt idx="462">
                  <c:v>-12.193974573591861</c:v>
                </c:pt>
                <c:pt idx="463">
                  <c:v>-12.284974383842547</c:v>
                </c:pt>
                <c:pt idx="464">
                  <c:v>-12.375974194093232</c:v>
                </c:pt>
                <c:pt idx="465">
                  <c:v>-12.466974004343918</c:v>
                </c:pt>
                <c:pt idx="466">
                  <c:v>-12.557973814594604</c:v>
                </c:pt>
                <c:pt idx="467">
                  <c:v>-12.648973624845288</c:v>
                </c:pt>
                <c:pt idx="468">
                  <c:v>-12.739973435095974</c:v>
                </c:pt>
                <c:pt idx="469">
                  <c:v>-12.830973245346661</c:v>
                </c:pt>
                <c:pt idx="470">
                  <c:v>-12.921973055597345</c:v>
                </c:pt>
                <c:pt idx="471">
                  <c:v>-13.012972865848031</c:v>
                </c:pt>
                <c:pt idx="472">
                  <c:v>-13.103972676098717</c:v>
                </c:pt>
                <c:pt idx="473">
                  <c:v>-13.194972486349402</c:v>
                </c:pt>
                <c:pt idx="474">
                  <c:v>-13.285972296600088</c:v>
                </c:pt>
                <c:pt idx="475">
                  <c:v>-13.376972106850774</c:v>
                </c:pt>
                <c:pt idx="476">
                  <c:v>-13.467971917101458</c:v>
                </c:pt>
                <c:pt idx="477">
                  <c:v>-13.558971727352144</c:v>
                </c:pt>
                <c:pt idx="478">
                  <c:v>-13.649971537602831</c:v>
                </c:pt>
                <c:pt idx="479">
                  <c:v>-13.740971347853515</c:v>
                </c:pt>
                <c:pt idx="480">
                  <c:v>-13.831971158104201</c:v>
                </c:pt>
                <c:pt idx="481">
                  <c:v>-13.922970968354887</c:v>
                </c:pt>
                <c:pt idx="482">
                  <c:v>-14.013970778605572</c:v>
                </c:pt>
                <c:pt idx="483">
                  <c:v>-14.104970588856258</c:v>
                </c:pt>
                <c:pt idx="484">
                  <c:v>-14.195970399106942</c:v>
                </c:pt>
                <c:pt idx="485">
                  <c:v>-14.286970209357628</c:v>
                </c:pt>
                <c:pt idx="486">
                  <c:v>-14.377970019608314</c:v>
                </c:pt>
                <c:pt idx="487">
                  <c:v>-14.530849700829465</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4.0645161290322585E-2</c:v>
                </c:pt>
                <c:pt idx="1">
                  <c:v>0.12701612903225806</c:v>
                </c:pt>
                <c:pt idx="2">
                  <c:v>0.25403225806451613</c:v>
                </c:pt>
                <c:pt idx="3">
                  <c:v>0.38104838709677419</c:v>
                </c:pt>
                <c:pt idx="4">
                  <c:v>0.50806451612903225</c:v>
                </c:pt>
                <c:pt idx="5">
                  <c:v>0.63508064516129026</c:v>
                </c:pt>
                <c:pt idx="6">
                  <c:v>0.76209677419354838</c:v>
                </c:pt>
                <c:pt idx="7">
                  <c:v>0.88911290322580638</c:v>
                </c:pt>
                <c:pt idx="8">
                  <c:v>1.0161290322580645</c:v>
                </c:pt>
                <c:pt idx="9">
                  <c:v>1.1431451612903225</c:v>
                </c:pt>
                <c:pt idx="10">
                  <c:v>1.2701612903225805</c:v>
                </c:pt>
                <c:pt idx="11">
                  <c:v>1.3971774193548387</c:v>
                </c:pt>
                <c:pt idx="12">
                  <c:v>1.5241935483870968</c:v>
                </c:pt>
                <c:pt idx="13">
                  <c:v>1.6512096774193548</c:v>
                </c:pt>
                <c:pt idx="14">
                  <c:v>1.7782258064516128</c:v>
                </c:pt>
                <c:pt idx="15">
                  <c:v>1.905241935483871</c:v>
                </c:pt>
                <c:pt idx="16">
                  <c:v>2.032258064516129</c:v>
                </c:pt>
                <c:pt idx="17">
                  <c:v>2.159274193548387</c:v>
                </c:pt>
                <c:pt idx="18">
                  <c:v>2.286290322580645</c:v>
                </c:pt>
                <c:pt idx="19">
                  <c:v>2.413306451612903</c:v>
                </c:pt>
                <c:pt idx="20">
                  <c:v>2.540322580645161</c:v>
                </c:pt>
                <c:pt idx="21">
                  <c:v>2.667338709677419</c:v>
                </c:pt>
                <c:pt idx="22">
                  <c:v>2.7943548387096775</c:v>
                </c:pt>
                <c:pt idx="23">
                  <c:v>2.9213709677419355</c:v>
                </c:pt>
                <c:pt idx="24">
                  <c:v>3.0483870967741935</c:v>
                </c:pt>
                <c:pt idx="25">
                  <c:v>3.1754032258064515</c:v>
                </c:pt>
                <c:pt idx="26">
                  <c:v>3.3024193548387095</c:v>
                </c:pt>
                <c:pt idx="27">
                  <c:v>3.4294354838709675</c:v>
                </c:pt>
                <c:pt idx="28">
                  <c:v>3.5564516129032255</c:v>
                </c:pt>
                <c:pt idx="29">
                  <c:v>3.6834677419354835</c:v>
                </c:pt>
                <c:pt idx="30">
                  <c:v>3.810483870967742</c:v>
                </c:pt>
                <c:pt idx="31">
                  <c:v>3.9375</c:v>
                </c:pt>
                <c:pt idx="32">
                  <c:v>4.064516129032258</c:v>
                </c:pt>
                <c:pt idx="33">
                  <c:v>4.191532258064516</c:v>
                </c:pt>
                <c:pt idx="34">
                  <c:v>4.318548387096774</c:v>
                </c:pt>
                <c:pt idx="35">
                  <c:v>4.445564516129032</c:v>
                </c:pt>
                <c:pt idx="36">
                  <c:v>4.57258064516129</c:v>
                </c:pt>
                <c:pt idx="37">
                  <c:v>4.699596774193548</c:v>
                </c:pt>
                <c:pt idx="38">
                  <c:v>4.8266129032258061</c:v>
                </c:pt>
                <c:pt idx="39">
                  <c:v>4.9536290322580641</c:v>
                </c:pt>
                <c:pt idx="40">
                  <c:v>5.0806451612903221</c:v>
                </c:pt>
                <c:pt idx="41">
                  <c:v>5.2076612903225801</c:v>
                </c:pt>
                <c:pt idx="42">
                  <c:v>5.3346774193548381</c:v>
                </c:pt>
                <c:pt idx="43">
                  <c:v>5.461693548387097</c:v>
                </c:pt>
                <c:pt idx="44">
                  <c:v>5.588709677419355</c:v>
                </c:pt>
                <c:pt idx="45">
                  <c:v>5.715725806451613</c:v>
                </c:pt>
                <c:pt idx="46">
                  <c:v>5.842741935483871</c:v>
                </c:pt>
                <c:pt idx="47">
                  <c:v>5.969758064516129</c:v>
                </c:pt>
                <c:pt idx="48">
                  <c:v>6.096774193548387</c:v>
                </c:pt>
                <c:pt idx="49">
                  <c:v>6.223790322580645</c:v>
                </c:pt>
                <c:pt idx="50">
                  <c:v>6.350806451612903</c:v>
                </c:pt>
                <c:pt idx="51">
                  <c:v>6.477822580645161</c:v>
                </c:pt>
                <c:pt idx="52">
                  <c:v>6.604838709677419</c:v>
                </c:pt>
                <c:pt idx="53">
                  <c:v>6.731854838709677</c:v>
                </c:pt>
                <c:pt idx="54">
                  <c:v>6.8588709677419351</c:v>
                </c:pt>
                <c:pt idx="55">
                  <c:v>6.9858870967741931</c:v>
                </c:pt>
                <c:pt idx="56">
                  <c:v>7.1129032258064511</c:v>
                </c:pt>
                <c:pt idx="57">
                  <c:v>7.2399193548387091</c:v>
                </c:pt>
                <c:pt idx="58">
                  <c:v>7.3669354838709671</c:v>
                </c:pt>
                <c:pt idx="59">
                  <c:v>7.4939516129032251</c:v>
                </c:pt>
                <c:pt idx="60">
                  <c:v>7.620967741935484</c:v>
                </c:pt>
                <c:pt idx="61">
                  <c:v>7.747983870967742</c:v>
                </c:pt>
                <c:pt idx="62">
                  <c:v>7.875</c:v>
                </c:pt>
                <c:pt idx="63">
                  <c:v>8.002016129032258</c:v>
                </c:pt>
                <c:pt idx="64">
                  <c:v>8.129032258064516</c:v>
                </c:pt>
                <c:pt idx="65">
                  <c:v>8.256048387096774</c:v>
                </c:pt>
                <c:pt idx="66">
                  <c:v>8.383064516129032</c:v>
                </c:pt>
                <c:pt idx="67">
                  <c:v>8.51008064516129</c:v>
                </c:pt>
                <c:pt idx="68">
                  <c:v>8.637096774193548</c:v>
                </c:pt>
                <c:pt idx="69">
                  <c:v>8.7641129032258061</c:v>
                </c:pt>
                <c:pt idx="70">
                  <c:v>8.8911290322580641</c:v>
                </c:pt>
                <c:pt idx="71">
                  <c:v>9.0181451612903221</c:v>
                </c:pt>
                <c:pt idx="72">
                  <c:v>9.1451612903225801</c:v>
                </c:pt>
                <c:pt idx="73">
                  <c:v>9.2721774193548381</c:v>
                </c:pt>
                <c:pt idx="74">
                  <c:v>9.3991935483870961</c:v>
                </c:pt>
                <c:pt idx="75">
                  <c:v>9.5262096774193541</c:v>
                </c:pt>
                <c:pt idx="76">
                  <c:v>9.6532258064516121</c:v>
                </c:pt>
                <c:pt idx="77">
                  <c:v>9.7802419354838701</c:v>
                </c:pt>
                <c:pt idx="78">
                  <c:v>9.9072580645161281</c:v>
                </c:pt>
                <c:pt idx="79">
                  <c:v>10.034274193548386</c:v>
                </c:pt>
                <c:pt idx="80">
                  <c:v>10.161290322580644</c:v>
                </c:pt>
                <c:pt idx="81">
                  <c:v>10.288306451612902</c:v>
                </c:pt>
                <c:pt idx="82">
                  <c:v>10.41532258064516</c:v>
                </c:pt>
                <c:pt idx="83">
                  <c:v>10.542338709677418</c:v>
                </c:pt>
                <c:pt idx="84">
                  <c:v>10.669354838709676</c:v>
                </c:pt>
                <c:pt idx="85">
                  <c:v>10.796370967741934</c:v>
                </c:pt>
                <c:pt idx="86">
                  <c:v>10.923387096774194</c:v>
                </c:pt>
                <c:pt idx="87">
                  <c:v>11.050403225806452</c:v>
                </c:pt>
                <c:pt idx="88">
                  <c:v>11.17741935483871</c:v>
                </c:pt>
                <c:pt idx="89">
                  <c:v>11.304435483870968</c:v>
                </c:pt>
                <c:pt idx="90">
                  <c:v>11.431451612903226</c:v>
                </c:pt>
                <c:pt idx="91">
                  <c:v>11.558467741935484</c:v>
                </c:pt>
                <c:pt idx="92">
                  <c:v>11.685483870967742</c:v>
                </c:pt>
                <c:pt idx="93">
                  <c:v>11.8125</c:v>
                </c:pt>
                <c:pt idx="94">
                  <c:v>11.939516129032258</c:v>
                </c:pt>
                <c:pt idx="95">
                  <c:v>12.066532258064516</c:v>
                </c:pt>
                <c:pt idx="96">
                  <c:v>12.193548387096774</c:v>
                </c:pt>
                <c:pt idx="97">
                  <c:v>12.320564516129032</c:v>
                </c:pt>
                <c:pt idx="98">
                  <c:v>12.44758064516129</c:v>
                </c:pt>
                <c:pt idx="99">
                  <c:v>12.574596774193548</c:v>
                </c:pt>
                <c:pt idx="100">
                  <c:v>12.701612903225806</c:v>
                </c:pt>
                <c:pt idx="101">
                  <c:v>12.828629032258064</c:v>
                </c:pt>
                <c:pt idx="102">
                  <c:v>12.955645161290322</c:v>
                </c:pt>
                <c:pt idx="103">
                  <c:v>13.08266129032258</c:v>
                </c:pt>
                <c:pt idx="104">
                  <c:v>13.209677419354838</c:v>
                </c:pt>
                <c:pt idx="105">
                  <c:v>13.336693548387096</c:v>
                </c:pt>
                <c:pt idx="106">
                  <c:v>13.463709677419354</c:v>
                </c:pt>
                <c:pt idx="107">
                  <c:v>13.590725806451612</c:v>
                </c:pt>
                <c:pt idx="108">
                  <c:v>13.71774193548387</c:v>
                </c:pt>
                <c:pt idx="109">
                  <c:v>13.844758064516128</c:v>
                </c:pt>
                <c:pt idx="110">
                  <c:v>13.971774193548386</c:v>
                </c:pt>
                <c:pt idx="111">
                  <c:v>14.098790322580644</c:v>
                </c:pt>
                <c:pt idx="112">
                  <c:v>14.225806451612902</c:v>
                </c:pt>
                <c:pt idx="113">
                  <c:v>14.35282258064516</c:v>
                </c:pt>
                <c:pt idx="114">
                  <c:v>14.479838709677418</c:v>
                </c:pt>
                <c:pt idx="115">
                  <c:v>14.606854838709676</c:v>
                </c:pt>
                <c:pt idx="116">
                  <c:v>14.733870967741934</c:v>
                </c:pt>
                <c:pt idx="117">
                  <c:v>14.860887096774192</c:v>
                </c:pt>
                <c:pt idx="118">
                  <c:v>14.98790322580645</c:v>
                </c:pt>
                <c:pt idx="119">
                  <c:v>15.114919354838708</c:v>
                </c:pt>
                <c:pt idx="120">
                  <c:v>15.241935483870968</c:v>
                </c:pt>
                <c:pt idx="121">
                  <c:v>15.368951612903226</c:v>
                </c:pt>
                <c:pt idx="122">
                  <c:v>15.495967741935484</c:v>
                </c:pt>
                <c:pt idx="123">
                  <c:v>15.622983870967742</c:v>
                </c:pt>
                <c:pt idx="124">
                  <c:v>15.75</c:v>
                </c:pt>
                <c:pt idx="125">
                  <c:v>15.877016129032258</c:v>
                </c:pt>
                <c:pt idx="126">
                  <c:v>16.004032258064516</c:v>
                </c:pt>
                <c:pt idx="127">
                  <c:v>16.131048387096772</c:v>
                </c:pt>
                <c:pt idx="128">
                  <c:v>16.258064516129032</c:v>
                </c:pt>
                <c:pt idx="129">
                  <c:v>16.385080645161288</c:v>
                </c:pt>
                <c:pt idx="130">
                  <c:v>16.512096774193548</c:v>
                </c:pt>
                <c:pt idx="131">
                  <c:v>16.639112903225804</c:v>
                </c:pt>
                <c:pt idx="132">
                  <c:v>16.766129032258064</c:v>
                </c:pt>
                <c:pt idx="133">
                  <c:v>16.89314516129032</c:v>
                </c:pt>
                <c:pt idx="134">
                  <c:v>17.02016129032258</c:v>
                </c:pt>
                <c:pt idx="135">
                  <c:v>17.147177419354836</c:v>
                </c:pt>
                <c:pt idx="136">
                  <c:v>17.274193548387096</c:v>
                </c:pt>
                <c:pt idx="137">
                  <c:v>17.401209677419356</c:v>
                </c:pt>
                <c:pt idx="138">
                  <c:v>17.528225806451612</c:v>
                </c:pt>
                <c:pt idx="139">
                  <c:v>17.655241935483872</c:v>
                </c:pt>
                <c:pt idx="140">
                  <c:v>17.782258064516128</c:v>
                </c:pt>
                <c:pt idx="141">
                  <c:v>17.909274193548388</c:v>
                </c:pt>
                <c:pt idx="142">
                  <c:v>18.036290322580644</c:v>
                </c:pt>
                <c:pt idx="143">
                  <c:v>18.163306451612904</c:v>
                </c:pt>
                <c:pt idx="144">
                  <c:v>18.29032258064516</c:v>
                </c:pt>
                <c:pt idx="145">
                  <c:v>18.41733870967742</c:v>
                </c:pt>
                <c:pt idx="146">
                  <c:v>18.544354838709676</c:v>
                </c:pt>
                <c:pt idx="147">
                  <c:v>18.671370967741936</c:v>
                </c:pt>
                <c:pt idx="148">
                  <c:v>18.798387096774192</c:v>
                </c:pt>
                <c:pt idx="149">
                  <c:v>18.925403225806452</c:v>
                </c:pt>
                <c:pt idx="150">
                  <c:v>19.052419354838708</c:v>
                </c:pt>
                <c:pt idx="151">
                  <c:v>19.179435483870968</c:v>
                </c:pt>
                <c:pt idx="152">
                  <c:v>19.306451612903224</c:v>
                </c:pt>
                <c:pt idx="153">
                  <c:v>19.433467741935484</c:v>
                </c:pt>
                <c:pt idx="154">
                  <c:v>19.56048387096774</c:v>
                </c:pt>
                <c:pt idx="155">
                  <c:v>19.6875</c:v>
                </c:pt>
                <c:pt idx="156">
                  <c:v>19.814516129032256</c:v>
                </c:pt>
                <c:pt idx="157">
                  <c:v>19.941532258064516</c:v>
                </c:pt>
                <c:pt idx="158">
                  <c:v>20.068548387096772</c:v>
                </c:pt>
                <c:pt idx="159">
                  <c:v>20.281935483870967</c:v>
                </c:pt>
                <c:pt idx="160">
                  <c:v>0</c:v>
                </c:pt>
                <c:pt idx="161">
                  <c:v>4.0645161290322585E-2</c:v>
                </c:pt>
                <c:pt idx="162">
                  <c:v>4.0645161290322585E-2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4.0645161290322585E-2</c:v>
                </c:pt>
                <c:pt idx="329">
                  <c:v>0.12701612903225806</c:v>
                </c:pt>
                <c:pt idx="330">
                  <c:v>0.25403225806451613</c:v>
                </c:pt>
                <c:pt idx="331">
                  <c:v>0.38104838709677419</c:v>
                </c:pt>
                <c:pt idx="332">
                  <c:v>0.50806451612903225</c:v>
                </c:pt>
                <c:pt idx="333">
                  <c:v>0.63508064516129026</c:v>
                </c:pt>
                <c:pt idx="334">
                  <c:v>0.76209677419354838</c:v>
                </c:pt>
                <c:pt idx="335">
                  <c:v>0.88911290322580638</c:v>
                </c:pt>
                <c:pt idx="336">
                  <c:v>1.0161290322580645</c:v>
                </c:pt>
                <c:pt idx="337">
                  <c:v>1.1431451612903225</c:v>
                </c:pt>
                <c:pt idx="338">
                  <c:v>1.2701612903225805</c:v>
                </c:pt>
                <c:pt idx="339">
                  <c:v>1.3971774193548387</c:v>
                </c:pt>
                <c:pt idx="340">
                  <c:v>1.5241935483870968</c:v>
                </c:pt>
                <c:pt idx="341">
                  <c:v>1.6512096774193548</c:v>
                </c:pt>
                <c:pt idx="342">
                  <c:v>1.7782258064516128</c:v>
                </c:pt>
                <c:pt idx="343">
                  <c:v>1.905241935483871</c:v>
                </c:pt>
                <c:pt idx="344">
                  <c:v>2.032258064516129</c:v>
                </c:pt>
                <c:pt idx="345">
                  <c:v>2.159274193548387</c:v>
                </c:pt>
                <c:pt idx="346">
                  <c:v>2.286290322580645</c:v>
                </c:pt>
                <c:pt idx="347">
                  <c:v>2.413306451612903</c:v>
                </c:pt>
                <c:pt idx="348">
                  <c:v>2.540322580645161</c:v>
                </c:pt>
                <c:pt idx="349">
                  <c:v>2.667338709677419</c:v>
                </c:pt>
                <c:pt idx="350">
                  <c:v>2.7943548387096775</c:v>
                </c:pt>
                <c:pt idx="351">
                  <c:v>2.9213709677419355</c:v>
                </c:pt>
                <c:pt idx="352">
                  <c:v>3.0483870967741935</c:v>
                </c:pt>
                <c:pt idx="353">
                  <c:v>3.1754032258064515</c:v>
                </c:pt>
                <c:pt idx="354">
                  <c:v>3.3024193548387095</c:v>
                </c:pt>
                <c:pt idx="355">
                  <c:v>3.4294354838709675</c:v>
                </c:pt>
                <c:pt idx="356">
                  <c:v>3.5564516129032255</c:v>
                </c:pt>
                <c:pt idx="357">
                  <c:v>3.6834677419354835</c:v>
                </c:pt>
                <c:pt idx="358">
                  <c:v>3.810483870967742</c:v>
                </c:pt>
                <c:pt idx="359">
                  <c:v>3.9375</c:v>
                </c:pt>
                <c:pt idx="360">
                  <c:v>4.064516129032258</c:v>
                </c:pt>
                <c:pt idx="361">
                  <c:v>4.191532258064516</c:v>
                </c:pt>
                <c:pt idx="362">
                  <c:v>4.318548387096774</c:v>
                </c:pt>
                <c:pt idx="363">
                  <c:v>4.445564516129032</c:v>
                </c:pt>
                <c:pt idx="364">
                  <c:v>4.57258064516129</c:v>
                </c:pt>
                <c:pt idx="365">
                  <c:v>4.699596774193548</c:v>
                </c:pt>
                <c:pt idx="366">
                  <c:v>4.8266129032258061</c:v>
                </c:pt>
                <c:pt idx="367">
                  <c:v>4.9536290322580641</c:v>
                </c:pt>
                <c:pt idx="368">
                  <c:v>5.0806451612903221</c:v>
                </c:pt>
                <c:pt idx="369">
                  <c:v>5.2076612903225801</c:v>
                </c:pt>
                <c:pt idx="370">
                  <c:v>5.3346774193548381</c:v>
                </c:pt>
                <c:pt idx="371">
                  <c:v>5.461693548387097</c:v>
                </c:pt>
                <c:pt idx="372">
                  <c:v>5.588709677419355</c:v>
                </c:pt>
                <c:pt idx="373">
                  <c:v>5.715725806451613</c:v>
                </c:pt>
                <c:pt idx="374">
                  <c:v>5.842741935483871</c:v>
                </c:pt>
                <c:pt idx="375">
                  <c:v>5.969758064516129</c:v>
                </c:pt>
                <c:pt idx="376">
                  <c:v>6.096774193548387</c:v>
                </c:pt>
                <c:pt idx="377">
                  <c:v>6.223790322580645</c:v>
                </c:pt>
                <c:pt idx="378">
                  <c:v>6.350806451612903</c:v>
                </c:pt>
                <c:pt idx="379">
                  <c:v>6.477822580645161</c:v>
                </c:pt>
                <c:pt idx="380">
                  <c:v>6.604838709677419</c:v>
                </c:pt>
                <c:pt idx="381">
                  <c:v>6.731854838709677</c:v>
                </c:pt>
                <c:pt idx="382">
                  <c:v>6.8588709677419351</c:v>
                </c:pt>
                <c:pt idx="383">
                  <c:v>6.9858870967741931</c:v>
                </c:pt>
                <c:pt idx="384">
                  <c:v>7.1129032258064511</c:v>
                </c:pt>
                <c:pt idx="385">
                  <c:v>7.2399193548387091</c:v>
                </c:pt>
                <c:pt idx="386">
                  <c:v>7.3669354838709671</c:v>
                </c:pt>
                <c:pt idx="387">
                  <c:v>7.4939516129032251</c:v>
                </c:pt>
                <c:pt idx="388">
                  <c:v>7.620967741935484</c:v>
                </c:pt>
                <c:pt idx="389">
                  <c:v>7.747983870967742</c:v>
                </c:pt>
                <c:pt idx="390">
                  <c:v>7.875</c:v>
                </c:pt>
                <c:pt idx="391">
                  <c:v>8.002016129032258</c:v>
                </c:pt>
                <c:pt idx="392">
                  <c:v>8.129032258064516</c:v>
                </c:pt>
                <c:pt idx="393">
                  <c:v>8.256048387096774</c:v>
                </c:pt>
                <c:pt idx="394">
                  <c:v>8.383064516129032</c:v>
                </c:pt>
                <c:pt idx="395">
                  <c:v>8.51008064516129</c:v>
                </c:pt>
                <c:pt idx="396">
                  <c:v>8.637096774193548</c:v>
                </c:pt>
                <c:pt idx="397">
                  <c:v>8.7641129032258061</c:v>
                </c:pt>
                <c:pt idx="398">
                  <c:v>8.8911290322580641</c:v>
                </c:pt>
                <c:pt idx="399">
                  <c:v>9.0181451612903221</c:v>
                </c:pt>
                <c:pt idx="400">
                  <c:v>9.1451612903225801</c:v>
                </c:pt>
                <c:pt idx="401">
                  <c:v>9.2721774193548381</c:v>
                </c:pt>
                <c:pt idx="402">
                  <c:v>9.3991935483870961</c:v>
                </c:pt>
                <c:pt idx="403">
                  <c:v>9.5262096774193541</c:v>
                </c:pt>
                <c:pt idx="404">
                  <c:v>9.6532258064516121</c:v>
                </c:pt>
                <c:pt idx="405">
                  <c:v>9.7802419354838701</c:v>
                </c:pt>
                <c:pt idx="406">
                  <c:v>9.9072580645161281</c:v>
                </c:pt>
                <c:pt idx="407">
                  <c:v>10.034274193548386</c:v>
                </c:pt>
                <c:pt idx="408">
                  <c:v>10.161290322580644</c:v>
                </c:pt>
                <c:pt idx="409">
                  <c:v>10.288306451612902</c:v>
                </c:pt>
                <c:pt idx="410">
                  <c:v>10.41532258064516</c:v>
                </c:pt>
                <c:pt idx="411">
                  <c:v>10.542338709677418</c:v>
                </c:pt>
                <c:pt idx="412">
                  <c:v>10.669354838709676</c:v>
                </c:pt>
                <c:pt idx="413">
                  <c:v>10.796370967741934</c:v>
                </c:pt>
                <c:pt idx="414">
                  <c:v>10.923387096774194</c:v>
                </c:pt>
                <c:pt idx="415">
                  <c:v>11.050403225806452</c:v>
                </c:pt>
                <c:pt idx="416">
                  <c:v>11.17741935483871</c:v>
                </c:pt>
                <c:pt idx="417">
                  <c:v>11.304435483870968</c:v>
                </c:pt>
                <c:pt idx="418">
                  <c:v>11.431451612903226</c:v>
                </c:pt>
                <c:pt idx="419">
                  <c:v>11.558467741935484</c:v>
                </c:pt>
                <c:pt idx="420">
                  <c:v>11.685483870967742</c:v>
                </c:pt>
                <c:pt idx="421">
                  <c:v>11.8125</c:v>
                </c:pt>
                <c:pt idx="422">
                  <c:v>11.939516129032258</c:v>
                </c:pt>
                <c:pt idx="423">
                  <c:v>12.066532258064516</c:v>
                </c:pt>
                <c:pt idx="424">
                  <c:v>12.193548387096774</c:v>
                </c:pt>
                <c:pt idx="425">
                  <c:v>12.320564516129032</c:v>
                </c:pt>
                <c:pt idx="426">
                  <c:v>12.44758064516129</c:v>
                </c:pt>
                <c:pt idx="427">
                  <c:v>12.574596774193548</c:v>
                </c:pt>
                <c:pt idx="428">
                  <c:v>12.701612903225806</c:v>
                </c:pt>
                <c:pt idx="429">
                  <c:v>12.828629032258064</c:v>
                </c:pt>
                <c:pt idx="430">
                  <c:v>12.955645161290322</c:v>
                </c:pt>
                <c:pt idx="431">
                  <c:v>13.08266129032258</c:v>
                </c:pt>
                <c:pt idx="432">
                  <c:v>13.209677419354838</c:v>
                </c:pt>
                <c:pt idx="433">
                  <c:v>13.336693548387096</c:v>
                </c:pt>
                <c:pt idx="434">
                  <c:v>13.463709677419354</c:v>
                </c:pt>
                <c:pt idx="435">
                  <c:v>13.590725806451612</c:v>
                </c:pt>
                <c:pt idx="436">
                  <c:v>13.71774193548387</c:v>
                </c:pt>
                <c:pt idx="437">
                  <c:v>13.844758064516128</c:v>
                </c:pt>
                <c:pt idx="438">
                  <c:v>13.971774193548386</c:v>
                </c:pt>
                <c:pt idx="439">
                  <c:v>14.098790322580644</c:v>
                </c:pt>
                <c:pt idx="440">
                  <c:v>14.225806451612902</c:v>
                </c:pt>
                <c:pt idx="441">
                  <c:v>14.35282258064516</c:v>
                </c:pt>
                <c:pt idx="442">
                  <c:v>14.479838709677418</c:v>
                </c:pt>
                <c:pt idx="443">
                  <c:v>14.606854838709676</c:v>
                </c:pt>
                <c:pt idx="444">
                  <c:v>14.733870967741934</c:v>
                </c:pt>
                <c:pt idx="445">
                  <c:v>14.860887096774192</c:v>
                </c:pt>
                <c:pt idx="446">
                  <c:v>14.98790322580645</c:v>
                </c:pt>
                <c:pt idx="447">
                  <c:v>15.114919354838708</c:v>
                </c:pt>
                <c:pt idx="448">
                  <c:v>15.241935483870968</c:v>
                </c:pt>
                <c:pt idx="449">
                  <c:v>15.368951612903226</c:v>
                </c:pt>
                <c:pt idx="450">
                  <c:v>15.495967741935484</c:v>
                </c:pt>
                <c:pt idx="451">
                  <c:v>15.622983870967742</c:v>
                </c:pt>
                <c:pt idx="452">
                  <c:v>15.75</c:v>
                </c:pt>
                <c:pt idx="453">
                  <c:v>15.877016129032258</c:v>
                </c:pt>
                <c:pt idx="454">
                  <c:v>16.004032258064516</c:v>
                </c:pt>
                <c:pt idx="455">
                  <c:v>16.131048387096772</c:v>
                </c:pt>
                <c:pt idx="456">
                  <c:v>16.258064516129032</c:v>
                </c:pt>
                <c:pt idx="457">
                  <c:v>16.385080645161288</c:v>
                </c:pt>
                <c:pt idx="458">
                  <c:v>16.512096774193548</c:v>
                </c:pt>
                <c:pt idx="459">
                  <c:v>16.639112903225804</c:v>
                </c:pt>
                <c:pt idx="460">
                  <c:v>16.766129032258064</c:v>
                </c:pt>
                <c:pt idx="461">
                  <c:v>16.89314516129032</c:v>
                </c:pt>
                <c:pt idx="462">
                  <c:v>17.02016129032258</c:v>
                </c:pt>
                <c:pt idx="463">
                  <c:v>17.147177419354836</c:v>
                </c:pt>
                <c:pt idx="464">
                  <c:v>17.274193548387096</c:v>
                </c:pt>
                <c:pt idx="465">
                  <c:v>17.401209677419356</c:v>
                </c:pt>
                <c:pt idx="466">
                  <c:v>17.528225806451612</c:v>
                </c:pt>
                <c:pt idx="467">
                  <c:v>17.655241935483872</c:v>
                </c:pt>
                <c:pt idx="468">
                  <c:v>17.782258064516128</c:v>
                </c:pt>
                <c:pt idx="469">
                  <c:v>17.909274193548388</c:v>
                </c:pt>
                <c:pt idx="470">
                  <c:v>18.036290322580644</c:v>
                </c:pt>
                <c:pt idx="471">
                  <c:v>18.163306451612904</c:v>
                </c:pt>
                <c:pt idx="472">
                  <c:v>18.29032258064516</c:v>
                </c:pt>
                <c:pt idx="473">
                  <c:v>18.41733870967742</c:v>
                </c:pt>
                <c:pt idx="474">
                  <c:v>18.544354838709676</c:v>
                </c:pt>
                <c:pt idx="475">
                  <c:v>18.671370967741936</c:v>
                </c:pt>
                <c:pt idx="476">
                  <c:v>18.798387096774192</c:v>
                </c:pt>
                <c:pt idx="477">
                  <c:v>18.925403225806452</c:v>
                </c:pt>
                <c:pt idx="478">
                  <c:v>19.052419354838708</c:v>
                </c:pt>
                <c:pt idx="479">
                  <c:v>19.179435483870968</c:v>
                </c:pt>
                <c:pt idx="480">
                  <c:v>19.306451612903224</c:v>
                </c:pt>
                <c:pt idx="481">
                  <c:v>19.433467741935484</c:v>
                </c:pt>
                <c:pt idx="482">
                  <c:v>19.56048387096774</c:v>
                </c:pt>
                <c:pt idx="483">
                  <c:v>19.6875</c:v>
                </c:pt>
                <c:pt idx="484">
                  <c:v>19.814516129032256</c:v>
                </c:pt>
                <c:pt idx="485">
                  <c:v>19.941532258064516</c:v>
                </c:pt>
                <c:pt idx="486">
                  <c:v>20.068548387096772</c:v>
                </c:pt>
                <c:pt idx="487">
                  <c:v>20.281935483870967</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0</c:v>
                </c:pt>
                <c:pt idx="1">
                  <c:v>0.4363101609320878</c:v>
                </c:pt>
                <c:pt idx="2">
                  <c:v>0.87248741756252424</c:v>
                </c:pt>
                <c:pt idx="3">
                  <c:v>1.3083989060735959</c:v>
                </c:pt>
                <c:pt idx="4">
                  <c:v>1.7439118436031324</c:v>
                </c:pt>
                <c:pt idx="5">
                  <c:v>2.1788935686914543</c:v>
                </c:pt>
                <c:pt idx="6">
                  <c:v>2.6132115816913366</c:v>
                </c:pt>
                <c:pt idx="7">
                  <c:v>3.046733585128687</c:v>
                </c:pt>
                <c:pt idx="8">
                  <c:v>3.4793275240016359</c:v>
                </c:pt>
                <c:pt idx="9">
                  <c:v>3.9108616260057718</c:v>
                </c:pt>
                <c:pt idx="10">
                  <c:v>4.3412044416732583</c:v>
                </c:pt>
                <c:pt idx="11">
                  <c:v>4.7702248844136204</c:v>
                </c:pt>
                <c:pt idx="12">
                  <c:v>5.1977922704439834</c:v>
                </c:pt>
                <c:pt idx="13">
                  <c:v>5.6237763585966247</c:v>
                </c:pt>
                <c:pt idx="14">
                  <c:v>6.0480473899916936</c:v>
                </c:pt>
                <c:pt idx="15">
                  <c:v>6.4704761275630185</c:v>
                </c:pt>
                <c:pt idx="16">
                  <c:v>6.890933895424979</c:v>
                </c:pt>
                <c:pt idx="17">
                  <c:v>7.3092926180684188</c:v>
                </c:pt>
                <c:pt idx="18">
                  <c:v>7.7254248593736845</c:v>
                </c:pt>
                <c:pt idx="19">
                  <c:v>8.1392038614289177</c:v>
                </c:pt>
                <c:pt idx="20">
                  <c:v>8.5505035831417171</c:v>
                </c:pt>
                <c:pt idx="21">
                  <c:v>8.9591987386325069</c:v>
                </c:pt>
                <c:pt idx="22">
                  <c:v>9.3651648353978008</c:v>
                </c:pt>
                <c:pt idx="23">
                  <c:v>9.768278212231845</c:v>
                </c:pt>
                <c:pt idx="24">
                  <c:v>10.168416076895005</c:v>
                </c:pt>
                <c:pt idx="25">
                  <c:v>10.565456543517486</c:v>
                </c:pt>
                <c:pt idx="26">
                  <c:v>10.959278669726935</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-10.959278669726945</c:v>
                </c:pt>
                <c:pt idx="336">
                  <c:v>-10.565456543517481</c:v>
                </c:pt>
                <c:pt idx="337">
                  <c:v>-10.168416076895003</c:v>
                </c:pt>
                <c:pt idx="338">
                  <c:v>-9.7682782122318468</c:v>
                </c:pt>
                <c:pt idx="339">
                  <c:v>-9.3651648353978079</c:v>
                </c:pt>
                <c:pt idx="340">
                  <c:v>-8.9591987386325194</c:v>
                </c:pt>
                <c:pt idx="341">
                  <c:v>-8.5505035831417153</c:v>
                </c:pt>
                <c:pt idx="342">
                  <c:v>-8.1392038614289177</c:v>
                </c:pt>
                <c:pt idx="343">
                  <c:v>-7.7254248593736907</c:v>
                </c:pt>
                <c:pt idx="344">
                  <c:v>-7.3092926180684286</c:v>
                </c:pt>
                <c:pt idx="345">
                  <c:v>-6.8909338954249737</c:v>
                </c:pt>
                <c:pt idx="346">
                  <c:v>-6.4704761275630167</c:v>
                </c:pt>
                <c:pt idx="347">
                  <c:v>-6.0480473899916971</c:v>
                </c:pt>
                <c:pt idx="348">
                  <c:v>-5.6237763585966336</c:v>
                </c:pt>
                <c:pt idx="349">
                  <c:v>-5.1977922704439967</c:v>
                </c:pt>
                <c:pt idx="350">
                  <c:v>-4.7702248844136168</c:v>
                </c:pt>
                <c:pt idx="351">
                  <c:v>-4.34120444167326</c:v>
                </c:pt>
                <c:pt idx="352">
                  <c:v>-3.910861626005778</c:v>
                </c:pt>
                <c:pt idx="353">
                  <c:v>-3.479327524001647</c:v>
                </c:pt>
                <c:pt idx="354">
                  <c:v>-3.0467335851286808</c:v>
                </c:pt>
                <c:pt idx="355">
                  <c:v>-2.6132115816913353</c:v>
                </c:pt>
                <c:pt idx="356">
                  <c:v>-2.1788935686914579</c:v>
                </c:pt>
                <c:pt idx="357">
                  <c:v>-1.7439118436031409</c:v>
                </c:pt>
                <c:pt idx="358">
                  <c:v>-1.3083989060736092</c:v>
                </c:pt>
                <c:pt idx="359">
                  <c:v>-0.87248741756252057</c:v>
                </c:pt>
                <c:pt idx="360">
                  <c:v>-0.43631016093208902</c:v>
                </c:pt>
                <c:pt idx="361">
                  <c:v>-6.1257422745431001E-15</c:v>
                </c:pt>
              </c:numCache>
            </c:numRef>
          </c:xVal>
          <c:yVal>
            <c:numRef>
              <c:f>Calculations!$BJ$43:$BJ$404</c:f>
              <c:numCache>
                <c:formatCode>0.0</c:formatCode>
                <c:ptCount val="362"/>
                <c:pt idx="0">
                  <c:v>25</c:v>
                </c:pt>
                <c:pt idx="1">
                  <c:v>24.996192378909782</c:v>
                </c:pt>
                <c:pt idx="2">
                  <c:v>24.984770675477392</c:v>
                </c:pt>
                <c:pt idx="3">
                  <c:v>24.965738368864347</c:v>
                </c:pt>
                <c:pt idx="4">
                  <c:v>24.939101256495604</c:v>
                </c:pt>
                <c:pt idx="5">
                  <c:v>24.90486745229364</c:v>
                </c:pt>
                <c:pt idx="6">
                  <c:v>24.863047384206833</c:v>
                </c:pt>
                <c:pt idx="7">
                  <c:v>24.813653791033051</c:v>
                </c:pt>
                <c:pt idx="8">
                  <c:v>24.756701718539258</c:v>
                </c:pt>
                <c:pt idx="9">
                  <c:v>24.692208514878445</c:v>
                </c:pt>
                <c:pt idx="10">
                  <c:v>24.620193825305201</c:v>
                </c:pt>
                <c:pt idx="11">
                  <c:v>24.540679586191601</c:v>
                </c:pt>
                <c:pt idx="12">
                  <c:v>24.453690018345142</c:v>
                </c:pt>
                <c:pt idx="13">
                  <c:v>24.359251619630882</c:v>
                </c:pt>
                <c:pt idx="14">
                  <c:v>24.257393156899912</c:v>
                </c:pt>
                <c:pt idx="15">
                  <c:v>24.148145657226706</c:v>
                </c:pt>
                <c:pt idx="16">
                  <c:v>24.031542398457972</c:v>
                </c:pt>
                <c:pt idx="17">
                  <c:v>23.907618899075885</c:v>
                </c:pt>
                <c:pt idx="18">
                  <c:v>23.776412907378838</c:v>
                </c:pt>
                <c:pt idx="19">
                  <c:v>23.637964389982923</c:v>
                </c:pt>
                <c:pt idx="20">
                  <c:v>23.492315519647711</c:v>
                </c:pt>
                <c:pt idx="21">
                  <c:v>23.339510662430044</c:v>
                </c:pt>
                <c:pt idx="22">
                  <c:v>23.179596364169686</c:v>
                </c:pt>
                <c:pt idx="23">
                  <c:v>23.01262133631101</c:v>
                </c:pt>
                <c:pt idx="24">
                  <c:v>22.83863644106502</c:v>
                </c:pt>
                <c:pt idx="25">
                  <c:v>22.657694675916247</c:v>
                </c:pt>
                <c:pt idx="26">
                  <c:v>22.469851157479177</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22.46985115747917</c:v>
                </c:pt>
                <c:pt idx="336">
                  <c:v>22.65769467591625</c:v>
                </c:pt>
                <c:pt idx="337">
                  <c:v>22.838636441065024</c:v>
                </c:pt>
                <c:pt idx="338">
                  <c:v>23.012621336311007</c:v>
                </c:pt>
                <c:pt idx="339">
                  <c:v>23.179596364169683</c:v>
                </c:pt>
                <c:pt idx="340">
                  <c:v>23.339510662430037</c:v>
                </c:pt>
                <c:pt idx="341">
                  <c:v>23.492315519647711</c:v>
                </c:pt>
                <c:pt idx="342">
                  <c:v>23.637964389982923</c:v>
                </c:pt>
                <c:pt idx="343">
                  <c:v>23.776412907378838</c:v>
                </c:pt>
                <c:pt idx="344">
                  <c:v>23.907618899075882</c:v>
                </c:pt>
                <c:pt idx="345">
                  <c:v>24.031542398457972</c:v>
                </c:pt>
                <c:pt idx="346">
                  <c:v>24.148145657226706</c:v>
                </c:pt>
                <c:pt idx="347">
                  <c:v>24.257393156899912</c:v>
                </c:pt>
                <c:pt idx="348">
                  <c:v>24.359251619630879</c:v>
                </c:pt>
                <c:pt idx="349">
                  <c:v>24.453690018345139</c:v>
                </c:pt>
                <c:pt idx="350">
                  <c:v>24.540679586191601</c:v>
                </c:pt>
                <c:pt idx="351">
                  <c:v>24.620193825305201</c:v>
                </c:pt>
                <c:pt idx="352">
                  <c:v>24.692208514878441</c:v>
                </c:pt>
                <c:pt idx="353">
                  <c:v>24.756701718539258</c:v>
                </c:pt>
                <c:pt idx="354">
                  <c:v>24.813653791033051</c:v>
                </c:pt>
                <c:pt idx="355">
                  <c:v>24.863047384206833</c:v>
                </c:pt>
                <c:pt idx="356">
                  <c:v>24.90486745229364</c:v>
                </c:pt>
                <c:pt idx="357">
                  <c:v>24.939101256495604</c:v>
                </c:pt>
                <c:pt idx="358">
                  <c:v>24.965738368864347</c:v>
                </c:pt>
                <c:pt idx="359">
                  <c:v>24.984770675477392</c:v>
                </c:pt>
                <c:pt idx="360">
                  <c:v>24.996192378909782</c:v>
                </c:pt>
                <c:pt idx="361">
                  <c:v>25</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#N/A</c:v>
                </c:pt>
                <c:pt idx="2" formatCode="0.0">
                  <c:v>#N/A</c:v>
                </c:pt>
              </c:numCache>
            </c:numRef>
          </c:xVal>
          <c:yVal>
            <c:numRef>
              <c:f>Calculations!$BA$45:$BA$47</c:f>
              <c:numCache>
                <c:formatCode>General</c:formatCode>
                <c:ptCount val="3"/>
                <c:pt idx="0" formatCode="0.0">
                  <c:v>#N/A</c:v>
                </c:pt>
                <c:pt idx="2" formatCode="0.0">
                  <c:v>#N/A</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-5.0000000000000044</c:v>
                </c:pt>
              </c:numCache>
            </c:numRef>
          </c:xVal>
          <c:yVal>
            <c:numRef>
              <c:f>'Polar Overview'!$C$28</c:f>
              <c:numCache>
                <c:formatCode>0.0</c:formatCode>
                <c:ptCount val="1"/>
                <c:pt idx="0">
                  <c:v>8.6602540378443837</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48EF55E3-D8E6-4A1D-844A-A9AD286CD19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B0CF6ADC-2C4E-4F9F-9308-B548245C188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DF9B2800-9D26-4141-9ED7-A0A127972D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62A86B44-9B42-4263-801D-51F59A63431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81E6CEEE-42FE-4678-ABC0-222528AE4BB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52C2C62F-DE7F-4035-9654-F01D725497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83331305-4DC0-4A76-B090-BEB14563144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004C8AC3-94B6-40EB-BFB3-B3CB99A0F8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6F4EF432-752B-4C51-8B44-71D0C4EA7BD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3211B152-536F-4F7E-ADE0-EB35C36E8D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674DA966-12FE-4B71-8767-18CBC2951C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6D25FD51-1F50-42D8-AE10-C1AFB0239E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-1</c:v>
                </c:pt>
                <c:pt idx="1">
                  <c:v>-1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169.38293686462504</c:v>
                </c:pt>
                <c:pt idx="28">
                  <c:v>161.16949383579816</c:v>
                </c:pt>
                <c:pt idx="29">
                  <c:v>155.87764241964464</c:v>
                </c:pt>
                <c:pt idx="30">
                  <c:v>151.78785043142949</c:v>
                </c:pt>
                <c:pt idx="31">
                  <c:v>148.4112483405849</c:v>
                </c:pt>
                <c:pt idx="32">
                  <c:v>145.52278891195678</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106.98250655251917</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35.619437911615755</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35.619437911615755</c:v>
                </c:pt>
                <c:pt idx="2">
                  <c:v>35.619437911615755</c:v>
                </c:pt>
                <c:pt idx="3">
                  <c:v>35.619437911615755</c:v>
                </c:pt>
                <c:pt idx="4">
                  <c:v>35.619437911615755</c:v>
                </c:pt>
                <c:pt idx="5">
                  <c:v>35.619437911615755</c:v>
                </c:pt>
                <c:pt idx="6">
                  <c:v>35.619437911615755</c:v>
                </c:pt>
                <c:pt idx="7">
                  <c:v>35.619437911615755</c:v>
                </c:pt>
                <c:pt idx="8">
                  <c:v>35.619437911615755</c:v>
                </c:pt>
                <c:pt idx="9">
                  <c:v>35.619437911615755</c:v>
                </c:pt>
                <c:pt idx="10">
                  <c:v>35.619437911615755</c:v>
                </c:pt>
                <c:pt idx="11">
                  <c:v>35.619437911615755</c:v>
                </c:pt>
                <c:pt idx="12">
                  <c:v>35.619437911615755</c:v>
                </c:pt>
                <c:pt idx="13">
                  <c:v>35.619437911615755</c:v>
                </c:pt>
                <c:pt idx="14">
                  <c:v>35.619437911615755</c:v>
                </c:pt>
                <c:pt idx="15">
                  <c:v>35.619437911615755</c:v>
                </c:pt>
                <c:pt idx="16">
                  <c:v>35.619437911615755</c:v>
                </c:pt>
                <c:pt idx="17">
                  <c:v>35.619437911615755</c:v>
                </c:pt>
                <c:pt idx="18">
                  <c:v>35.619437911615755</c:v>
                </c:pt>
                <c:pt idx="19">
                  <c:v>35.619437911615755</c:v>
                </c:pt>
                <c:pt idx="20">
                  <c:v>35.619437911615755</c:v>
                </c:pt>
                <c:pt idx="21">
                  <c:v>35.619437911615755</c:v>
                </c:pt>
                <c:pt idx="22">
                  <c:v>35.619437911615755</c:v>
                </c:pt>
                <c:pt idx="23">
                  <c:v>35.619437911615755</c:v>
                </c:pt>
                <c:pt idx="24">
                  <c:v>35.619437911615755</c:v>
                </c:pt>
                <c:pt idx="25">
                  <c:v>35.619437911615755</c:v>
                </c:pt>
                <c:pt idx="26">
                  <c:v>35.619437911615755</c:v>
                </c:pt>
                <c:pt idx="27">
                  <c:v>35.619437911615755</c:v>
                </c:pt>
                <c:pt idx="28">
                  <c:v>35.619437911615755</c:v>
                </c:pt>
                <c:pt idx="29">
                  <c:v>35.619437911615755</c:v>
                </c:pt>
                <c:pt idx="30">
                  <c:v>35.619437911615755</c:v>
                </c:pt>
                <c:pt idx="31">
                  <c:v>35.619437911615755</c:v>
                </c:pt>
                <c:pt idx="32">
                  <c:v>35.619437911615755</c:v>
                </c:pt>
                <c:pt idx="33">
                  <c:v>35.619437911615755</c:v>
                </c:pt>
                <c:pt idx="34">
                  <c:v>35.619437911615755</c:v>
                </c:pt>
                <c:pt idx="35">
                  <c:v>35.619437911615755</c:v>
                </c:pt>
                <c:pt idx="36">
                  <c:v>35.619437911615755</c:v>
                </c:pt>
                <c:pt idx="37">
                  <c:v>35.619437911615755</c:v>
                </c:pt>
                <c:pt idx="38">
                  <c:v>35.619437911615755</c:v>
                </c:pt>
                <c:pt idx="39">
                  <c:v>35.619437911615755</c:v>
                </c:pt>
                <c:pt idx="40">
                  <c:v>35.619437911615755</c:v>
                </c:pt>
                <c:pt idx="41">
                  <c:v>35.619437911615755</c:v>
                </c:pt>
                <c:pt idx="42">
                  <c:v>35.619437911615755</c:v>
                </c:pt>
                <c:pt idx="43">
                  <c:v>35.619437911615755</c:v>
                </c:pt>
                <c:pt idx="44">
                  <c:v>35.619437911615755</c:v>
                </c:pt>
                <c:pt idx="45">
                  <c:v>35.619437911615755</c:v>
                </c:pt>
                <c:pt idx="46">
                  <c:v>35.619437911615755</c:v>
                </c:pt>
                <c:pt idx="47">
                  <c:v>35.619437911615755</c:v>
                </c:pt>
                <c:pt idx="48">
                  <c:v>35.619437911615755</c:v>
                </c:pt>
                <c:pt idx="49">
                  <c:v>35.619437911615755</c:v>
                </c:pt>
                <c:pt idx="50">
                  <c:v>35.619437911615755</c:v>
                </c:pt>
                <c:pt idx="51">
                  <c:v>35.619437911615755</c:v>
                </c:pt>
                <c:pt idx="52">
                  <c:v>35.619437911615755</c:v>
                </c:pt>
                <c:pt idx="53">
                  <c:v>35.619437911615755</c:v>
                </c:pt>
                <c:pt idx="54">
                  <c:v>35.619437911615755</c:v>
                </c:pt>
                <c:pt idx="55">
                  <c:v>35.619437911615755</c:v>
                </c:pt>
                <c:pt idx="56">
                  <c:v>35.619437911615755</c:v>
                </c:pt>
                <c:pt idx="57">
                  <c:v>35.619437911615755</c:v>
                </c:pt>
                <c:pt idx="58">
                  <c:v>35.619437911615755</c:v>
                </c:pt>
                <c:pt idx="59">
                  <c:v>35.619437911615755</c:v>
                </c:pt>
                <c:pt idx="60">
                  <c:v>35.619437911615755</c:v>
                </c:pt>
                <c:pt idx="61">
                  <c:v>35.619437911615755</c:v>
                </c:pt>
                <c:pt idx="62">
                  <c:v>35.619437911615755</c:v>
                </c:pt>
                <c:pt idx="63">
                  <c:v>35.619437911615755</c:v>
                </c:pt>
                <c:pt idx="64">
                  <c:v>35.619437911615755</c:v>
                </c:pt>
                <c:pt idx="65">
                  <c:v>35.619437911615755</c:v>
                </c:pt>
                <c:pt idx="66">
                  <c:v>35.619437911615755</c:v>
                </c:pt>
                <c:pt idx="67">
                  <c:v>35.619437911615755</c:v>
                </c:pt>
                <c:pt idx="68">
                  <c:v>35.619437911615755</c:v>
                </c:pt>
                <c:pt idx="69">
                  <c:v>35.619437911615755</c:v>
                </c:pt>
                <c:pt idx="70">
                  <c:v>35.619437911615755</c:v>
                </c:pt>
                <c:pt idx="71">
                  <c:v>35.619437911615755</c:v>
                </c:pt>
                <c:pt idx="72">
                  <c:v>35.619437911615755</c:v>
                </c:pt>
                <c:pt idx="73">
                  <c:v>35.619437911615755</c:v>
                </c:pt>
                <c:pt idx="74">
                  <c:v>35.619437911615755</c:v>
                </c:pt>
                <c:pt idx="75">
                  <c:v>35.619437911615755</c:v>
                </c:pt>
                <c:pt idx="76">
                  <c:v>35.619437911615755</c:v>
                </c:pt>
                <c:pt idx="77">
                  <c:v>35.619437911615755</c:v>
                </c:pt>
                <c:pt idx="78">
                  <c:v>35.619437911615755</c:v>
                </c:pt>
                <c:pt idx="79">
                  <c:v>35.619437911615755</c:v>
                </c:pt>
                <c:pt idx="80">
                  <c:v>35.619437911615755</c:v>
                </c:pt>
                <c:pt idx="81">
                  <c:v>35.619437911615755</c:v>
                </c:pt>
                <c:pt idx="82">
                  <c:v>35.619437911615755</c:v>
                </c:pt>
                <c:pt idx="83">
                  <c:v>35.619437911615755</c:v>
                </c:pt>
                <c:pt idx="84">
                  <c:v>35.619437911615755</c:v>
                </c:pt>
                <c:pt idx="85">
                  <c:v>35.619437911615755</c:v>
                </c:pt>
                <c:pt idx="86">
                  <c:v>35.619437911615755</c:v>
                </c:pt>
                <c:pt idx="87">
                  <c:v>35.619437911615755</c:v>
                </c:pt>
                <c:pt idx="88">
                  <c:v>35.619437911615755</c:v>
                </c:pt>
                <c:pt idx="89">
                  <c:v>35.619437911615755</c:v>
                </c:pt>
                <c:pt idx="90">
                  <c:v>35.619437911615755</c:v>
                </c:pt>
                <c:pt idx="91">
                  <c:v>35.619437911615755</c:v>
                </c:pt>
                <c:pt idx="92">
                  <c:v>35.619437911615755</c:v>
                </c:pt>
                <c:pt idx="93">
                  <c:v>35.619437911615755</c:v>
                </c:pt>
                <c:pt idx="94">
                  <c:v>35.619437911615755</c:v>
                </c:pt>
                <c:pt idx="95">
                  <c:v>35.619437911615755</c:v>
                </c:pt>
                <c:pt idx="96">
                  <c:v>35.619437911615755</c:v>
                </c:pt>
                <c:pt idx="97">
                  <c:v>35.619437911615755</c:v>
                </c:pt>
                <c:pt idx="98">
                  <c:v>35.619437911615755</c:v>
                </c:pt>
                <c:pt idx="99">
                  <c:v>35.619437911615755</c:v>
                </c:pt>
                <c:pt idx="100">
                  <c:v>35.619437911615755</c:v>
                </c:pt>
                <c:pt idx="101">
                  <c:v>35.619437911615755</c:v>
                </c:pt>
                <c:pt idx="102">
                  <c:v>35.619437911615755</c:v>
                </c:pt>
                <c:pt idx="103">
                  <c:v>35.619437911615755</c:v>
                </c:pt>
                <c:pt idx="104">
                  <c:v>35.619437911615755</c:v>
                </c:pt>
                <c:pt idx="105">
                  <c:v>35.619437911615755</c:v>
                </c:pt>
                <c:pt idx="106">
                  <c:v>35.619437911615755</c:v>
                </c:pt>
                <c:pt idx="107">
                  <c:v>35.619437911615755</c:v>
                </c:pt>
                <c:pt idx="108">
                  <c:v>35.619437911615755</c:v>
                </c:pt>
                <c:pt idx="109">
                  <c:v>35.619437911615755</c:v>
                </c:pt>
                <c:pt idx="110">
                  <c:v>35.619437911615755</c:v>
                </c:pt>
                <c:pt idx="111">
                  <c:v>35.619437911615755</c:v>
                </c:pt>
                <c:pt idx="112">
                  <c:v>35.619437911615755</c:v>
                </c:pt>
                <c:pt idx="113">
                  <c:v>35.619437911615755</c:v>
                </c:pt>
                <c:pt idx="114">
                  <c:v>35.619437911615755</c:v>
                </c:pt>
                <c:pt idx="115">
                  <c:v>35.619437911615755</c:v>
                </c:pt>
                <c:pt idx="116">
                  <c:v>35.619437911615755</c:v>
                </c:pt>
                <c:pt idx="117">
                  <c:v>35.619437911615755</c:v>
                </c:pt>
                <c:pt idx="118">
                  <c:v>35.619437911615755</c:v>
                </c:pt>
                <c:pt idx="119">
                  <c:v>35.619437911615755</c:v>
                </c:pt>
                <c:pt idx="120">
                  <c:v>35.619437911615755</c:v>
                </c:pt>
                <c:pt idx="121">
                  <c:v>35.619437911615755</c:v>
                </c:pt>
                <c:pt idx="122">
                  <c:v>35.619437911615755</c:v>
                </c:pt>
                <c:pt idx="123">
                  <c:v>35.619437911615755</c:v>
                </c:pt>
                <c:pt idx="124">
                  <c:v>35.619437911615755</c:v>
                </c:pt>
                <c:pt idx="125">
                  <c:v>35.619437911615755</c:v>
                </c:pt>
                <c:pt idx="126">
                  <c:v>35.619437911615755</c:v>
                </c:pt>
                <c:pt idx="127">
                  <c:v>35.619437911615755</c:v>
                </c:pt>
                <c:pt idx="128">
                  <c:v>35.619437911615755</c:v>
                </c:pt>
                <c:pt idx="129">
                  <c:v>35.619437911615755</c:v>
                </c:pt>
                <c:pt idx="130">
                  <c:v>35.619437911615755</c:v>
                </c:pt>
                <c:pt idx="131">
                  <c:v>35.619437911615755</c:v>
                </c:pt>
                <c:pt idx="132">
                  <c:v>35.619437911615755</c:v>
                </c:pt>
                <c:pt idx="133">
                  <c:v>35.619437911615755</c:v>
                </c:pt>
                <c:pt idx="134">
                  <c:v>35.619437911615755</c:v>
                </c:pt>
                <c:pt idx="135">
                  <c:v>35.619437911615755</c:v>
                </c:pt>
                <c:pt idx="136">
                  <c:v>35.619437911615755</c:v>
                </c:pt>
                <c:pt idx="137">
                  <c:v>35.619437911615755</c:v>
                </c:pt>
                <c:pt idx="138">
                  <c:v>35.619437911615755</c:v>
                </c:pt>
                <c:pt idx="139">
                  <c:v>35.619437911615755</c:v>
                </c:pt>
                <c:pt idx="140">
                  <c:v>35.619437911615755</c:v>
                </c:pt>
                <c:pt idx="141">
                  <c:v>35.619437911615755</c:v>
                </c:pt>
                <c:pt idx="142">
                  <c:v>35.619437911615755</c:v>
                </c:pt>
                <c:pt idx="143">
                  <c:v>35.619437911615755</c:v>
                </c:pt>
                <c:pt idx="144">
                  <c:v>35.619437911615755</c:v>
                </c:pt>
                <c:pt idx="145">
                  <c:v>35.619437911615755</c:v>
                </c:pt>
                <c:pt idx="146">
                  <c:v>35.619437911615755</c:v>
                </c:pt>
                <c:pt idx="147">
                  <c:v>35.619437911615755</c:v>
                </c:pt>
                <c:pt idx="148">
                  <c:v>35.619437911615755</c:v>
                </c:pt>
                <c:pt idx="149">
                  <c:v>35.619437911615755</c:v>
                </c:pt>
                <c:pt idx="150">
                  <c:v>35.619437911615755</c:v>
                </c:pt>
                <c:pt idx="151">
                  <c:v>35.619437911615755</c:v>
                </c:pt>
                <c:pt idx="152">
                  <c:v>35.619437911615755</c:v>
                </c:pt>
                <c:pt idx="153">
                  <c:v>35.619437911615755</c:v>
                </c:pt>
                <c:pt idx="154">
                  <c:v>35.619437911615755</c:v>
                </c:pt>
                <c:pt idx="155">
                  <c:v>35.619437911615755</c:v>
                </c:pt>
                <c:pt idx="156">
                  <c:v>35.619437911615755</c:v>
                </c:pt>
                <c:pt idx="157">
                  <c:v>35.619437911615755</c:v>
                </c:pt>
                <c:pt idx="158">
                  <c:v>35.619437911615755</c:v>
                </c:pt>
                <c:pt idx="159">
                  <c:v>35.619437911615755</c:v>
                </c:pt>
                <c:pt idx="160">
                  <c:v>35.619437911615755</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181</c:v>
                </c:pt>
                <c:pt idx="1">
                  <c:v>181</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174.40634731302157</c:v>
                </c:pt>
                <c:pt idx="140">
                  <c:v>171.16299197570564</c:v>
                </c:pt>
                <c:pt idx="141">
                  <c:v>168.84913103052011</c:v>
                </c:pt>
                <c:pt idx="142">
                  <c:v>166.95981288216959</c:v>
                </c:pt>
                <c:pt idx="143">
                  <c:v>165.32974793373691</c:v>
                </c:pt>
                <c:pt idx="144">
                  <c:v>163.87979933978878</c:v>
                </c:pt>
                <c:pt idx="145">
                  <c:v>162.56470491659437</c:v>
                </c:pt>
                <c:pt idx="146">
                  <c:v>161.35566246066318</c:v>
                </c:pt>
                <c:pt idx="147">
                  <c:v>160.23297780206903</c:v>
                </c:pt>
                <c:pt idx="148">
                  <c:v>159.18246623471816</c:v>
                </c:pt>
                <c:pt idx="149">
                  <c:v>158.19350051539448</c:v>
                </c:pt>
                <c:pt idx="150">
                  <c:v>157.25786832367041</c:v>
                </c:pt>
                <c:pt idx="151">
                  <c:v>156.36906298698642</c:v>
                </c:pt>
                <c:pt idx="152">
                  <c:v>155.52182199813547</c:v>
                </c:pt>
                <c:pt idx="153">
                  <c:v>154.71181499633806</c:v>
                </c:pt>
                <c:pt idx="154">
                  <c:v>153.93542593492924</c:v>
                </c:pt>
                <c:pt idx="155">
                  <c:v>153.18959681875972</c:v>
                </c:pt>
                <c:pt idx="156">
                  <c:v>152.47171296494281</c:v>
                </c:pt>
                <c:pt idx="157">
                  <c:v>151.77951703032232</c:v>
                </c:pt>
                <c:pt idx="158">
                  <c:v>151.11104344012693</c:v>
                </c:pt>
                <c:pt idx="159">
                  <c:v>150.46456758588258</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7.3624457676422272</c:v>
                </c:pt>
                <c:pt idx="70">
                  <c:v>12.153403383186093</c:v>
                </c:pt>
                <c:pt idx="71">
                  <c:v>15.45961075404578</c:v>
                </c:pt>
                <c:pt idx="72">
                  <c:v>18.115393734312097</c:v>
                </c:pt>
                <c:pt idx="73">
                  <c:v>20.378519050233479</c:v>
                </c:pt>
                <c:pt idx="74">
                  <c:v>22.370085040714219</c:v>
                </c:pt>
                <c:pt idx="75">
                  <c:v>24.158759070146768</c:v>
                </c:pt>
                <c:pt idx="76">
                  <c:v>25.788056314236727</c:v>
                </c:pt>
                <c:pt idx="77">
                  <c:v>27.287677996803566</c:v>
                </c:pt>
                <c:pt idx="78">
                  <c:v>28.679007135521122</c:v>
                </c:pt>
                <c:pt idx="79">
                  <c:v>29.978070235690787</c:v>
                </c:pt>
                <c:pt idx="80">
                  <c:v>31.197263048529841</c:v>
                </c:pt>
                <c:pt idx="81">
                  <c:v>32.346418570360228</c:v>
                </c:pt>
                <c:pt idx="82">
                  <c:v>33.433500449448481</c:v>
                </c:pt>
                <c:pt idx="83">
                  <c:v>34.465071162800932</c:v>
                </c:pt>
                <c:pt idx="84">
                  <c:v>35.446618598819846</c:v>
                </c:pt>
                <c:pt idx="85">
                  <c:v>36.382790243615673</c:v>
                </c:pt>
                <c:pt idx="86">
                  <c:v>37.277565134058989</c:v>
                </c:pt>
                <c:pt idx="87">
                  <c:v>38.134382734962266</c:v>
                </c:pt>
                <c:pt idx="88">
                  <c:v>38.956241284379495</c:v>
                </c:pt>
                <c:pt idx="89">
                  <c:v>39.745774042105658</c:v>
                </c:pt>
                <c:pt idx="90">
                  <c:v>40.505309247952667</c:v>
                </c:pt>
                <c:pt idx="91">
                  <c:v>41.236917870987092</c:v>
                </c:pt>
                <c:pt idx="92">
                  <c:v>41.94245207206928</c:v>
                </c:pt>
                <c:pt idx="93">
                  <c:v>42.623576507546076</c:v>
                </c:pt>
                <c:pt idx="94">
                  <c:v>43.281794047087232</c:v>
                </c:pt>
                <c:pt idx="95">
                  <c:v>43.918467084587398</c:v>
                </c:pt>
                <c:pt idx="96">
                  <c:v>44.534835336882637</c:v>
                </c:pt>
                <c:pt idx="97">
                  <c:v>45.1320308172211</c:v>
                </c:pt>
                <c:pt idx="98">
                  <c:v>45.71109051650398</c:v>
                </c:pt>
                <c:pt idx="99">
                  <c:v>46.272967209946131</c:v>
                </c:pt>
                <c:pt idx="100">
                  <c:v>46.818538719389458</c:v>
                </c:pt>
                <c:pt idx="101">
                  <c:v>47.348615894590708</c:v>
                </c:pt>
                <c:pt idx="102">
                  <c:v>47.863949525104452</c:v>
                </c:pt>
                <c:pt idx="103">
                  <c:v>48.365236354082072</c:v>
                </c:pt>
                <c:pt idx="104">
                  <c:v>48.853124333636025</c:v>
                </c:pt>
                <c:pt idx="105">
                  <c:v>49.328217236335853</c:v>
                </c:pt>
                <c:pt idx="106">
                  <c:v>49.791078717393951</c:v>
                </c:pt>
                <c:pt idx="107">
                  <c:v>50.242235906030629</c:v>
                </c:pt>
                <c:pt idx="108">
                  <c:v>50.682182591519293</c:v>
                </c:pt>
                <c:pt idx="109">
                  <c:v>51.11138205885208</c:v>
                </c:pt>
                <c:pt idx="110">
                  <c:v>51.530269620328745</c:v>
                </c:pt>
                <c:pt idx="111">
                  <c:v>51.939254882270269</c:v>
                </c:pt>
                <c:pt idx="112">
                  <c:v>52.338723780189454</c:v>
                </c:pt>
                <c:pt idx="113">
                  <c:v>52.729040410876728</c:v>
                </c:pt>
                <c:pt idx="114">
                  <c:v>53.110548685792473</c:v>
                </c:pt>
                <c:pt idx="115">
                  <c:v>53.483573826749932</c:v>
                </c:pt>
                <c:pt idx="116">
                  <c:v>53.848423722004206</c:v>
                </c:pt>
                <c:pt idx="117">
                  <c:v>54.205390158440579</c:v>
                </c:pt>
                <c:pt idx="118">
                  <c:v>54.554749943500035</c:v>
                </c:pt>
                <c:pt idx="119">
                  <c:v>54.896765928730566</c:v>
                </c:pt>
                <c:pt idx="120">
                  <c:v>55.231687945358757</c:v>
                </c:pt>
                <c:pt idx="121">
                  <c:v>55.559753660995135</c:v>
                </c:pt>
                <c:pt idx="122">
                  <c:v>55.881189365485923</c:v>
                </c:pt>
                <c:pt idx="123">
                  <c:v>56.196210692973551</c:v>
                </c:pt>
                <c:pt idx="124">
                  <c:v>56.505023286407202</c:v>
                </c:pt>
                <c:pt idx="125">
                  <c:v>56.807823410031304</c:v>
                </c:pt>
                <c:pt idx="126">
                  <c:v>57.10479851476034</c:v>
                </c:pt>
                <c:pt idx="127">
                  <c:v>57.396127760807275</c:v>
                </c:pt>
                <c:pt idx="128">
                  <c:v>57.681982501459927</c:v>
                </c:pt>
                <c:pt idx="129">
                  <c:v>57.962526731485561</c:v>
                </c:pt>
                <c:pt idx="130">
                  <c:v>58.237917503279277</c:v>
                </c:pt>
                <c:pt idx="131">
                  <c:v>58.508305313551183</c:v>
                </c:pt>
                <c:pt idx="132">
                  <c:v>58.77383446306473</c:v>
                </c:pt>
                <c:pt idx="133">
                  <c:v>59.034643391687652</c:v>
                </c:pt>
                <c:pt idx="134">
                  <c:v>59.29086499079542</c:v>
                </c:pt>
                <c:pt idx="135">
                  <c:v>59.542626894870118</c:v>
                </c:pt>
                <c:pt idx="136">
                  <c:v>59.790051753962175</c:v>
                </c:pt>
                <c:pt idx="137">
                  <c:v>60.033257488526544</c:v>
                </c:pt>
                <c:pt idx="138">
                  <c:v>60.272357528004768</c:v>
                </c:pt>
                <c:pt idx="139">
                  <c:v>60.507461034400229</c:v>
                </c:pt>
                <c:pt idx="140">
                  <c:v>60.738673111981562</c:v>
                </c:pt>
                <c:pt idx="141">
                  <c:v>60.966095004149224</c:v>
                </c:pt>
                <c:pt idx="142">
                  <c:v>61.189824278409553</c:v>
                </c:pt>
                <c:pt idx="143">
                  <c:v>61.409955000319833</c:v>
                </c:pt>
                <c:pt idx="144">
                  <c:v>61.626577897194409</c:v>
                </c:pt>
                <c:pt idx="145">
                  <c:v>61.839780512295647</c:v>
                </c:pt>
                <c:pt idx="146">
                  <c:v>62.049647350174098</c:v>
                </c:pt>
                <c:pt idx="147">
                  <c:v>62.256260013767616</c:v>
                </c:pt>
                <c:pt idx="148">
                  <c:v>62.459697333820429</c:v>
                </c:pt>
                <c:pt idx="149">
                  <c:v>62.660035491138153</c:v>
                </c:pt>
                <c:pt idx="150">
                  <c:v>62.857348132154861</c:v>
                </c:pt>
                <c:pt idx="151">
                  <c:v>63.05170647825063</c:v>
                </c:pt>
                <c:pt idx="152">
                  <c:v>63.243179429224988</c:v>
                </c:pt>
                <c:pt idx="153">
                  <c:v>63.431833661300566</c:v>
                </c:pt>
                <c:pt idx="154">
                  <c:v>63.617733720003734</c:v>
                </c:pt>
                <c:pt idx="155">
                  <c:v>63.800942108242708</c:v>
                </c:pt>
                <c:pt idx="156">
                  <c:v>63.981519369880857</c:v>
                </c:pt>
                <c:pt idx="157">
                  <c:v>64.159524169080811</c:v>
                </c:pt>
                <c:pt idx="158">
                  <c:v>64.33501336567582</c:v>
                </c:pt>
                <c:pt idx="159">
                  <c:v>64.508042086806213</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10</c:v>
                </c:pt>
              </c:numCache>
            </c:numRef>
          </c:xVal>
          <c:yVal>
            <c:numRef>
              <c:f>'Overview (dark mode)'!$C$24</c:f>
              <c:numCache>
                <c:formatCode>General</c:formatCode>
                <c:ptCount val="1"/>
                <c:pt idx="0">
                  <c:v>29.999999999999993</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144.38056208838424</c:v>
                </c:pt>
                <c:pt idx="2">
                  <c:v>144.38056208838424</c:v>
                </c:pt>
                <c:pt idx="3">
                  <c:v>144.38056208838424</c:v>
                </c:pt>
                <c:pt idx="4">
                  <c:v>144.38056208838424</c:v>
                </c:pt>
                <c:pt idx="5">
                  <c:v>144.38056208838424</c:v>
                </c:pt>
                <c:pt idx="6">
                  <c:v>144.38056208838424</c:v>
                </c:pt>
                <c:pt idx="7">
                  <c:v>144.38056208838424</c:v>
                </c:pt>
                <c:pt idx="8">
                  <c:v>144.38056208838424</c:v>
                </c:pt>
                <c:pt idx="9">
                  <c:v>144.38056208838424</c:v>
                </c:pt>
                <c:pt idx="10">
                  <c:v>144.38056208838424</c:v>
                </c:pt>
                <c:pt idx="11">
                  <c:v>144.38056208838424</c:v>
                </c:pt>
                <c:pt idx="12">
                  <c:v>144.38056208838424</c:v>
                </c:pt>
                <c:pt idx="13">
                  <c:v>144.38056208838424</c:v>
                </c:pt>
                <c:pt idx="14">
                  <c:v>144.38056208838424</c:v>
                </c:pt>
                <c:pt idx="15">
                  <c:v>144.38056208838424</c:v>
                </c:pt>
                <c:pt idx="16">
                  <c:v>144.38056208838424</c:v>
                </c:pt>
                <c:pt idx="17">
                  <c:v>144.38056208838424</c:v>
                </c:pt>
                <c:pt idx="18">
                  <c:v>144.38056208838424</c:v>
                </c:pt>
                <c:pt idx="19">
                  <c:v>144.38056208838424</c:v>
                </c:pt>
                <c:pt idx="20">
                  <c:v>144.38056208838424</c:v>
                </c:pt>
                <c:pt idx="21">
                  <c:v>144.38056208838424</c:v>
                </c:pt>
                <c:pt idx="22">
                  <c:v>144.38056208838424</c:v>
                </c:pt>
                <c:pt idx="23">
                  <c:v>144.38056208838424</c:v>
                </c:pt>
                <c:pt idx="24">
                  <c:v>144.38056208838424</c:v>
                </c:pt>
                <c:pt idx="25">
                  <c:v>144.38056208838424</c:v>
                </c:pt>
                <c:pt idx="26">
                  <c:v>144.38056208838424</c:v>
                </c:pt>
                <c:pt idx="27">
                  <c:v>144.38056208838424</c:v>
                </c:pt>
                <c:pt idx="28">
                  <c:v>144.38056208838424</c:v>
                </c:pt>
                <c:pt idx="29">
                  <c:v>144.38056208838424</c:v>
                </c:pt>
                <c:pt idx="30">
                  <c:v>144.38056208838424</c:v>
                </c:pt>
                <c:pt idx="31">
                  <c:v>144.38056208838424</c:v>
                </c:pt>
                <c:pt idx="32">
                  <c:v>144.38056208838424</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171.15184644265923</c:v>
                </c:pt>
                <c:pt idx="49">
                  <c:v>165.35571493825984</c:v>
                </c:pt>
                <c:pt idx="50">
                  <c:v>161.40008213178143</c:v>
                </c:pt>
                <c:pt idx="51">
                  <c:v>158.25060875071048</c:v>
                </c:pt>
                <c:pt idx="52">
                  <c:v>155.58860169947746</c:v>
                </c:pt>
                <c:pt idx="53">
                  <c:v>153.26412704852518</c:v>
                </c:pt>
                <c:pt idx="54">
                  <c:v>151.19196853856874</c:v>
                </c:pt>
                <c:pt idx="55">
                  <c:v>149.31798536728022</c:v>
                </c:pt>
                <c:pt idx="56">
                  <c:v>147.60513024750256</c:v>
                </c:pt>
                <c:pt idx="57">
                  <c:v>146.02666829433963</c:v>
                </c:pt>
                <c:pt idx="58">
                  <c:v>144.5625190528126</c:v>
                </c:pt>
                <c:pt idx="59">
                  <c:v>143.19712235802206</c:v>
                </c:pt>
                <c:pt idx="60">
                  <c:v>141.91811570019149</c:v>
                </c:pt>
                <c:pt idx="61">
                  <c:v>140.71547413298791</c:v>
                </c:pt>
                <c:pt idx="62">
                  <c:v>139.5809285734789</c:v>
                </c:pt>
                <c:pt idx="63">
                  <c:v>138.50755931484946</c:v>
                </c:pt>
                <c:pt idx="64">
                  <c:v>137.48950401406864</c:v>
                </c:pt>
                <c:pt idx="65">
                  <c:v>136.52174288546038</c:v>
                </c:pt>
                <c:pt idx="66">
                  <c:v>135.59993740797918</c:v>
                </c:pt>
                <c:pt idx="67">
                  <c:v>134.72030701753627</c:v>
                </c:pt>
                <c:pt idx="68">
                  <c:v>133.87953333126492</c:v>
                </c:pt>
                <c:pt idx="69">
                  <c:v>133.07468469995416</c:v>
                </c:pt>
                <c:pt idx="70">
                  <c:v>132.30315601953521</c:v>
                </c:pt>
                <c:pt idx="71">
                  <c:v>131.5626201674753</c:v>
                </c:pt>
                <c:pt idx="72">
                  <c:v>130.85098841462505</c:v>
                </c:pt>
                <c:pt idx="73">
                  <c:v>130.16637785142422</c:v>
                </c:pt>
                <c:pt idx="74">
                  <c:v>129.5070843567369</c:v>
                </c:pt>
                <c:pt idx="75">
                  <c:v>128.87155999084609</c:v>
                </c:pt>
                <c:pt idx="76">
                  <c:v>128.2583939527434</c:v>
                </c:pt>
                <c:pt idx="77">
                  <c:v>127.66629643360946</c:v>
                </c:pt>
                <c:pt idx="78">
                  <c:v>127.09408484226421</c:v>
                </c:pt>
                <c:pt idx="79">
                  <c:v>126.54067198751943</c:v>
                </c:pt>
                <c:pt idx="80">
                  <c:v>126.00505588600873</c:v>
                </c:pt>
                <c:pt idx="81">
                  <c:v>125.48631092877946</c:v>
                </c:pt>
                <c:pt idx="82">
                  <c:v>124.98358019042803</c:v>
                </c:pt>
                <c:pt idx="83">
                  <c:v>124.49606870429528</c:v>
                </c:pt>
                <c:pt idx="84">
                  <c:v>124.02303755874564</c:v>
                </c:pt>
                <c:pt idx="85">
                  <c:v>123.56379869471576</c:v>
                </c:pt>
                <c:pt idx="86">
                  <c:v>123.11771030495323</c:v>
                </c:pt>
                <c:pt idx="87">
                  <c:v>122.68417275173965</c:v>
                </c:pt>
                <c:pt idx="88">
                  <c:v>122.2626249332225</c:v>
                </c:pt>
                <c:pt idx="89">
                  <c:v>121.85254103939702</c:v>
                </c:pt>
                <c:pt idx="90">
                  <c:v>121.45342764776331</c:v>
                </c:pt>
                <c:pt idx="91">
                  <c:v>121.06482111611962</c:v>
                </c:pt>
                <c:pt idx="92">
                  <c:v>120.68628523613458</c:v>
                </c:pt>
                <c:pt idx="93">
                  <c:v>120.31740911650449</c:v>
                </c:pt>
                <c:pt idx="94">
                  <c:v>119.95780526883385</c:v>
                </c:pt>
                <c:pt idx="95">
                  <c:v>119.60710787302661</c:v>
                </c:pt>
                <c:pt idx="96">
                  <c:v>119.26497120206302</c:v>
                </c:pt>
                <c:pt idx="97">
                  <c:v>118.93106818865751</c:v>
                </c:pt>
                <c:pt idx="98">
                  <c:v>118.60508911852578</c:v>
                </c:pt>
                <c:pt idx="99">
                  <c:v>118.28674043690033</c:v>
                </c:pt>
                <c:pt idx="100">
                  <c:v>117.9757436565702</c:v>
                </c:pt>
                <c:pt idx="101">
                  <c:v>117.67183435713225</c:v>
                </c:pt>
                <c:pt idx="102">
                  <c:v>117.37476126635789</c:v>
                </c:pt>
                <c:pt idx="103">
                  <c:v>117.08428541563282</c:v>
                </c:pt>
                <c:pt idx="104">
                  <c:v>116.8001793623435</c:v>
                </c:pt>
                <c:pt idx="105">
                  <c:v>116.52222647287935</c:v>
                </c:pt>
                <c:pt idx="106">
                  <c:v>116.25022026061623</c:v>
                </c:pt>
                <c:pt idx="107">
                  <c:v>115.98396377385478</c:v>
                </c:pt>
                <c:pt idx="108">
                  <c:v>115.7232690292207</c:v>
                </c:pt>
                <c:pt idx="109">
                  <c:v>115.46795648650381</c:v>
                </c:pt>
                <c:pt idx="110">
                  <c:v>115.21785456132612</c:v>
                </c:pt>
                <c:pt idx="111">
                  <c:v>114.97279917239402</c:v>
                </c:pt>
                <c:pt idx="112">
                  <c:v>114.73263332041307</c:v>
                </c:pt>
                <c:pt idx="113">
                  <c:v>114.49720669603025</c:v>
                </c:pt>
                <c:pt idx="114">
                  <c:v>114.26637531442346</c:v>
                </c:pt>
                <c:pt idx="115">
                  <c:v>114.04000117438395</c:v>
                </c:pt>
                <c:pt idx="116">
                  <c:v>113.81795193993992</c:v>
                </c:pt>
                <c:pt idx="117">
                  <c:v>113.60010064274996</c:v>
                </c:pt>
                <c:pt idx="118">
                  <c:v>113.38632540365623</c:v>
                </c:pt>
                <c:pt idx="119">
                  <c:v>113.17650917193208</c:v>
                </c:pt>
                <c:pt idx="120">
                  <c:v>112.97053948088931</c:v>
                </c:pt>
                <c:pt idx="121">
                  <c:v>112.76830821862592</c:v>
                </c:pt>
                <c:pt idx="122">
                  <c:v>112.56971141280169</c:v>
                </c:pt>
                <c:pt idx="123">
                  <c:v>112.37464902842295</c:v>
                </c:pt>
                <c:pt idx="124">
                  <c:v>112.18302477770385</c:v>
                </c:pt>
                <c:pt idx="125">
                  <c:v>111.99474594114908</c:v>
                </c:pt>
                <c:pt idx="126">
                  <c:v>111.80972319907259</c:v>
                </c:pt>
                <c:pt idx="127">
                  <c:v>111.62787047283146</c:v>
                </c:pt>
                <c:pt idx="128">
                  <c:v>111.44910477511061</c:v>
                </c:pt>
                <c:pt idx="129">
                  <c:v>111.27334606864754</c:v>
                </c:pt>
                <c:pt idx="130">
                  <c:v>111.10051713283362</c:v>
                </c:pt>
                <c:pt idx="131">
                  <c:v>110.93054343767189</c:v>
                </c:pt>
                <c:pt idx="132">
                  <c:v>110.76335302461129</c:v>
                </c:pt>
                <c:pt idx="133">
                  <c:v>110.59887639381364</c:v>
                </c:pt>
                <c:pt idx="134">
                  <c:v>110.43704639744203</c:v>
                </c:pt>
                <c:pt idx="135">
                  <c:v>110.27779813859077</c:v>
                </c:pt>
                <c:pt idx="136">
                  <c:v>110.12106887550392</c:v>
                </c:pt>
                <c:pt idx="137">
                  <c:v>109.96679793075556</c:v>
                </c:pt>
                <c:pt idx="138">
                  <c:v>109.81492660508752</c:v>
                </c:pt>
                <c:pt idx="139">
                  <c:v>109.66539809562289</c:v>
                </c:pt>
                <c:pt idx="140">
                  <c:v>109.51815741819253</c:v>
                </c:pt>
                <c:pt idx="141">
                  <c:v>109.37315133353022</c:v>
                </c:pt>
                <c:pt idx="142">
                  <c:v>109.23032827710905</c:v>
                </c:pt>
                <c:pt idx="143">
                  <c:v>109.08963829240692</c:v>
                </c:pt>
                <c:pt idx="144">
                  <c:v>108.95103296740335</c:v>
                </c:pt>
                <c:pt idx="145">
                  <c:v>108.81446537412295</c:v>
                </c:pt>
                <c:pt idx="146">
                  <c:v>108.67989001105302</c:v>
                </c:pt>
                <c:pt idx="147">
                  <c:v>108.54726274827429</c:v>
                </c:pt>
                <c:pt idx="148">
                  <c:v>108.41654077515383</c:v>
                </c:pt>
                <c:pt idx="149">
                  <c:v>108.28768255045908</c:v>
                </c:pt>
                <c:pt idx="150">
                  <c:v>108.16064775476097</c:v>
                </c:pt>
                <c:pt idx="151">
                  <c:v>108.03539724500236</c:v>
                </c:pt>
                <c:pt idx="152">
                  <c:v>107.91189301111541</c:v>
                </c:pt>
                <c:pt idx="153">
                  <c:v>107.79009813457945</c:v>
                </c:pt>
                <c:pt idx="154">
                  <c:v>107.66997674881654</c:v>
                </c:pt>
                <c:pt idx="155">
                  <c:v>107.55149400132937</c:v>
                </c:pt>
                <c:pt idx="156">
                  <c:v>107.43461601749057</c:v>
                </c:pt>
                <c:pt idx="157">
                  <c:v>107.31930986589914</c:v>
                </c:pt>
                <c:pt idx="158">
                  <c:v>107.2055435252239</c:v>
                </c:pt>
                <c:pt idx="159">
                  <c:v>107.09328585245873</c:v>
                </c:pt>
                <c:pt idx="160">
                  <c:v>106.98250655251917</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3C35C319-10D3-4495-BEDD-30B15EF4F3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7C262231-8DD4-44AA-835E-B8A2CBA11D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D3959C6B-3321-48E9-98AB-CBC65ED5C8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65A8C5EC-B90A-46FB-B878-88F8F65DA13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7EEE1FB3-7CBC-4292-BC54-514E937451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DD57B4BD-B79C-4AAF-8048-7ACA5F02F0E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A0BEF708-4508-4707-B458-B1E7C8AA59C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7D87E397-953E-4862-BB52-BD34A74DBC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A9AC245A-6A13-4E1F-B86F-570B59DF9C8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12C6FC7E-F3E9-4F7B-A28C-0FF6BBFC86C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9B3D297C-BBA7-4586-B005-B4C934FCA17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A3FE63B4-4170-4060-A1A3-1FCECD651CD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-1</c:v>
                </c:pt>
                <c:pt idx="1">
                  <c:v>-1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169.38293686462504</c:v>
                </c:pt>
                <c:pt idx="28">
                  <c:v>161.16949383579816</c:v>
                </c:pt>
                <c:pt idx="29">
                  <c:v>155.87764241964464</c:v>
                </c:pt>
                <c:pt idx="30">
                  <c:v>151.78785043142949</c:v>
                </c:pt>
                <c:pt idx="31">
                  <c:v>148.4112483405849</c:v>
                </c:pt>
                <c:pt idx="32">
                  <c:v>145.52278891195678</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106.98250655251917</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35.619437911615755</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35.619437911615755</c:v>
                </c:pt>
                <c:pt idx="2">
                  <c:v>35.619437911615755</c:v>
                </c:pt>
                <c:pt idx="3">
                  <c:v>35.619437911615755</c:v>
                </c:pt>
                <c:pt idx="4">
                  <c:v>35.619437911615755</c:v>
                </c:pt>
                <c:pt idx="5">
                  <c:v>35.619437911615755</c:v>
                </c:pt>
                <c:pt idx="6">
                  <c:v>35.619437911615755</c:v>
                </c:pt>
                <c:pt idx="7">
                  <c:v>35.619437911615755</c:v>
                </c:pt>
                <c:pt idx="8">
                  <c:v>35.619437911615755</c:v>
                </c:pt>
                <c:pt idx="9">
                  <c:v>35.619437911615755</c:v>
                </c:pt>
                <c:pt idx="10">
                  <c:v>35.619437911615755</c:v>
                </c:pt>
                <c:pt idx="11">
                  <c:v>35.619437911615755</c:v>
                </c:pt>
                <c:pt idx="12">
                  <c:v>35.619437911615755</c:v>
                </c:pt>
                <c:pt idx="13">
                  <c:v>35.619437911615755</c:v>
                </c:pt>
                <c:pt idx="14">
                  <c:v>35.619437911615755</c:v>
                </c:pt>
                <c:pt idx="15">
                  <c:v>35.619437911615755</c:v>
                </c:pt>
                <c:pt idx="16">
                  <c:v>35.619437911615755</c:v>
                </c:pt>
                <c:pt idx="17">
                  <c:v>35.619437911615755</c:v>
                </c:pt>
                <c:pt idx="18">
                  <c:v>35.619437911615755</c:v>
                </c:pt>
                <c:pt idx="19">
                  <c:v>35.619437911615755</c:v>
                </c:pt>
                <c:pt idx="20">
                  <c:v>35.619437911615755</c:v>
                </c:pt>
                <c:pt idx="21">
                  <c:v>35.619437911615755</c:v>
                </c:pt>
                <c:pt idx="22">
                  <c:v>35.619437911615755</c:v>
                </c:pt>
                <c:pt idx="23">
                  <c:v>35.619437911615755</c:v>
                </c:pt>
                <c:pt idx="24">
                  <c:v>35.619437911615755</c:v>
                </c:pt>
                <c:pt idx="25">
                  <c:v>35.619437911615755</c:v>
                </c:pt>
                <c:pt idx="26">
                  <c:v>35.619437911615755</c:v>
                </c:pt>
                <c:pt idx="27">
                  <c:v>35.619437911615755</c:v>
                </c:pt>
                <c:pt idx="28">
                  <c:v>35.619437911615755</c:v>
                </c:pt>
                <c:pt idx="29">
                  <c:v>35.619437911615755</c:v>
                </c:pt>
                <c:pt idx="30">
                  <c:v>35.619437911615755</c:v>
                </c:pt>
                <c:pt idx="31">
                  <c:v>35.619437911615755</c:v>
                </c:pt>
                <c:pt idx="32">
                  <c:v>35.619437911615755</c:v>
                </c:pt>
                <c:pt idx="33">
                  <c:v>35.619437911615755</c:v>
                </c:pt>
                <c:pt idx="34">
                  <c:v>35.619437911615755</c:v>
                </c:pt>
                <c:pt idx="35">
                  <c:v>35.619437911615755</c:v>
                </c:pt>
                <c:pt idx="36">
                  <c:v>35.619437911615755</c:v>
                </c:pt>
                <c:pt idx="37">
                  <c:v>35.619437911615755</c:v>
                </c:pt>
                <c:pt idx="38">
                  <c:v>35.619437911615755</c:v>
                </c:pt>
                <c:pt idx="39">
                  <c:v>35.619437911615755</c:v>
                </c:pt>
                <c:pt idx="40">
                  <c:v>35.619437911615755</c:v>
                </c:pt>
                <c:pt idx="41">
                  <c:v>35.619437911615755</c:v>
                </c:pt>
                <c:pt idx="42">
                  <c:v>35.619437911615755</c:v>
                </c:pt>
                <c:pt idx="43">
                  <c:v>35.619437911615755</c:v>
                </c:pt>
                <c:pt idx="44">
                  <c:v>35.619437911615755</c:v>
                </c:pt>
                <c:pt idx="45">
                  <c:v>35.619437911615755</c:v>
                </c:pt>
                <c:pt idx="46">
                  <c:v>35.619437911615755</c:v>
                </c:pt>
                <c:pt idx="47">
                  <c:v>35.619437911615755</c:v>
                </c:pt>
                <c:pt idx="48">
                  <c:v>35.619437911615755</c:v>
                </c:pt>
                <c:pt idx="49">
                  <c:v>35.619437911615755</c:v>
                </c:pt>
                <c:pt idx="50">
                  <c:v>35.619437911615755</c:v>
                </c:pt>
                <c:pt idx="51">
                  <c:v>35.619437911615755</c:v>
                </c:pt>
                <c:pt idx="52">
                  <c:v>35.619437911615755</c:v>
                </c:pt>
                <c:pt idx="53">
                  <c:v>35.619437911615755</c:v>
                </c:pt>
                <c:pt idx="54">
                  <c:v>35.619437911615755</c:v>
                </c:pt>
                <c:pt idx="55">
                  <c:v>35.619437911615755</c:v>
                </c:pt>
                <c:pt idx="56">
                  <c:v>35.619437911615755</c:v>
                </c:pt>
                <c:pt idx="57">
                  <c:v>35.619437911615755</c:v>
                </c:pt>
                <c:pt idx="58">
                  <c:v>35.619437911615755</c:v>
                </c:pt>
                <c:pt idx="59">
                  <c:v>35.619437911615755</c:v>
                </c:pt>
                <c:pt idx="60">
                  <c:v>35.619437911615755</c:v>
                </c:pt>
                <c:pt idx="61">
                  <c:v>35.619437911615755</c:v>
                </c:pt>
                <c:pt idx="62">
                  <c:v>35.619437911615755</c:v>
                </c:pt>
                <c:pt idx="63">
                  <c:v>35.619437911615755</c:v>
                </c:pt>
                <c:pt idx="64">
                  <c:v>35.619437911615755</c:v>
                </c:pt>
                <c:pt idx="65">
                  <c:v>35.619437911615755</c:v>
                </c:pt>
                <c:pt idx="66">
                  <c:v>35.619437911615755</c:v>
                </c:pt>
                <c:pt idx="67">
                  <c:v>35.619437911615755</c:v>
                </c:pt>
                <c:pt idx="68">
                  <c:v>35.619437911615755</c:v>
                </c:pt>
                <c:pt idx="69">
                  <c:v>35.619437911615755</c:v>
                </c:pt>
                <c:pt idx="70">
                  <c:v>35.619437911615755</c:v>
                </c:pt>
                <c:pt idx="71">
                  <c:v>35.619437911615755</c:v>
                </c:pt>
                <c:pt idx="72">
                  <c:v>35.619437911615755</c:v>
                </c:pt>
                <c:pt idx="73">
                  <c:v>35.619437911615755</c:v>
                </c:pt>
                <c:pt idx="74">
                  <c:v>35.619437911615755</c:v>
                </c:pt>
                <c:pt idx="75">
                  <c:v>35.619437911615755</c:v>
                </c:pt>
                <c:pt idx="76">
                  <c:v>35.619437911615755</c:v>
                </c:pt>
                <c:pt idx="77">
                  <c:v>35.619437911615755</c:v>
                </c:pt>
                <c:pt idx="78">
                  <c:v>35.619437911615755</c:v>
                </c:pt>
                <c:pt idx="79">
                  <c:v>35.619437911615755</c:v>
                </c:pt>
                <c:pt idx="80">
                  <c:v>35.619437911615755</c:v>
                </c:pt>
                <c:pt idx="81">
                  <c:v>35.619437911615755</c:v>
                </c:pt>
                <c:pt idx="82">
                  <c:v>35.619437911615755</c:v>
                </c:pt>
                <c:pt idx="83">
                  <c:v>35.619437911615755</c:v>
                </c:pt>
                <c:pt idx="84">
                  <c:v>35.619437911615755</c:v>
                </c:pt>
                <c:pt idx="85">
                  <c:v>35.619437911615755</c:v>
                </c:pt>
                <c:pt idx="86">
                  <c:v>35.619437911615755</c:v>
                </c:pt>
                <c:pt idx="87">
                  <c:v>35.619437911615755</c:v>
                </c:pt>
                <c:pt idx="88">
                  <c:v>35.619437911615755</c:v>
                </c:pt>
                <c:pt idx="89">
                  <c:v>35.619437911615755</c:v>
                </c:pt>
                <c:pt idx="90">
                  <c:v>35.619437911615755</c:v>
                </c:pt>
                <c:pt idx="91">
                  <c:v>35.619437911615755</c:v>
                </c:pt>
                <c:pt idx="92">
                  <c:v>35.619437911615755</c:v>
                </c:pt>
                <c:pt idx="93">
                  <c:v>35.619437911615755</c:v>
                </c:pt>
                <c:pt idx="94">
                  <c:v>35.619437911615755</c:v>
                </c:pt>
                <c:pt idx="95">
                  <c:v>35.619437911615755</c:v>
                </c:pt>
                <c:pt idx="96">
                  <c:v>35.619437911615755</c:v>
                </c:pt>
                <c:pt idx="97">
                  <c:v>35.619437911615755</c:v>
                </c:pt>
                <c:pt idx="98">
                  <c:v>35.619437911615755</c:v>
                </c:pt>
                <c:pt idx="99">
                  <c:v>35.619437911615755</c:v>
                </c:pt>
                <c:pt idx="100">
                  <c:v>35.619437911615755</c:v>
                </c:pt>
                <c:pt idx="101">
                  <c:v>35.619437911615755</c:v>
                </c:pt>
                <c:pt idx="102">
                  <c:v>35.619437911615755</c:v>
                </c:pt>
                <c:pt idx="103">
                  <c:v>35.619437911615755</c:v>
                </c:pt>
                <c:pt idx="104">
                  <c:v>35.619437911615755</c:v>
                </c:pt>
                <c:pt idx="105">
                  <c:v>35.619437911615755</c:v>
                </c:pt>
                <c:pt idx="106">
                  <c:v>35.619437911615755</c:v>
                </c:pt>
                <c:pt idx="107">
                  <c:v>35.619437911615755</c:v>
                </c:pt>
                <c:pt idx="108">
                  <c:v>35.619437911615755</c:v>
                </c:pt>
                <c:pt idx="109">
                  <c:v>35.619437911615755</c:v>
                </c:pt>
                <c:pt idx="110">
                  <c:v>35.619437911615755</c:v>
                </c:pt>
                <c:pt idx="111">
                  <c:v>35.619437911615755</c:v>
                </c:pt>
                <c:pt idx="112">
                  <c:v>35.619437911615755</c:v>
                </c:pt>
                <c:pt idx="113">
                  <c:v>35.619437911615755</c:v>
                </c:pt>
                <c:pt idx="114">
                  <c:v>35.619437911615755</c:v>
                </c:pt>
                <c:pt idx="115">
                  <c:v>35.619437911615755</c:v>
                </c:pt>
                <c:pt idx="116">
                  <c:v>35.619437911615755</c:v>
                </c:pt>
                <c:pt idx="117">
                  <c:v>35.619437911615755</c:v>
                </c:pt>
                <c:pt idx="118">
                  <c:v>35.619437911615755</c:v>
                </c:pt>
                <c:pt idx="119">
                  <c:v>35.619437911615755</c:v>
                </c:pt>
                <c:pt idx="120">
                  <c:v>35.619437911615755</c:v>
                </c:pt>
                <c:pt idx="121">
                  <c:v>35.619437911615755</c:v>
                </c:pt>
                <c:pt idx="122">
                  <c:v>35.619437911615755</c:v>
                </c:pt>
                <c:pt idx="123">
                  <c:v>35.619437911615755</c:v>
                </c:pt>
                <c:pt idx="124">
                  <c:v>35.619437911615755</c:v>
                </c:pt>
                <c:pt idx="125">
                  <c:v>35.619437911615755</c:v>
                </c:pt>
                <c:pt idx="126">
                  <c:v>35.619437911615755</c:v>
                </c:pt>
                <c:pt idx="127">
                  <c:v>35.619437911615755</c:v>
                </c:pt>
                <c:pt idx="128">
                  <c:v>35.619437911615755</c:v>
                </c:pt>
                <c:pt idx="129">
                  <c:v>35.619437911615755</c:v>
                </c:pt>
                <c:pt idx="130">
                  <c:v>35.619437911615755</c:v>
                </c:pt>
                <c:pt idx="131">
                  <c:v>35.619437911615755</c:v>
                </c:pt>
                <c:pt idx="132">
                  <c:v>35.619437911615755</c:v>
                </c:pt>
                <c:pt idx="133">
                  <c:v>35.619437911615755</c:v>
                </c:pt>
                <c:pt idx="134">
                  <c:v>35.619437911615755</c:v>
                </c:pt>
                <c:pt idx="135">
                  <c:v>35.619437911615755</c:v>
                </c:pt>
                <c:pt idx="136">
                  <c:v>35.619437911615755</c:v>
                </c:pt>
                <c:pt idx="137">
                  <c:v>35.619437911615755</c:v>
                </c:pt>
                <c:pt idx="138">
                  <c:v>35.619437911615755</c:v>
                </c:pt>
                <c:pt idx="139">
                  <c:v>35.619437911615755</c:v>
                </c:pt>
                <c:pt idx="140">
                  <c:v>35.619437911615755</c:v>
                </c:pt>
                <c:pt idx="141">
                  <c:v>35.619437911615755</c:v>
                </c:pt>
                <c:pt idx="142">
                  <c:v>35.619437911615755</c:v>
                </c:pt>
                <c:pt idx="143">
                  <c:v>35.619437911615755</c:v>
                </c:pt>
                <c:pt idx="144">
                  <c:v>35.619437911615755</c:v>
                </c:pt>
                <c:pt idx="145">
                  <c:v>35.619437911615755</c:v>
                </c:pt>
                <c:pt idx="146">
                  <c:v>35.619437911615755</c:v>
                </c:pt>
                <c:pt idx="147">
                  <c:v>35.619437911615755</c:v>
                </c:pt>
                <c:pt idx="148">
                  <c:v>35.619437911615755</c:v>
                </c:pt>
                <c:pt idx="149">
                  <c:v>35.619437911615755</c:v>
                </c:pt>
                <c:pt idx="150">
                  <c:v>35.619437911615755</c:v>
                </c:pt>
                <c:pt idx="151">
                  <c:v>35.619437911615755</c:v>
                </c:pt>
                <c:pt idx="152">
                  <c:v>35.619437911615755</c:v>
                </c:pt>
                <c:pt idx="153">
                  <c:v>35.619437911615755</c:v>
                </c:pt>
                <c:pt idx="154">
                  <c:v>35.619437911615755</c:v>
                </c:pt>
                <c:pt idx="155">
                  <c:v>35.619437911615755</c:v>
                </c:pt>
                <c:pt idx="156">
                  <c:v>35.619437911615755</c:v>
                </c:pt>
                <c:pt idx="157">
                  <c:v>35.619437911615755</c:v>
                </c:pt>
                <c:pt idx="158">
                  <c:v>35.619437911615755</c:v>
                </c:pt>
                <c:pt idx="159">
                  <c:v>35.619437911615755</c:v>
                </c:pt>
                <c:pt idx="160">
                  <c:v>35.619437911615755</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181</c:v>
                </c:pt>
                <c:pt idx="1">
                  <c:v>181</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174.40634731302157</c:v>
                </c:pt>
                <c:pt idx="140">
                  <c:v>171.16299197570564</c:v>
                </c:pt>
                <c:pt idx="141">
                  <c:v>168.84913103052011</c:v>
                </c:pt>
                <c:pt idx="142">
                  <c:v>166.95981288216959</c:v>
                </c:pt>
                <c:pt idx="143">
                  <c:v>165.32974793373691</c:v>
                </c:pt>
                <c:pt idx="144">
                  <c:v>163.87979933978878</c:v>
                </c:pt>
                <c:pt idx="145">
                  <c:v>162.56470491659437</c:v>
                </c:pt>
                <c:pt idx="146">
                  <c:v>161.35566246066318</c:v>
                </c:pt>
                <c:pt idx="147">
                  <c:v>160.23297780206903</c:v>
                </c:pt>
                <c:pt idx="148">
                  <c:v>159.18246623471816</c:v>
                </c:pt>
                <c:pt idx="149">
                  <c:v>158.19350051539448</c:v>
                </c:pt>
                <c:pt idx="150">
                  <c:v>157.25786832367041</c:v>
                </c:pt>
                <c:pt idx="151">
                  <c:v>156.36906298698642</c:v>
                </c:pt>
                <c:pt idx="152">
                  <c:v>155.52182199813547</c:v>
                </c:pt>
                <c:pt idx="153">
                  <c:v>154.71181499633806</c:v>
                </c:pt>
                <c:pt idx="154">
                  <c:v>153.93542593492924</c:v>
                </c:pt>
                <c:pt idx="155">
                  <c:v>153.18959681875972</c:v>
                </c:pt>
                <c:pt idx="156">
                  <c:v>152.47171296494281</c:v>
                </c:pt>
                <c:pt idx="157">
                  <c:v>151.77951703032232</c:v>
                </c:pt>
                <c:pt idx="158">
                  <c:v>151.11104344012693</c:v>
                </c:pt>
                <c:pt idx="159">
                  <c:v>150.46456758588258</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7.3624457676422272</c:v>
                </c:pt>
                <c:pt idx="70">
                  <c:v>12.153403383186093</c:v>
                </c:pt>
                <c:pt idx="71">
                  <c:v>15.45961075404578</c:v>
                </c:pt>
                <c:pt idx="72">
                  <c:v>18.115393734312097</c:v>
                </c:pt>
                <c:pt idx="73">
                  <c:v>20.378519050233479</c:v>
                </c:pt>
                <c:pt idx="74">
                  <c:v>22.370085040714219</c:v>
                </c:pt>
                <c:pt idx="75">
                  <c:v>24.158759070146768</c:v>
                </c:pt>
                <c:pt idx="76">
                  <c:v>25.788056314236727</c:v>
                </c:pt>
                <c:pt idx="77">
                  <c:v>27.287677996803566</c:v>
                </c:pt>
                <c:pt idx="78">
                  <c:v>28.679007135521122</c:v>
                </c:pt>
                <c:pt idx="79">
                  <c:v>29.978070235690787</c:v>
                </c:pt>
                <c:pt idx="80">
                  <c:v>31.197263048529841</c:v>
                </c:pt>
                <c:pt idx="81">
                  <c:v>32.346418570360228</c:v>
                </c:pt>
                <c:pt idx="82">
                  <c:v>33.433500449448481</c:v>
                </c:pt>
                <c:pt idx="83">
                  <c:v>34.465071162800932</c:v>
                </c:pt>
                <c:pt idx="84">
                  <c:v>35.446618598819846</c:v>
                </c:pt>
                <c:pt idx="85">
                  <c:v>36.382790243615673</c:v>
                </c:pt>
                <c:pt idx="86">
                  <c:v>37.277565134058989</c:v>
                </c:pt>
                <c:pt idx="87">
                  <c:v>38.134382734962266</c:v>
                </c:pt>
                <c:pt idx="88">
                  <c:v>38.956241284379495</c:v>
                </c:pt>
                <c:pt idx="89">
                  <c:v>39.745774042105658</c:v>
                </c:pt>
                <c:pt idx="90">
                  <c:v>40.505309247952667</c:v>
                </c:pt>
                <c:pt idx="91">
                  <c:v>41.236917870987092</c:v>
                </c:pt>
                <c:pt idx="92">
                  <c:v>41.94245207206928</c:v>
                </c:pt>
                <c:pt idx="93">
                  <c:v>42.623576507546076</c:v>
                </c:pt>
                <c:pt idx="94">
                  <c:v>43.281794047087232</c:v>
                </c:pt>
                <c:pt idx="95">
                  <c:v>43.918467084587398</c:v>
                </c:pt>
                <c:pt idx="96">
                  <c:v>44.534835336882637</c:v>
                </c:pt>
                <c:pt idx="97">
                  <c:v>45.1320308172211</c:v>
                </c:pt>
                <c:pt idx="98">
                  <c:v>45.71109051650398</c:v>
                </c:pt>
                <c:pt idx="99">
                  <c:v>46.272967209946131</c:v>
                </c:pt>
                <c:pt idx="100">
                  <c:v>46.818538719389458</c:v>
                </c:pt>
                <c:pt idx="101">
                  <c:v>47.348615894590708</c:v>
                </c:pt>
                <c:pt idx="102">
                  <c:v>47.863949525104452</c:v>
                </c:pt>
                <c:pt idx="103">
                  <c:v>48.365236354082072</c:v>
                </c:pt>
                <c:pt idx="104">
                  <c:v>48.853124333636025</c:v>
                </c:pt>
                <c:pt idx="105">
                  <c:v>49.328217236335853</c:v>
                </c:pt>
                <c:pt idx="106">
                  <c:v>49.791078717393951</c:v>
                </c:pt>
                <c:pt idx="107">
                  <c:v>50.242235906030629</c:v>
                </c:pt>
                <c:pt idx="108">
                  <c:v>50.682182591519293</c:v>
                </c:pt>
                <c:pt idx="109">
                  <c:v>51.11138205885208</c:v>
                </c:pt>
                <c:pt idx="110">
                  <c:v>51.530269620328745</c:v>
                </c:pt>
                <c:pt idx="111">
                  <c:v>51.939254882270269</c:v>
                </c:pt>
                <c:pt idx="112">
                  <c:v>52.338723780189454</c:v>
                </c:pt>
                <c:pt idx="113">
                  <c:v>52.729040410876728</c:v>
                </c:pt>
                <c:pt idx="114">
                  <c:v>53.110548685792473</c:v>
                </c:pt>
                <c:pt idx="115">
                  <c:v>53.483573826749932</c:v>
                </c:pt>
                <c:pt idx="116">
                  <c:v>53.848423722004206</c:v>
                </c:pt>
                <c:pt idx="117">
                  <c:v>54.205390158440579</c:v>
                </c:pt>
                <c:pt idx="118">
                  <c:v>54.554749943500035</c:v>
                </c:pt>
                <c:pt idx="119">
                  <c:v>54.896765928730566</c:v>
                </c:pt>
                <c:pt idx="120">
                  <c:v>55.231687945358757</c:v>
                </c:pt>
                <c:pt idx="121">
                  <c:v>55.559753660995135</c:v>
                </c:pt>
                <c:pt idx="122">
                  <c:v>55.881189365485923</c:v>
                </c:pt>
                <c:pt idx="123">
                  <c:v>56.196210692973551</c:v>
                </c:pt>
                <c:pt idx="124">
                  <c:v>56.505023286407202</c:v>
                </c:pt>
                <c:pt idx="125">
                  <c:v>56.807823410031304</c:v>
                </c:pt>
                <c:pt idx="126">
                  <c:v>57.10479851476034</c:v>
                </c:pt>
                <c:pt idx="127">
                  <c:v>57.396127760807275</c:v>
                </c:pt>
                <c:pt idx="128">
                  <c:v>57.681982501459927</c:v>
                </c:pt>
                <c:pt idx="129">
                  <c:v>57.962526731485561</c:v>
                </c:pt>
                <c:pt idx="130">
                  <c:v>58.237917503279277</c:v>
                </c:pt>
                <c:pt idx="131">
                  <c:v>58.508305313551183</c:v>
                </c:pt>
                <c:pt idx="132">
                  <c:v>58.77383446306473</c:v>
                </c:pt>
                <c:pt idx="133">
                  <c:v>59.034643391687652</c:v>
                </c:pt>
                <c:pt idx="134">
                  <c:v>59.29086499079542</c:v>
                </c:pt>
                <c:pt idx="135">
                  <c:v>59.542626894870118</c:v>
                </c:pt>
                <c:pt idx="136">
                  <c:v>59.790051753962175</c:v>
                </c:pt>
                <c:pt idx="137">
                  <c:v>60.033257488526544</c:v>
                </c:pt>
                <c:pt idx="138">
                  <c:v>60.272357528004768</c:v>
                </c:pt>
                <c:pt idx="139">
                  <c:v>60.507461034400229</c:v>
                </c:pt>
                <c:pt idx="140">
                  <c:v>60.738673111981562</c:v>
                </c:pt>
                <c:pt idx="141">
                  <c:v>60.966095004149224</c:v>
                </c:pt>
                <c:pt idx="142">
                  <c:v>61.189824278409553</c:v>
                </c:pt>
                <c:pt idx="143">
                  <c:v>61.409955000319833</c:v>
                </c:pt>
                <c:pt idx="144">
                  <c:v>61.626577897194409</c:v>
                </c:pt>
                <c:pt idx="145">
                  <c:v>61.839780512295647</c:v>
                </c:pt>
                <c:pt idx="146">
                  <c:v>62.049647350174098</c:v>
                </c:pt>
                <c:pt idx="147">
                  <c:v>62.256260013767616</c:v>
                </c:pt>
                <c:pt idx="148">
                  <c:v>62.459697333820429</c:v>
                </c:pt>
                <c:pt idx="149">
                  <c:v>62.660035491138153</c:v>
                </c:pt>
                <c:pt idx="150">
                  <c:v>62.857348132154861</c:v>
                </c:pt>
                <c:pt idx="151">
                  <c:v>63.05170647825063</c:v>
                </c:pt>
                <c:pt idx="152">
                  <c:v>63.243179429224988</c:v>
                </c:pt>
                <c:pt idx="153">
                  <c:v>63.431833661300566</c:v>
                </c:pt>
                <c:pt idx="154">
                  <c:v>63.617733720003734</c:v>
                </c:pt>
                <c:pt idx="155">
                  <c:v>63.800942108242708</c:v>
                </c:pt>
                <c:pt idx="156">
                  <c:v>63.981519369880857</c:v>
                </c:pt>
                <c:pt idx="157">
                  <c:v>64.159524169080811</c:v>
                </c:pt>
                <c:pt idx="158">
                  <c:v>64.33501336567582</c:v>
                </c:pt>
                <c:pt idx="159">
                  <c:v>64.508042086806213</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144.38056208838424</c:v>
                </c:pt>
                <c:pt idx="2">
                  <c:v>144.38056208838424</c:v>
                </c:pt>
                <c:pt idx="3">
                  <c:v>144.38056208838424</c:v>
                </c:pt>
                <c:pt idx="4">
                  <c:v>144.38056208838424</c:v>
                </c:pt>
                <c:pt idx="5">
                  <c:v>144.38056208838424</c:v>
                </c:pt>
                <c:pt idx="6">
                  <c:v>144.38056208838424</c:v>
                </c:pt>
                <c:pt idx="7">
                  <c:v>144.38056208838424</c:v>
                </c:pt>
                <c:pt idx="8">
                  <c:v>144.38056208838424</c:v>
                </c:pt>
                <c:pt idx="9">
                  <c:v>144.38056208838424</c:v>
                </c:pt>
                <c:pt idx="10">
                  <c:v>144.38056208838424</c:v>
                </c:pt>
                <c:pt idx="11">
                  <c:v>144.38056208838424</c:v>
                </c:pt>
                <c:pt idx="12">
                  <c:v>144.38056208838424</c:v>
                </c:pt>
                <c:pt idx="13">
                  <c:v>144.38056208838424</c:v>
                </c:pt>
                <c:pt idx="14">
                  <c:v>144.38056208838424</c:v>
                </c:pt>
                <c:pt idx="15">
                  <c:v>144.38056208838424</c:v>
                </c:pt>
                <c:pt idx="16">
                  <c:v>144.38056208838424</c:v>
                </c:pt>
                <c:pt idx="17">
                  <c:v>144.38056208838424</c:v>
                </c:pt>
                <c:pt idx="18">
                  <c:v>144.38056208838424</c:v>
                </c:pt>
                <c:pt idx="19">
                  <c:v>144.38056208838424</c:v>
                </c:pt>
                <c:pt idx="20">
                  <c:v>144.38056208838424</c:v>
                </c:pt>
                <c:pt idx="21">
                  <c:v>144.38056208838424</c:v>
                </c:pt>
                <c:pt idx="22">
                  <c:v>144.38056208838424</c:v>
                </c:pt>
                <c:pt idx="23">
                  <c:v>144.38056208838424</c:v>
                </c:pt>
                <c:pt idx="24">
                  <c:v>144.38056208838424</c:v>
                </c:pt>
                <c:pt idx="25">
                  <c:v>144.38056208838424</c:v>
                </c:pt>
                <c:pt idx="26">
                  <c:v>144.38056208838424</c:v>
                </c:pt>
                <c:pt idx="27">
                  <c:v>144.38056208838424</c:v>
                </c:pt>
                <c:pt idx="28">
                  <c:v>144.38056208838424</c:v>
                </c:pt>
                <c:pt idx="29">
                  <c:v>144.38056208838424</c:v>
                </c:pt>
                <c:pt idx="30">
                  <c:v>144.38056208838424</c:v>
                </c:pt>
                <c:pt idx="31">
                  <c:v>144.38056208838424</c:v>
                </c:pt>
                <c:pt idx="32">
                  <c:v>144.38056208838424</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171.15184644265923</c:v>
                </c:pt>
                <c:pt idx="49">
                  <c:v>165.35571493825984</c:v>
                </c:pt>
                <c:pt idx="50">
                  <c:v>161.40008213178143</c:v>
                </c:pt>
                <c:pt idx="51">
                  <c:v>158.25060875071048</c:v>
                </c:pt>
                <c:pt idx="52">
                  <c:v>155.58860169947746</c:v>
                </c:pt>
                <c:pt idx="53">
                  <c:v>153.26412704852518</c:v>
                </c:pt>
                <c:pt idx="54">
                  <c:v>151.19196853856874</c:v>
                </c:pt>
                <c:pt idx="55">
                  <c:v>149.31798536728022</c:v>
                </c:pt>
                <c:pt idx="56">
                  <c:v>147.60513024750256</c:v>
                </c:pt>
                <c:pt idx="57">
                  <c:v>146.02666829433963</c:v>
                </c:pt>
                <c:pt idx="58">
                  <c:v>144.5625190528126</c:v>
                </c:pt>
                <c:pt idx="59">
                  <c:v>143.19712235802206</c:v>
                </c:pt>
                <c:pt idx="60">
                  <c:v>141.91811570019149</c:v>
                </c:pt>
                <c:pt idx="61">
                  <c:v>140.71547413298791</c:v>
                </c:pt>
                <c:pt idx="62">
                  <c:v>139.5809285734789</c:v>
                </c:pt>
                <c:pt idx="63">
                  <c:v>138.50755931484946</c:v>
                </c:pt>
                <c:pt idx="64">
                  <c:v>137.48950401406864</c:v>
                </c:pt>
                <c:pt idx="65">
                  <c:v>136.52174288546038</c:v>
                </c:pt>
                <c:pt idx="66">
                  <c:v>135.59993740797918</c:v>
                </c:pt>
                <c:pt idx="67">
                  <c:v>134.72030701753627</c:v>
                </c:pt>
                <c:pt idx="68">
                  <c:v>133.87953333126492</c:v>
                </c:pt>
                <c:pt idx="69">
                  <c:v>133.07468469995416</c:v>
                </c:pt>
                <c:pt idx="70">
                  <c:v>132.30315601953521</c:v>
                </c:pt>
                <c:pt idx="71">
                  <c:v>131.5626201674753</c:v>
                </c:pt>
                <c:pt idx="72">
                  <c:v>130.85098841462505</c:v>
                </c:pt>
                <c:pt idx="73">
                  <c:v>130.16637785142422</c:v>
                </c:pt>
                <c:pt idx="74">
                  <c:v>129.5070843567369</c:v>
                </c:pt>
                <c:pt idx="75">
                  <c:v>128.87155999084609</c:v>
                </c:pt>
                <c:pt idx="76">
                  <c:v>128.2583939527434</c:v>
                </c:pt>
                <c:pt idx="77">
                  <c:v>127.66629643360946</c:v>
                </c:pt>
                <c:pt idx="78">
                  <c:v>127.09408484226421</c:v>
                </c:pt>
                <c:pt idx="79">
                  <c:v>126.54067198751943</c:v>
                </c:pt>
                <c:pt idx="80">
                  <c:v>126.00505588600873</c:v>
                </c:pt>
                <c:pt idx="81">
                  <c:v>125.48631092877946</c:v>
                </c:pt>
                <c:pt idx="82">
                  <c:v>124.98358019042803</c:v>
                </c:pt>
                <c:pt idx="83">
                  <c:v>124.49606870429528</c:v>
                </c:pt>
                <c:pt idx="84">
                  <c:v>124.02303755874564</c:v>
                </c:pt>
                <c:pt idx="85">
                  <c:v>123.56379869471576</c:v>
                </c:pt>
                <c:pt idx="86">
                  <c:v>123.11771030495323</c:v>
                </c:pt>
                <c:pt idx="87">
                  <c:v>122.68417275173965</c:v>
                </c:pt>
                <c:pt idx="88">
                  <c:v>122.2626249332225</c:v>
                </c:pt>
                <c:pt idx="89">
                  <c:v>121.85254103939702</c:v>
                </c:pt>
                <c:pt idx="90">
                  <c:v>121.45342764776331</c:v>
                </c:pt>
                <c:pt idx="91">
                  <c:v>121.06482111611962</c:v>
                </c:pt>
                <c:pt idx="92">
                  <c:v>120.68628523613458</c:v>
                </c:pt>
                <c:pt idx="93">
                  <c:v>120.31740911650449</c:v>
                </c:pt>
                <c:pt idx="94">
                  <c:v>119.95780526883385</c:v>
                </c:pt>
                <c:pt idx="95">
                  <c:v>119.60710787302661</c:v>
                </c:pt>
                <c:pt idx="96">
                  <c:v>119.26497120206302</c:v>
                </c:pt>
                <c:pt idx="97">
                  <c:v>118.93106818865751</c:v>
                </c:pt>
                <c:pt idx="98">
                  <c:v>118.60508911852578</c:v>
                </c:pt>
                <c:pt idx="99">
                  <c:v>118.28674043690033</c:v>
                </c:pt>
                <c:pt idx="100">
                  <c:v>117.9757436565702</c:v>
                </c:pt>
                <c:pt idx="101">
                  <c:v>117.67183435713225</c:v>
                </c:pt>
                <c:pt idx="102">
                  <c:v>117.37476126635789</c:v>
                </c:pt>
                <c:pt idx="103">
                  <c:v>117.08428541563282</c:v>
                </c:pt>
                <c:pt idx="104">
                  <c:v>116.8001793623435</c:v>
                </c:pt>
                <c:pt idx="105">
                  <c:v>116.52222647287935</c:v>
                </c:pt>
                <c:pt idx="106">
                  <c:v>116.25022026061623</c:v>
                </c:pt>
                <c:pt idx="107">
                  <c:v>115.98396377385478</c:v>
                </c:pt>
                <c:pt idx="108">
                  <c:v>115.7232690292207</c:v>
                </c:pt>
                <c:pt idx="109">
                  <c:v>115.46795648650381</c:v>
                </c:pt>
                <c:pt idx="110">
                  <c:v>115.21785456132612</c:v>
                </c:pt>
                <c:pt idx="111">
                  <c:v>114.97279917239402</c:v>
                </c:pt>
                <c:pt idx="112">
                  <c:v>114.73263332041307</c:v>
                </c:pt>
                <c:pt idx="113">
                  <c:v>114.49720669603025</c:v>
                </c:pt>
                <c:pt idx="114">
                  <c:v>114.26637531442346</c:v>
                </c:pt>
                <c:pt idx="115">
                  <c:v>114.04000117438395</c:v>
                </c:pt>
                <c:pt idx="116">
                  <c:v>113.81795193993992</c:v>
                </c:pt>
                <c:pt idx="117">
                  <c:v>113.60010064274996</c:v>
                </c:pt>
                <c:pt idx="118">
                  <c:v>113.38632540365623</c:v>
                </c:pt>
                <c:pt idx="119">
                  <c:v>113.17650917193208</c:v>
                </c:pt>
                <c:pt idx="120">
                  <c:v>112.97053948088931</c:v>
                </c:pt>
                <c:pt idx="121">
                  <c:v>112.76830821862592</c:v>
                </c:pt>
                <c:pt idx="122">
                  <c:v>112.56971141280169</c:v>
                </c:pt>
                <c:pt idx="123">
                  <c:v>112.37464902842295</c:v>
                </c:pt>
                <c:pt idx="124">
                  <c:v>112.18302477770385</c:v>
                </c:pt>
                <c:pt idx="125">
                  <c:v>111.99474594114908</c:v>
                </c:pt>
                <c:pt idx="126">
                  <c:v>111.80972319907259</c:v>
                </c:pt>
                <c:pt idx="127">
                  <c:v>111.62787047283146</c:v>
                </c:pt>
                <c:pt idx="128">
                  <c:v>111.44910477511061</c:v>
                </c:pt>
                <c:pt idx="129">
                  <c:v>111.27334606864754</c:v>
                </c:pt>
                <c:pt idx="130">
                  <c:v>111.10051713283362</c:v>
                </c:pt>
                <c:pt idx="131">
                  <c:v>110.93054343767189</c:v>
                </c:pt>
                <c:pt idx="132">
                  <c:v>110.76335302461129</c:v>
                </c:pt>
                <c:pt idx="133">
                  <c:v>110.59887639381364</c:v>
                </c:pt>
                <c:pt idx="134">
                  <c:v>110.43704639744203</c:v>
                </c:pt>
                <c:pt idx="135">
                  <c:v>110.27779813859077</c:v>
                </c:pt>
                <c:pt idx="136">
                  <c:v>110.12106887550392</c:v>
                </c:pt>
                <c:pt idx="137">
                  <c:v>109.96679793075556</c:v>
                </c:pt>
                <c:pt idx="138">
                  <c:v>109.81492660508752</c:v>
                </c:pt>
                <c:pt idx="139">
                  <c:v>109.66539809562289</c:v>
                </c:pt>
                <c:pt idx="140">
                  <c:v>109.51815741819253</c:v>
                </c:pt>
                <c:pt idx="141">
                  <c:v>109.37315133353022</c:v>
                </c:pt>
                <c:pt idx="142">
                  <c:v>109.23032827710905</c:v>
                </c:pt>
                <c:pt idx="143">
                  <c:v>109.08963829240692</c:v>
                </c:pt>
                <c:pt idx="144">
                  <c:v>108.95103296740335</c:v>
                </c:pt>
                <c:pt idx="145">
                  <c:v>108.81446537412295</c:v>
                </c:pt>
                <c:pt idx="146">
                  <c:v>108.67989001105302</c:v>
                </c:pt>
                <c:pt idx="147">
                  <c:v>108.54726274827429</c:v>
                </c:pt>
                <c:pt idx="148">
                  <c:v>108.41654077515383</c:v>
                </c:pt>
                <c:pt idx="149">
                  <c:v>108.28768255045908</c:v>
                </c:pt>
                <c:pt idx="150">
                  <c:v>108.16064775476097</c:v>
                </c:pt>
                <c:pt idx="151">
                  <c:v>108.03539724500236</c:v>
                </c:pt>
                <c:pt idx="152">
                  <c:v>107.91189301111541</c:v>
                </c:pt>
                <c:pt idx="153">
                  <c:v>107.79009813457945</c:v>
                </c:pt>
                <c:pt idx="154">
                  <c:v>107.66997674881654</c:v>
                </c:pt>
                <c:pt idx="155">
                  <c:v>107.55149400132937</c:v>
                </c:pt>
                <c:pt idx="156">
                  <c:v>107.43461601749057</c:v>
                </c:pt>
                <c:pt idx="157">
                  <c:v>107.31930986589914</c:v>
                </c:pt>
                <c:pt idx="158">
                  <c:v>107.2055435252239</c:v>
                </c:pt>
                <c:pt idx="159">
                  <c:v>107.09328585245873</c:v>
                </c:pt>
                <c:pt idx="160">
                  <c:v>106.98250655251917</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10</c:v>
                </c:pt>
              </c:numCache>
            </c:numRef>
          </c:xVal>
          <c:yVal>
            <c:numRef>
              <c:f>Overview!$C$24</c:f>
              <c:numCache>
                <c:formatCode>General</c:formatCode>
                <c:ptCount val="1"/>
                <c:pt idx="0">
                  <c:v>29.999999999999993</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9" sqref="F9"/>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30</v>
      </c>
    </row>
    <row r="4" spans="1:10">
      <c r="A4" s="272" t="s">
        <v>2</v>
      </c>
      <c r="B4" s="273"/>
      <c r="C4" s="273"/>
      <c r="D4" s="273"/>
      <c r="E4" s="274"/>
      <c r="F4" s="103">
        <v>3</v>
      </c>
    </row>
    <row r="5" spans="1:10">
      <c r="A5" s="228" t="s">
        <v>3</v>
      </c>
      <c r="B5" s="229"/>
      <c r="C5" s="229"/>
      <c r="D5" s="229"/>
      <c r="E5" s="230"/>
      <c r="F5" s="102">
        <v>15</v>
      </c>
    </row>
    <row r="6" spans="1:10">
      <c r="A6" s="233" t="s">
        <v>4</v>
      </c>
      <c r="B6" s="234"/>
      <c r="C6" s="234"/>
      <c r="D6" s="234"/>
      <c r="E6" s="238"/>
      <c r="F6" s="103">
        <v>120</v>
      </c>
    </row>
    <row r="7" spans="1:10">
      <c r="A7" s="222" t="s">
        <v>5</v>
      </c>
      <c r="B7" s="223"/>
      <c r="C7" s="223"/>
      <c r="D7" s="223"/>
      <c r="E7" s="224"/>
      <c r="F7" s="104">
        <v>300</v>
      </c>
    </row>
    <row r="8" spans="1:10">
      <c r="A8" s="225" t="s">
        <v>6</v>
      </c>
      <c r="B8" s="226"/>
      <c r="C8" s="226"/>
      <c r="D8" s="226"/>
      <c r="E8" s="227"/>
      <c r="F8" s="133"/>
    </row>
    <row r="9" spans="1:10">
      <c r="A9" s="228" t="s">
        <v>7</v>
      </c>
      <c r="B9" s="229"/>
      <c r="C9" s="229"/>
      <c r="D9" s="229"/>
      <c r="E9" s="230"/>
      <c r="F9" s="103">
        <v>24.9</v>
      </c>
    </row>
    <row r="10" spans="1:10">
      <c r="A10" s="222" t="s">
        <v>8</v>
      </c>
      <c r="B10" s="223"/>
      <c r="C10" s="223"/>
      <c r="D10" s="223"/>
      <c r="E10" s="224"/>
      <c r="F10" s="104">
        <v>504</v>
      </c>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180</v>
      </c>
      <c r="F18" s="228" t="s">
        <v>13</v>
      </c>
      <c r="G18" s="229"/>
      <c r="H18" s="229"/>
      <c r="I18" s="229"/>
      <c r="J18" s="135">
        <f>IF(ISBLANK(F10),IF(OR(E18&lt;89,E18&gt;91),1.56*(1.198*F8)^2/ABS(COS(RADIANS(E18))),1000),F10)</f>
        <v>504</v>
      </c>
    </row>
    <row r="19" spans="1:10">
      <c r="A19" s="136" t="s">
        <v>14</v>
      </c>
      <c r="E19" s="107">
        <f>IF(ISBLANK(F9),1.198*F8,SQRT(J18*ABS(COS(RADIANS(E18)))/1.56))</f>
        <v>17.974340685458341</v>
      </c>
      <c r="F19" s="233" t="s">
        <v>15</v>
      </c>
      <c r="G19" s="234"/>
      <c r="H19" s="234"/>
      <c r="I19" s="234"/>
      <c r="J19" s="105">
        <f>F3/E20</f>
        <v>1.2048192771084338</v>
      </c>
    </row>
    <row r="20" spans="1:10">
      <c r="A20" s="222" t="s">
        <v>16</v>
      </c>
      <c r="B20" s="223"/>
      <c r="C20" s="223"/>
      <c r="D20" s="223"/>
      <c r="E20" s="138">
        <f>IF(ISBLANK(F9),3*(1.198*F8)^2/(3*1.198*F8+F5*COS(RADIANS(E18))),F9)</f>
        <v>24.9</v>
      </c>
      <c r="F20" s="131" t="s">
        <v>17</v>
      </c>
      <c r="G20" s="132"/>
      <c r="H20" s="132"/>
      <c r="I20" s="132"/>
      <c r="J20" s="137">
        <f>J18/F2</f>
        <v>1.6258064516129032</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1</v>
      </c>
      <c r="B24" s="100">
        <f t="shared" ref="B24" ca="1" si="0">IF(A24,$F$5,#N/A)</f>
        <v>15</v>
      </c>
      <c r="C24" s="100">
        <f t="shared" ref="C24:C25" ca="1" si="1">IF(A24,$E$18,#N/A)</f>
        <v>180</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f t="shared" ref="B28:B29" ca="1" si="2">B24*SIN(RADIANS(C24))</f>
        <v>1.83772268236293E-15</v>
      </c>
      <c r="C28" s="191">
        <f t="shared" ref="C28:C29" ca="1" si="3">B24*COS(RADIANS(C24))</f>
        <v>-15</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Yes</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1</v>
      </c>
      <c r="B24" s="76">
        <f t="shared" ref="B24" ca="1" si="0">IF(A24,$F$5,#N/A)</f>
        <v>10</v>
      </c>
      <c r="C24" s="76">
        <f t="shared" ref="C24:C25" ca="1" si="1">IF(A24,$E$18,#N/A)</f>
        <v>330</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f t="shared" ref="B28:B29" ca="1" si="2">B24*SIN(RADIANS(C24))</f>
        <v>-5.0000000000000044</v>
      </c>
      <c r="C28" s="181">
        <f t="shared" ref="C28:C29" ca="1" si="3">B24*COS(RADIANS(C24))</f>
        <v>8.6602540378443837</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1</v>
      </c>
      <c r="B24" s="100">
        <f t="shared" ref="B24" ca="1" si="0">IF(A24,$F$5,#N/A)</f>
        <v>10</v>
      </c>
      <c r="C24" s="100">
        <f t="shared" ref="C24:C25" ca="1" si="1">IF(A24,$E$18,#N/A)</f>
        <v>29.999999999999993</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Yes</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1</v>
      </c>
      <c r="B24" s="76">
        <f t="shared" ref="B24" ca="1" si="0">IF(A24,$F$5,#N/A)</f>
        <v>10</v>
      </c>
      <c r="C24" s="76">
        <f t="shared" ref="C24:C25" ca="1" si="1">IF(A24,$E$18,#N/A)</f>
        <v>29.999999999999993</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topLeftCell="C20" zoomScaleNormal="100" workbookViewId="0">
      <selection activeCell="C6" sqref="C6"/>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1.6258064516129032</v>
      </c>
      <c r="E5" s="182" t="s">
        <v>51</v>
      </c>
      <c r="S5" s="34"/>
      <c r="AB5"/>
    </row>
    <row r="6" spans="1:38">
      <c r="A6" s="17" t="s">
        <v>52</v>
      </c>
      <c r="C6" s="21" cm="1">
        <f t="array" aca="1" ref="C6" ca="1">INDIRECT("'"&amp;$C$1&amp;"'!e18")</f>
        <v>180</v>
      </c>
      <c r="E6" s="182" t="s">
        <v>53</v>
      </c>
      <c r="S6" s="34"/>
      <c r="AB6"/>
    </row>
    <row r="7" spans="1:38">
      <c r="A7" s="17" t="s">
        <v>54</v>
      </c>
      <c r="C7" s="21">
        <v>200</v>
      </c>
      <c r="E7" s="182" t="s">
        <v>55</v>
      </c>
      <c r="S7" s="34"/>
      <c r="AB7"/>
    </row>
    <row r="8" spans="1:38">
      <c r="A8" s="17" t="s">
        <v>56</v>
      </c>
      <c r="C8" s="21" cm="1">
        <f t="array" aca="1" ref="C8" ca="1">INDIRECT("'"&amp;$C$1&amp;"'!F7")</f>
        <v>300</v>
      </c>
      <c r="S8" s="34"/>
      <c r="AB8"/>
    </row>
    <row r="9" spans="1:38">
      <c r="A9" s="17" t="s">
        <v>57</v>
      </c>
      <c r="C9" s="91" cm="1">
        <f t="array" aca="1" ref="C9" ca="1">INDIRECT("'"&amp;$C$1&amp;"'!E19")</f>
        <v>17.974340685458341</v>
      </c>
      <c r="S9" s="34"/>
      <c r="AB9"/>
    </row>
    <row r="10" spans="1:38">
      <c r="A10" s="17" t="s">
        <v>58</v>
      </c>
      <c r="C10" s="91" cm="1">
        <f t="array" aca="1" ref="C10" ca="1">INDIRECT("'"&amp;$C$1&amp;"'!F3")</f>
        <v>30</v>
      </c>
      <c r="S10" s="34"/>
      <c r="AB10"/>
    </row>
    <row r="11" spans="1:38">
      <c r="A11" s="17" t="s">
        <v>59</v>
      </c>
      <c r="C11" s="91" cm="1">
        <f t="array" aca="1" ref="C11" ca="1">INDIRECT("'"&amp;$C$1&amp;"'!F4")</f>
        <v>3</v>
      </c>
      <c r="S11" s="34"/>
      <c r="AB11"/>
    </row>
    <row r="12" spans="1:38">
      <c r="A12" s="82" t="s">
        <v>60</v>
      </c>
      <c r="B12" s="18"/>
      <c r="C12" s="139" cm="1">
        <f t="array" aca="1" ref="C12" ca="1">INDIRECT("'"&amp;$C$1&amp;"'!E20")</f>
        <v>24.9</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30</v>
      </c>
      <c r="D17" s="16">
        <f ca="1">C17+C11</f>
        <v>33</v>
      </c>
      <c r="E17" s="20">
        <f ca="1">C17-C11</f>
        <v>27</v>
      </c>
      <c r="S17" s="34"/>
      <c r="AB17"/>
      <c r="AL17" s="29"/>
    </row>
    <row r="18" spans="1:39">
      <c r="A18" s="128" t="s">
        <v>67</v>
      </c>
      <c r="B18" s="18"/>
      <c r="C18" s="129">
        <f ca="1">C10/C12</f>
        <v>1.2048192771084338</v>
      </c>
      <c r="D18" s="129">
        <f ca="1">D17/C12+C13</f>
        <v>1.6253012048192772</v>
      </c>
      <c r="E18" s="130">
        <f ca="1">E17/C12-C13</f>
        <v>0.78433734939759048</v>
      </c>
      <c r="S18" s="34"/>
      <c r="AB18" s="30"/>
      <c r="AL18" s="29"/>
    </row>
    <row r="19" spans="1:39">
      <c r="A19" s="127"/>
      <c r="D19" s="29"/>
      <c r="E19" s="29"/>
      <c r="F19" s="29"/>
      <c r="AC19" s="30"/>
      <c r="AM19" s="29"/>
    </row>
    <row r="20" spans="1:39">
      <c r="A20" s="31" t="s">
        <v>9</v>
      </c>
      <c r="AM20" s="29"/>
    </row>
    <row r="21" spans="1:39">
      <c r="A21" t="s">
        <v>68</v>
      </c>
      <c r="C21" s="26" t="b">
        <f ca="1">AND(D18&gt;=1,E18&lt;=1)</f>
        <v>1</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-1</v>
      </c>
      <c r="E37" s="3">
        <f ca="1">IFERROR(MIN(DEGREES(ACOS(1.56*$C$9^2/ABS(E$36*$C$4))),60),-1)</f>
        <v>35.619437911615755</v>
      </c>
      <c r="F37" s="1">
        <f t="shared" ref="F37:H38" ca="1" si="2">IFERROR(180-DEGREES(ACOS(1.56*$C$9^2/ABS(B$36*$C$4))),181)</f>
        <v>181</v>
      </c>
      <c r="G37" s="2">
        <f t="shared" ca="1" si="2"/>
        <v>181</v>
      </c>
      <c r="H37" s="2">
        <f t="shared" ca="1" si="2"/>
        <v>181</v>
      </c>
      <c r="I37" s="3">
        <f ca="1">IFERROR(MAX(180-DEGREES(ACOS(1.56*$C$9^2/ABS(E$36*$C$4))),120),181)</f>
        <v>144.38056208838424</v>
      </c>
      <c r="J37" s="4"/>
      <c r="K37" s="4"/>
      <c r="L37" s="4"/>
      <c r="M37" s="4"/>
      <c r="N37" s="4"/>
      <c r="O37" s="4"/>
      <c r="P37" s="4"/>
      <c r="Q37" s="4"/>
      <c r="R37" s="4"/>
      <c r="S37" s="4"/>
      <c r="AM37" s="29"/>
    </row>
    <row r="38" spans="1:71">
      <c r="A38" s="5">
        <f>C14</f>
        <v>25</v>
      </c>
      <c r="B38" s="5">
        <f ca="1">IFERROR(DEGREES(ACOS(1.56*$C$9^2/ABS(B$36*$C$4))),-1)</f>
        <v>-1</v>
      </c>
      <c r="C38" s="6">
        <f t="shared" ca="1" si="1"/>
        <v>-1</v>
      </c>
      <c r="D38" s="6">
        <f t="shared" ca="1" si="1"/>
        <v>-1</v>
      </c>
      <c r="E38" s="7">
        <f ca="1">IFERROR(MIN(DEGREES(ACOS(1.56*$C$9^2/ABS(E$36*$C$4))),60),-1)</f>
        <v>35.619437911615755</v>
      </c>
      <c r="F38" s="5">
        <f t="shared" ca="1" si="2"/>
        <v>181</v>
      </c>
      <c r="G38" s="6">
        <f t="shared" ca="1" si="2"/>
        <v>181</v>
      </c>
      <c r="H38" s="6">
        <f t="shared" ca="1" si="2"/>
        <v>181</v>
      </c>
      <c r="I38" s="7">
        <f ca="1">IFERROR(MAX(180-DEGREES(ACOS(1.56*$C$9^2/ABS(E$36*$C$4))),120),181)</f>
        <v>144.38056208838424</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f ca="1">O43</f>
        <v>-1</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v>
      </c>
      <c r="I43" s="99">
        <v>0.05</v>
      </c>
      <c r="J43" s="22">
        <f ca="1">IF(H43&lt;$I$37,IF(F43&lt;$I$37,#N/A,$I$37),IF(H43&gt;$G$37,#N/A,H43))</f>
        <v>144.38056208838424</v>
      </c>
      <c r="K43" s="21">
        <f ca="1">IF(F43&gt;=$G$37,IF($G$37&lt;J43,179.5,$G$37),IF(F43&lt;$I$37,#N/A,F43))</f>
        <v>181</v>
      </c>
      <c r="L43" s="4">
        <f ca="1">IF(G43&gt;$F$37,#N/A,G43)</f>
        <v>181</v>
      </c>
      <c r="M43" s="21">
        <f ca="1">IF(E43&gt;=$F$37,IF($F$37&lt;L43,179.5,$F$37),E43)</f>
        <v>181</v>
      </c>
      <c r="N43" s="22">
        <f ca="1">IF(F43&gt;$E$37,IF(H43&gt;$E$37,#N/A,$E$37),IF(F43&lt;$C$37,#N/A,F43))</f>
        <v>35.619437911615755</v>
      </c>
      <c r="O43" s="21">
        <f ca="1">IF(H43&lt;$C$37,IF($C$37&gt;N43,0.5,$C$37),IF(H43&gt;$E$37,#N/A,H43))</f>
        <v>-1</v>
      </c>
      <c r="P43" s="99">
        <f ca="1">ABS(D43-$H$37)</f>
        <v>182</v>
      </c>
      <c r="Q43" t="e">
        <f t="shared" ref="Q43:Q74" ca="1" si="5">IF(AND(P43=MIN($P$43:$P$202),D43&gt;$I$37,D43&lt;$G$37),A43,#N/A)</f>
        <v>#N/A</v>
      </c>
      <c r="R43" s="108" t="e">
        <f t="shared" ref="R43:R74" ca="1" si="6">IF(AND(P43=MIN($P$43:$P$202),D43&gt;$I$37,D43&lt;$G$37),D43,#N/A)</f>
        <v>#N/A</v>
      </c>
      <c r="S43" s="99">
        <f ca="1">ABS(D43-$D$37)</f>
        <v>0</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t="e">
        <f ca="1">IF(OR(D37=181,D37=-1),#N/A,A37*SIN(RADIANS(D37)))</f>
        <v>#N/A</v>
      </c>
      <c r="AK43" s="91" t="e">
        <f ca="1">IF(OR(D37=181,D37=-1),#N/A,A37*COS(RADIANS(D37)))</f>
        <v>#N/A</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f ca="1">IF(OR(J43=181,J43=-1),#N/A,I43*SIN(RADIANS(J43)))</f>
        <v>2.9119939280219383E-2</v>
      </c>
      <c r="AU43" s="160">
        <f ca="1">IF(OR(J43=181,J43=-1),#N/A,I43*COS(RADIANS(J43)))</f>
        <v>-4.0645161290322578E-2</v>
      </c>
      <c r="AV43" s="159" t="e">
        <f ca="1">IF(OR(L43=181,L43=-1),#N/A,I43*SIN(RADIANS(L43)))</f>
        <v>#N/A</v>
      </c>
      <c r="AW43" s="160" t="e">
        <f ca="1">IF(OR(L43=181,L43=-1),#N/A,I43*COS(RADIANS(L43)))</f>
        <v>#N/A</v>
      </c>
      <c r="AX43" s="159">
        <f ca="1">IF(OR(N43=181,N43=-1,N43=0.5),#N/A,I43*SIN(RADIANS(N43)))</f>
        <v>2.9119939280219373E-2</v>
      </c>
      <c r="AY43" s="160">
        <f ca="1">IF(OR(N43=181,N43=-1,N43=0.5),#N/A,I43*COS(RADIANS(N43)))</f>
        <v>4.0645161290322585E-2</v>
      </c>
      <c r="AZ43" s="162" t="e">
        <f ca="1">IF(MAX(Q203,T203)=0,#N/A,MAX(Q203,T203))</f>
        <v>#N/A</v>
      </c>
      <c r="BA43" s="163" t="e">
        <f ca="1">IF(MAX(R203,U203)=0,#N/A,MAX(R203,U203))</f>
        <v>#N/A</v>
      </c>
      <c r="BD43" s="12">
        <v>0</v>
      </c>
      <c r="BE43" s="161">
        <f ca="1">1.56*$C$9^2/ABS(COS(RADIANS(BD43)))/$C$4</f>
        <v>1.6258064516129029</v>
      </c>
      <c r="BF43" s="161">
        <f ca="1">$D$17/(3*$C$9^2/(3*$C$9+$C$14*COS(RADIANS(BD43))))</f>
        <v>2.6871409890622933</v>
      </c>
      <c r="BG43" s="161">
        <f ca="1">$E$17/(3*$C$9^2/(3*$C$9+$C$14*COS(RADIANS(BD43))))</f>
        <v>2.1985699001418761</v>
      </c>
      <c r="BH43" s="15" t="b">
        <f ca="1">AND(BN43,BP43,BR43)</f>
        <v>1</v>
      </c>
      <c r="BI43" s="161">
        <f ca="1">IF(BH43,$C$14*SIN(RADIANS(BD43)),#N/A)</f>
        <v>0</v>
      </c>
      <c r="BJ43" s="160">
        <f ca="1">IF(BH43,$C$14*COS(RADIANS(BD43)),#N/A)</f>
        <v>25</v>
      </c>
      <c r="BK43" s="16" t="b">
        <f ca="1">AND(BO43,BQ43)</f>
        <v>0</v>
      </c>
      <c r="BL43" s="161" t="e">
        <f ca="1">IF(BK43,$C$14*SIN(RADIANS(BD43)),#N/A)</f>
        <v>#N/A</v>
      </c>
      <c r="BM43" s="160" t="e">
        <f ca="1">IF(BK43,$C$14*COS(RADIANS(BD43)),#N/A)</f>
        <v>#N/A</v>
      </c>
      <c r="BN43" s="15" t="b">
        <f ca="1">AND(BG43&lt;2.3,BF43&gt;1.7)</f>
        <v>1</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v>
      </c>
      <c r="E44" s="4">
        <f t="shared" ref="E44:F61" ca="1" si="9">IFERROR(DEGREES(ACOS(3*$C$9*($C$9-$D$17/E$42)/($D$17/E$42*$A44))),IF($C$9-$D$17/E$42&lt;=0,181,-1))</f>
        <v>181</v>
      </c>
      <c r="F44" s="4">
        <f t="shared" ca="1" si="9"/>
        <v>181</v>
      </c>
      <c r="G44" s="22">
        <f t="shared" ca="1" si="4"/>
        <v>181</v>
      </c>
      <c r="H44" s="4">
        <f t="shared" ca="1" si="4"/>
        <v>-1</v>
      </c>
      <c r="I44" s="99">
        <f t="shared" ref="I44:I106" si="10">A44</f>
        <v>0.15625</v>
      </c>
      <c r="J44" s="22">
        <f t="shared" ref="J44:J106" ca="1" si="11">IF(H44&lt;$I$37,IF(F44&lt;$I$37,#N/A,$I$37),IF(H44&gt;$G$37,#N/A,H44))</f>
        <v>144.38056208838424</v>
      </c>
      <c r="K44" s="21">
        <f t="shared" ref="K44:K107" ca="1" si="12">IF(F44&gt;=$G$37,IF($G$37&lt;J44,179.5,$G$37),IF(F44&lt;$I$37,#N/A,F44))</f>
        <v>181</v>
      </c>
      <c r="L44" s="4">
        <f t="shared" ref="L44:L73" ca="1" si="13">IF(G44&gt;$F$37,#N/A,G44)</f>
        <v>181</v>
      </c>
      <c r="M44" s="21">
        <f t="shared" ref="M44:M107" ca="1" si="14">IF(E44&gt;=$F$37,IF($F$37&lt;L44,179.5,$F$37),E44)</f>
        <v>181</v>
      </c>
      <c r="N44" s="22">
        <f t="shared" ref="N44:N107" ca="1" si="15">IF(F44&gt;$E$37,IF(H44&gt;$E$37,#N/A,$E$37),IF(F44&lt;$C$37,#N/A,F44))</f>
        <v>35.619437911615755</v>
      </c>
      <c r="O44" s="21">
        <f t="shared" ref="O44:O107" ca="1" si="16">IF(H44&lt;$C$37,IF($C$37&gt;N44,0.5,$C$37),IF(H44&gt;$E$37,#N/A,H44))</f>
        <v>-1</v>
      </c>
      <c r="P44" s="99">
        <f t="shared" ref="P44:P106" ca="1" si="17">ABS(D44-$H$37)</f>
        <v>182</v>
      </c>
      <c r="Q44" t="e">
        <f t="shared" ca="1" si="5"/>
        <v>#N/A</v>
      </c>
      <c r="R44" s="108" t="e">
        <f t="shared" ca="1" si="6"/>
        <v>#N/A</v>
      </c>
      <c r="S44" s="99">
        <f t="shared" ref="S44:S106" ca="1" si="18">ABS(D44-$D$37)</f>
        <v>0</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t="e">
        <f ca="1">IF(OR(D38=181,D38=-1),#N/A,A38*SIN(RADIANS(D38)))</f>
        <v>#N/A</v>
      </c>
      <c r="AK44" s="91" t="e">
        <f ca="1">IF(OR(D38=181,D38=-1),#N/A,A38*COS(RADIANS(D38)))</f>
        <v>#N/A</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f t="shared" ref="AT44:AT107" ca="1" si="31">IF(OR(J44=181,J44=-1),#N/A,I44*SIN(RADIANS(J44)))</f>
        <v>9.099981025068557E-2</v>
      </c>
      <c r="AU44" s="91">
        <f t="shared" ref="AU44:AU107" ca="1" si="32">IF(OR(J44=181,J44=-1),#N/A,I44*COS(RADIANS(J44)))</f>
        <v>-0.12701612903225803</v>
      </c>
      <c r="AV44" s="99" t="e">
        <f t="shared" ref="AV44:AV107" ca="1" si="33">IF(OR(L44=181,L44=-1),#N/A,I44*SIN(RADIANS(L44)))</f>
        <v>#N/A</v>
      </c>
      <c r="AW44" s="91" t="e">
        <f t="shared" ref="AW44:AW107" ca="1" si="34">IF(OR(L44=181,L44=-1),#N/A,I44*COS(RADIANS(L44)))</f>
        <v>#N/A</v>
      </c>
      <c r="AX44" s="99">
        <f t="shared" ref="AX44:AX107" ca="1" si="35">IF(OR(N44=181,N44=-1,N44=0.5),#N/A,I44*SIN(RADIANS(N44)))</f>
        <v>9.0999810250685528E-2</v>
      </c>
      <c r="AY44" s="91">
        <f t="shared" ref="AY44:AY107" ca="1" si="36">IF(OR(N44=181,N44=-1,N44=0.5),#N/A,I44*COS(RADIANS(N44)))</f>
        <v>0.12701612903225806</v>
      </c>
      <c r="AZ44" s="179" t="s">
        <v>23</v>
      </c>
      <c r="BA44" s="140" t="s">
        <v>24</v>
      </c>
      <c r="BD44" s="174">
        <v>1</v>
      </c>
      <c r="BE44" s="30">
        <f t="shared" ref="BE44:BE107" ca="1" si="37">1.56*$C$9^2/ABS(COS(RADIANS(BD44)))/$C$4</f>
        <v>1.6260541075294495</v>
      </c>
      <c r="BF44" s="30">
        <f t="shared" ref="BF44:BF107" ca="1" si="38">$D$17/(3*$C$9^2/(3*$C$9+$C$14*COS(RADIANS(BD44))))</f>
        <v>2.6870113486299356</v>
      </c>
      <c r="BG44" s="30">
        <f t="shared" ref="BG44:BG45" ca="1" si="39">$E$17/(3*$C$9^2/(3*$C$9+$C$14*COS(RADIANS(BD44))))</f>
        <v>2.1984638306972202</v>
      </c>
      <c r="BH44" s="17" t="b">
        <f t="shared" ref="BH44:BH107" ca="1" si="40">AND(BN44,BP44,BR44)</f>
        <v>1</v>
      </c>
      <c r="BI44" s="30">
        <f t="shared" ref="BI44:BI107" ca="1" si="41">IF(BH44,$C$14*SIN(RADIANS(BD44)),#N/A)</f>
        <v>0.4363101609320878</v>
      </c>
      <c r="BJ44" s="91">
        <f t="shared" ref="BJ44:BJ107" ca="1" si="42">IF(BH44,$C$14*COS(RADIANS(BD44)),#N/A)</f>
        <v>24.996192378909782</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1</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v>
      </c>
      <c r="E45" s="4">
        <f t="shared" ca="1" si="9"/>
        <v>181</v>
      </c>
      <c r="F45" s="4">
        <f t="shared" ca="1" si="9"/>
        <v>181</v>
      </c>
      <c r="G45" s="22">
        <f t="shared" ca="1" si="4"/>
        <v>181</v>
      </c>
      <c r="H45" s="4">
        <f t="shared" ca="1" si="4"/>
        <v>-1</v>
      </c>
      <c r="I45" s="99">
        <f t="shared" si="10"/>
        <v>0.3125</v>
      </c>
      <c r="J45" s="22">
        <f t="shared" ca="1" si="11"/>
        <v>144.38056208838424</v>
      </c>
      <c r="K45" s="21">
        <f t="shared" ca="1" si="12"/>
        <v>181</v>
      </c>
      <c r="L45" s="4">
        <f t="shared" ca="1" si="13"/>
        <v>181</v>
      </c>
      <c r="M45" s="21">
        <f t="shared" ca="1" si="14"/>
        <v>181</v>
      </c>
      <c r="N45" s="22">
        <f t="shared" ca="1" si="15"/>
        <v>35.619437911615755</v>
      </c>
      <c r="O45" s="21">
        <f t="shared" ca="1" si="16"/>
        <v>-1</v>
      </c>
      <c r="P45" s="99">
        <f t="shared" ca="1" si="17"/>
        <v>182</v>
      </c>
      <c r="Q45" t="e">
        <f t="shared" ca="1" si="5"/>
        <v>#N/A</v>
      </c>
      <c r="R45" s="108" t="e">
        <f t="shared" ca="1" si="6"/>
        <v>#N/A</v>
      </c>
      <c r="S45" s="99">
        <f t="shared" ca="1" si="18"/>
        <v>0</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f t="shared" ca="1" si="31"/>
        <v>0.18199962050137114</v>
      </c>
      <c r="AU45" s="91">
        <f t="shared" ca="1" si="32"/>
        <v>-0.25403225806451607</v>
      </c>
      <c r="AV45" s="99" t="e">
        <f t="shared" ca="1" si="33"/>
        <v>#N/A</v>
      </c>
      <c r="AW45" s="91" t="e">
        <f t="shared" ca="1" si="34"/>
        <v>#N/A</v>
      </c>
      <c r="AX45" s="99">
        <f t="shared" ca="1" si="35"/>
        <v>0.18199962050137106</v>
      </c>
      <c r="AY45" s="91">
        <f t="shared" ca="1" si="36"/>
        <v>0.25403225806451613</v>
      </c>
      <c r="AZ45" s="184" t="e">
        <f ca="1">AZ43*SIN(RADIANS(BA43))</f>
        <v>#N/A</v>
      </c>
      <c r="BA45" s="185" t="e">
        <f ca="1">AZ43*COS(RADIANS(BA43))</f>
        <v>#N/A</v>
      </c>
      <c r="BD45" s="174">
        <v>2</v>
      </c>
      <c r="BE45" s="30">
        <f t="shared" ca="1" si="37"/>
        <v>1.626797452666471</v>
      </c>
      <c r="BF45" s="30">
        <f t="shared" ca="1" si="38"/>
        <v>2.6866224668225946</v>
      </c>
      <c r="BG45" s="30">
        <f t="shared" ca="1" si="39"/>
        <v>2.198145654673032</v>
      </c>
      <c r="BH45" s="17" t="b">
        <f t="shared" ca="1" si="40"/>
        <v>1</v>
      </c>
      <c r="BI45" s="30">
        <f t="shared" ca="1" si="41"/>
        <v>0.87248741756252424</v>
      </c>
      <c r="BJ45" s="91">
        <f t="shared" ca="1" si="42"/>
        <v>24.984770675477392</v>
      </c>
      <c r="BK45" t="b">
        <f t="shared" ca="1" si="43"/>
        <v>0</v>
      </c>
      <c r="BL45" s="30" t="e">
        <f t="shared" ca="1" si="44"/>
        <v>#N/A</v>
      </c>
      <c r="BM45" s="91" t="e">
        <f t="shared" ca="1" si="45"/>
        <v>#N/A</v>
      </c>
      <c r="BN45" s="17" t="b">
        <f t="shared" ca="1" si="46"/>
        <v>1</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v>
      </c>
      <c r="E46" s="4">
        <f t="shared" ca="1" si="9"/>
        <v>181</v>
      </c>
      <c r="F46" s="4">
        <f t="shared" ca="1" si="9"/>
        <v>181</v>
      </c>
      <c r="G46" s="22">
        <f t="shared" ca="1" si="4"/>
        <v>181</v>
      </c>
      <c r="H46" s="4">
        <f t="shared" ca="1" si="4"/>
        <v>-1</v>
      </c>
      <c r="I46" s="99">
        <f t="shared" si="10"/>
        <v>0.46875</v>
      </c>
      <c r="J46" s="22">
        <f t="shared" ca="1" si="11"/>
        <v>144.38056208838424</v>
      </c>
      <c r="K46" s="21">
        <f t="shared" ca="1" si="12"/>
        <v>181</v>
      </c>
      <c r="L46" s="4">
        <f t="shared" ca="1" si="13"/>
        <v>181</v>
      </c>
      <c r="M46" s="21">
        <f t="shared" ca="1" si="14"/>
        <v>181</v>
      </c>
      <c r="N46" s="22">
        <f t="shared" ca="1" si="15"/>
        <v>35.619437911615755</v>
      </c>
      <c r="O46" s="21">
        <f t="shared" ca="1" si="16"/>
        <v>-1</v>
      </c>
      <c r="P46" s="99">
        <f t="shared" ca="1" si="17"/>
        <v>182</v>
      </c>
      <c r="Q46" t="e">
        <f t="shared" ca="1" si="5"/>
        <v>#N/A</v>
      </c>
      <c r="R46" s="108" t="e">
        <f t="shared" ca="1" si="6"/>
        <v>#N/A</v>
      </c>
      <c r="S46" s="99">
        <f t="shared" ca="1" si="18"/>
        <v>0</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t="e">
        <f ca="1">IF(OR(H37=181,H37=-1),#N/A,A37*SIN(RADIANS(H37)))</f>
        <v>#N/A</v>
      </c>
      <c r="AK46" s="91" t="e">
        <f ca="1">IF(OR(H37=181,H37=-1),#N/A,A37*COS(RADIANS(H37)))</f>
        <v>#N/A</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f t="shared" ca="1" si="31"/>
        <v>0.27299943075205668</v>
      </c>
      <c r="AU46" s="91">
        <f t="shared" ca="1" si="32"/>
        <v>-0.38104838709677413</v>
      </c>
      <c r="AV46" s="99" t="e">
        <f t="shared" ca="1" si="33"/>
        <v>#N/A</v>
      </c>
      <c r="AW46" s="91" t="e">
        <f t="shared" ca="1" si="34"/>
        <v>#N/A</v>
      </c>
      <c r="AX46" s="99">
        <f t="shared" ca="1" si="35"/>
        <v>0.27299943075205657</v>
      </c>
      <c r="AY46" s="91">
        <f t="shared" ca="1" si="36"/>
        <v>0.38104838709677419</v>
      </c>
      <c r="AZ46" s="179"/>
      <c r="BA46" s="140"/>
      <c r="BD46" s="174">
        <v>3</v>
      </c>
      <c r="BE46" s="30">
        <f t="shared" ca="1" si="37"/>
        <v>1.6280376205901679</v>
      </c>
      <c r="BF46" s="30">
        <f t="shared" ca="1" si="38"/>
        <v>2.6859744620974362</v>
      </c>
      <c r="BG46" s="30">
        <f t="shared" ref="BG46:BG50" ca="1" si="51">$E$17/(3*$C$9^2/(3*$C$9+$C$14*COS(RADIANS(BD46))))</f>
        <v>2.1976154689888117</v>
      </c>
      <c r="BH46" s="17" t="b">
        <f t="shared" ca="1" si="40"/>
        <v>1</v>
      </c>
      <c r="BI46" s="30">
        <f t="shared" ca="1" si="41"/>
        <v>1.3083989060735959</v>
      </c>
      <c r="BJ46" s="91">
        <f t="shared" ca="1" si="42"/>
        <v>24.965738368864347</v>
      </c>
      <c r="BK46" t="b">
        <f t="shared" ca="1" si="43"/>
        <v>0</v>
      </c>
      <c r="BL46" s="30" t="e">
        <f t="shared" ref="BL46:BL50" ca="1" si="52">IF(BK46,$C$14*SIN(RADIANS(BD46)),#N/A)</f>
        <v>#N/A</v>
      </c>
      <c r="BM46" s="91" t="e">
        <f t="shared" ref="BM46:BM50" ca="1" si="53">IF(BK46,$C$14*COS(RADIANS(BD46)),#N/A)</f>
        <v>#N/A</v>
      </c>
      <c r="BN46" s="17" t="b">
        <f t="shared" ca="1" si="46"/>
        <v>1</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v>
      </c>
      <c r="E47" s="4">
        <f t="shared" ca="1" si="9"/>
        <v>181</v>
      </c>
      <c r="F47" s="4">
        <f t="shared" ca="1" si="9"/>
        <v>181</v>
      </c>
      <c r="G47" s="22">
        <f t="shared" ca="1" si="4"/>
        <v>181</v>
      </c>
      <c r="H47" s="4">
        <f t="shared" ca="1" si="4"/>
        <v>-1</v>
      </c>
      <c r="I47" s="99">
        <f t="shared" si="10"/>
        <v>0.625</v>
      </c>
      <c r="J47" s="22">
        <f t="shared" ca="1" si="11"/>
        <v>144.38056208838424</v>
      </c>
      <c r="K47" s="21">
        <f t="shared" ca="1" si="12"/>
        <v>181</v>
      </c>
      <c r="L47" s="4">
        <f t="shared" ca="1" si="13"/>
        <v>181</v>
      </c>
      <c r="M47" s="21">
        <f t="shared" ca="1" si="14"/>
        <v>181</v>
      </c>
      <c r="N47" s="22">
        <f t="shared" ca="1" si="15"/>
        <v>35.619437911615755</v>
      </c>
      <c r="O47" s="21">
        <f t="shared" ca="1" si="16"/>
        <v>-1</v>
      </c>
      <c r="P47" s="99">
        <f t="shared" ca="1" si="17"/>
        <v>182</v>
      </c>
      <c r="Q47" t="e">
        <f t="shared" ca="1" si="5"/>
        <v>#N/A</v>
      </c>
      <c r="R47" s="108" t="e">
        <f t="shared" ca="1" si="6"/>
        <v>#N/A</v>
      </c>
      <c r="S47" s="99">
        <f t="shared" ca="1" si="18"/>
        <v>0</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t="e">
        <f ca="1">IF(OR(H38=181,H38=-1),#N/A,A38*SIN(RADIANS(H38)))</f>
        <v>#N/A</v>
      </c>
      <c r="AK47" s="91" t="e">
        <f ca="1">IF(OR(H38=181,H38=-1),#N/A,A38*COS(RADIANS(H38)))</f>
        <v>#N/A</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f t="shared" ca="1" si="31"/>
        <v>0.36399924100274228</v>
      </c>
      <c r="AU47" s="91">
        <f t="shared" ca="1" si="32"/>
        <v>-0.50806451612903214</v>
      </c>
      <c r="AV47" s="99" t="e">
        <f t="shared" ca="1" si="33"/>
        <v>#N/A</v>
      </c>
      <c r="AW47" s="91" t="e">
        <f t="shared" ca="1" si="34"/>
        <v>#N/A</v>
      </c>
      <c r="AX47" s="99">
        <f t="shared" ca="1" si="35"/>
        <v>0.36399924100274211</v>
      </c>
      <c r="AY47" s="91">
        <f t="shared" ca="1" si="36"/>
        <v>0.50806451612903225</v>
      </c>
      <c r="AZ47" s="186" t="e">
        <f ca="1">-AZ45</f>
        <v>#N/A</v>
      </c>
      <c r="BA47" s="187" t="e">
        <f ca="1">BA45</f>
        <v>#N/A</v>
      </c>
      <c r="BD47" s="174">
        <v>4</v>
      </c>
      <c r="BE47" s="30">
        <f t="shared" ca="1" si="37"/>
        <v>1.6297765052674538</v>
      </c>
      <c r="BF47" s="30">
        <f t="shared" ca="1" si="38"/>
        <v>2.6850675318429769</v>
      </c>
      <c r="BG47" s="30">
        <f t="shared" ca="1" si="51"/>
        <v>2.196873435144254</v>
      </c>
      <c r="BH47" s="17" t="b">
        <f t="shared" ca="1" si="40"/>
        <v>1</v>
      </c>
      <c r="BI47" s="30">
        <f t="shared" ca="1" si="41"/>
        <v>1.7439118436031324</v>
      </c>
      <c r="BJ47" s="91">
        <f t="shared" ca="1" si="42"/>
        <v>24.939101256495604</v>
      </c>
      <c r="BK47" t="b">
        <f t="shared" ca="1" si="43"/>
        <v>0</v>
      </c>
      <c r="BL47" s="30" t="e">
        <f t="shared" ca="1" si="52"/>
        <v>#N/A</v>
      </c>
      <c r="BM47" s="91" t="e">
        <f t="shared" ca="1" si="53"/>
        <v>#N/A</v>
      </c>
      <c r="BN47" s="17" t="b">
        <f t="shared" ca="1" si="46"/>
        <v>1</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v>
      </c>
      <c r="E48" s="4">
        <f t="shared" ca="1" si="9"/>
        <v>181</v>
      </c>
      <c r="F48" s="4">
        <f t="shared" ca="1" si="9"/>
        <v>181</v>
      </c>
      <c r="G48" s="22">
        <f t="shared" ca="1" si="4"/>
        <v>181</v>
      </c>
      <c r="H48" s="4">
        <f t="shared" ca="1" si="4"/>
        <v>-1</v>
      </c>
      <c r="I48" s="99">
        <f t="shared" si="10"/>
        <v>0.78125</v>
      </c>
      <c r="J48" s="22">
        <f t="shared" ca="1" si="11"/>
        <v>144.38056208838424</v>
      </c>
      <c r="K48" s="21">
        <f t="shared" ca="1" si="12"/>
        <v>181</v>
      </c>
      <c r="L48" s="4">
        <f t="shared" ca="1" si="13"/>
        <v>181</v>
      </c>
      <c r="M48" s="21">
        <f t="shared" ca="1" si="14"/>
        <v>181</v>
      </c>
      <c r="N48" s="22">
        <f t="shared" ca="1" si="15"/>
        <v>35.619437911615755</v>
      </c>
      <c r="O48" s="21">
        <f t="shared" ca="1" si="16"/>
        <v>-1</v>
      </c>
      <c r="P48" s="99">
        <f t="shared" ca="1" si="17"/>
        <v>182</v>
      </c>
      <c r="Q48" t="e">
        <f t="shared" ca="1" si="5"/>
        <v>#N/A</v>
      </c>
      <c r="R48" s="108" t="e">
        <f t="shared" ca="1" si="6"/>
        <v>#N/A</v>
      </c>
      <c r="S48" s="99">
        <f t="shared" ca="1" si="18"/>
        <v>0</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f t="shared" ca="1" si="31"/>
        <v>0.45499905125342782</v>
      </c>
      <c r="AU48" s="91">
        <f t="shared" ca="1" si="32"/>
        <v>-0.63508064516129026</v>
      </c>
      <c r="AV48" s="99" t="e">
        <f t="shared" ca="1" si="33"/>
        <v>#N/A</v>
      </c>
      <c r="AW48" s="91" t="e">
        <f t="shared" ca="1" si="34"/>
        <v>#N/A</v>
      </c>
      <c r="AX48" s="99">
        <f t="shared" ca="1" si="35"/>
        <v>0.45499905125342766</v>
      </c>
      <c r="AY48" s="91">
        <f t="shared" ca="1" si="36"/>
        <v>0.63508064516129026</v>
      </c>
      <c r="BD48" s="174">
        <v>5</v>
      </c>
      <c r="BE48" s="30">
        <f t="shared" ca="1" si="37"/>
        <v>1.6320167681349902</v>
      </c>
      <c r="BF48" s="30">
        <f t="shared" ca="1" si="38"/>
        <v>2.683901952318958</v>
      </c>
      <c r="BG48" s="30">
        <f t="shared" ca="1" si="51"/>
        <v>2.1959197791700564</v>
      </c>
      <c r="BH48" s="17" t="b">
        <f t="shared" ca="1" si="40"/>
        <v>1</v>
      </c>
      <c r="BI48" s="30">
        <f t="shared" ca="1" si="41"/>
        <v>2.1788935686914543</v>
      </c>
      <c r="BJ48" s="91">
        <f t="shared" ca="1" si="42"/>
        <v>24.90486745229364</v>
      </c>
      <c r="BK48" t="b">
        <f t="shared" ca="1" si="43"/>
        <v>0</v>
      </c>
      <c r="BL48" s="30" t="e">
        <f t="shared" ca="1" si="52"/>
        <v>#N/A</v>
      </c>
      <c r="BM48" s="91" t="e">
        <f t="shared" ca="1" si="53"/>
        <v>#N/A</v>
      </c>
      <c r="BN48" s="17" t="b">
        <f t="shared" ca="1" si="46"/>
        <v>1</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v>
      </c>
      <c r="E49" s="4">
        <f t="shared" ca="1" si="9"/>
        <v>181</v>
      </c>
      <c r="F49" s="4">
        <f t="shared" ca="1" si="9"/>
        <v>181</v>
      </c>
      <c r="G49" s="22">
        <f t="shared" ca="1" si="4"/>
        <v>181</v>
      </c>
      <c r="H49" s="4">
        <f t="shared" ca="1" si="4"/>
        <v>-1</v>
      </c>
      <c r="I49" s="99">
        <f t="shared" si="10"/>
        <v>0.9375</v>
      </c>
      <c r="J49" s="22">
        <f t="shared" ca="1" si="11"/>
        <v>144.38056208838424</v>
      </c>
      <c r="K49" s="21">
        <f t="shared" ca="1" si="12"/>
        <v>181</v>
      </c>
      <c r="L49" s="4">
        <f t="shared" ca="1" si="13"/>
        <v>181</v>
      </c>
      <c r="M49" s="21">
        <f t="shared" ca="1" si="14"/>
        <v>181</v>
      </c>
      <c r="N49" s="22">
        <f t="shared" ca="1" si="15"/>
        <v>35.619437911615755</v>
      </c>
      <c r="O49" s="21">
        <f t="shared" ca="1" si="16"/>
        <v>-1</v>
      </c>
      <c r="P49" s="99">
        <f t="shared" ca="1" si="17"/>
        <v>182</v>
      </c>
      <c r="Q49" t="e">
        <f t="shared" ca="1" si="5"/>
        <v>#N/A</v>
      </c>
      <c r="R49" s="108" t="e">
        <f t="shared" ca="1" si="6"/>
        <v>#N/A</v>
      </c>
      <c r="S49" s="99">
        <f t="shared" ca="1" si="18"/>
        <v>0</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t="e">
        <f ca="1">AJ43</f>
        <v>#N/A</v>
      </c>
      <c r="AK49" s="91" t="e">
        <f ca="1">AK43</f>
        <v>#N/A</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f t="shared" ca="1" si="31"/>
        <v>0.54599886150411336</v>
      </c>
      <c r="AU49" s="91">
        <f t="shared" ca="1" si="32"/>
        <v>-0.76209677419354827</v>
      </c>
      <c r="AV49" s="99" t="e">
        <f t="shared" ca="1" si="33"/>
        <v>#N/A</v>
      </c>
      <c r="AW49" s="91" t="e">
        <f t="shared" ca="1" si="34"/>
        <v>#N/A</v>
      </c>
      <c r="AX49" s="99">
        <f t="shared" ca="1" si="35"/>
        <v>0.54599886150411314</v>
      </c>
      <c r="AY49" s="91">
        <f t="shared" ca="1" si="36"/>
        <v>0.76209677419354838</v>
      </c>
      <c r="BD49" s="174">
        <v>6</v>
      </c>
      <c r="BE49" s="30">
        <f t="shared" ca="1" si="37"/>
        <v>1.6347618480645554</v>
      </c>
      <c r="BF49" s="30">
        <f t="shared" ca="1" si="38"/>
        <v>2.6824780785721924</v>
      </c>
      <c r="BG49" s="30">
        <f t="shared" ca="1" si="51"/>
        <v>2.1947547915590664</v>
      </c>
      <c r="BH49" s="17" t="b">
        <f t="shared" ca="1" si="40"/>
        <v>1</v>
      </c>
      <c r="BI49" s="30">
        <f t="shared" ca="1" si="41"/>
        <v>2.6132115816913366</v>
      </c>
      <c r="BJ49" s="91">
        <f t="shared" ca="1" si="42"/>
        <v>24.863047384206833</v>
      </c>
      <c r="BK49" t="b">
        <f t="shared" ca="1" si="43"/>
        <v>0</v>
      </c>
      <c r="BL49" s="30" t="e">
        <f t="shared" ca="1" si="52"/>
        <v>#N/A</v>
      </c>
      <c r="BM49" s="91" t="e">
        <f t="shared" ca="1" si="53"/>
        <v>#N/A</v>
      </c>
      <c r="BN49" s="17" t="b">
        <f t="shared" ca="1" si="46"/>
        <v>1</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v>
      </c>
      <c r="E50" s="4">
        <f t="shared" ca="1" si="9"/>
        <v>181</v>
      </c>
      <c r="F50" s="4">
        <f t="shared" ca="1" si="9"/>
        <v>181</v>
      </c>
      <c r="G50" s="22">
        <f t="shared" ca="1" si="4"/>
        <v>181</v>
      </c>
      <c r="H50" s="4">
        <f t="shared" ca="1" si="4"/>
        <v>-1</v>
      </c>
      <c r="I50" s="99">
        <f t="shared" si="10"/>
        <v>1.09375</v>
      </c>
      <c r="J50" s="22">
        <f t="shared" ca="1" si="11"/>
        <v>144.38056208838424</v>
      </c>
      <c r="K50" s="21">
        <f t="shared" ca="1" si="12"/>
        <v>181</v>
      </c>
      <c r="L50" s="4">
        <f t="shared" ca="1" si="13"/>
        <v>181</v>
      </c>
      <c r="M50" s="21">
        <f t="shared" ca="1" si="14"/>
        <v>181</v>
      </c>
      <c r="N50" s="22">
        <f t="shared" ca="1" si="15"/>
        <v>35.619437911615755</v>
      </c>
      <c r="O50" s="21">
        <f t="shared" ca="1" si="16"/>
        <v>-1</v>
      </c>
      <c r="P50" s="99">
        <f t="shared" ca="1" si="17"/>
        <v>182</v>
      </c>
      <c r="Q50" t="e">
        <f t="shared" ca="1" si="5"/>
        <v>#N/A</v>
      </c>
      <c r="R50" s="108" t="e">
        <f t="shared" ca="1" si="6"/>
        <v>#N/A</v>
      </c>
      <c r="S50" s="99">
        <f t="shared" ca="1" si="18"/>
        <v>0</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t="e">
        <f ca="1">-AJ44</f>
        <v>#N/A</v>
      </c>
      <c r="AK50" s="91" t="e">
        <f ca="1">AK44</f>
        <v>#N/A</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f t="shared" ca="1" si="31"/>
        <v>0.63699867175479896</v>
      </c>
      <c r="AU50" s="91">
        <f t="shared" ca="1" si="32"/>
        <v>-0.88911290322580627</v>
      </c>
      <c r="AV50" s="99" t="e">
        <f t="shared" ca="1" si="33"/>
        <v>#N/A</v>
      </c>
      <c r="AW50" s="91" t="e">
        <f t="shared" ca="1" si="34"/>
        <v>#N/A</v>
      </c>
      <c r="AX50" s="99">
        <f t="shared" ca="1" si="35"/>
        <v>0.63699867175479874</v>
      </c>
      <c r="AY50" s="91">
        <f t="shared" ca="1" si="36"/>
        <v>0.88911290322580638</v>
      </c>
      <c r="BD50" s="174">
        <v>7</v>
      </c>
      <c r="BE50" s="30">
        <f t="shared" ca="1" si="37"/>
        <v>1.6380159742943854</v>
      </c>
      <c r="BF50" s="30">
        <f t="shared" ca="1" si="38"/>
        <v>2.6807963443284182</v>
      </c>
      <c r="BG50" s="30">
        <f t="shared" ca="1" si="51"/>
        <v>2.193378827177797</v>
      </c>
      <c r="BH50" s="17" t="b">
        <f t="shared" ca="1" si="40"/>
        <v>1</v>
      </c>
      <c r="BI50" s="30">
        <f t="shared" ca="1" si="41"/>
        <v>3.046733585128687</v>
      </c>
      <c r="BJ50" s="91">
        <f t="shared" ca="1" si="42"/>
        <v>24.813653791033051</v>
      </c>
      <c r="BK50" t="b">
        <f t="shared" ca="1" si="43"/>
        <v>0</v>
      </c>
      <c r="BL50" s="30" t="e">
        <f t="shared" ca="1" si="52"/>
        <v>#N/A</v>
      </c>
      <c r="BM50" s="91" t="e">
        <f t="shared" ca="1" si="53"/>
        <v>#N/A</v>
      </c>
      <c r="BN50" s="17" t="b">
        <f t="shared" ca="1" si="46"/>
        <v>1</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v>
      </c>
      <c r="E51" s="4">
        <f t="shared" ca="1" si="9"/>
        <v>181</v>
      </c>
      <c r="F51" s="4">
        <f t="shared" ca="1" si="9"/>
        <v>181</v>
      </c>
      <c r="G51" s="22">
        <f t="shared" ca="1" si="4"/>
        <v>181</v>
      </c>
      <c r="H51" s="4">
        <f t="shared" ca="1" si="4"/>
        <v>-1</v>
      </c>
      <c r="I51" s="99">
        <f t="shared" si="10"/>
        <v>1.25</v>
      </c>
      <c r="J51" s="22">
        <f t="shared" ca="1" si="11"/>
        <v>144.38056208838424</v>
      </c>
      <c r="K51" s="21">
        <f t="shared" ca="1" si="12"/>
        <v>181</v>
      </c>
      <c r="L51" s="4">
        <f t="shared" ca="1" si="13"/>
        <v>181</v>
      </c>
      <c r="M51" s="21">
        <f t="shared" ca="1" si="14"/>
        <v>181</v>
      </c>
      <c r="N51" s="22">
        <f t="shared" ca="1" si="15"/>
        <v>35.619437911615755</v>
      </c>
      <c r="O51" s="21">
        <f t="shared" ca="1" si="16"/>
        <v>-1</v>
      </c>
      <c r="P51" s="99">
        <f t="shared" ca="1" si="17"/>
        <v>182</v>
      </c>
      <c r="Q51" t="e">
        <f t="shared" ca="1" si="5"/>
        <v>#N/A</v>
      </c>
      <c r="R51" s="108" t="e">
        <f t="shared" ca="1" si="6"/>
        <v>#N/A</v>
      </c>
      <c r="S51" s="99">
        <f t="shared" ca="1" si="18"/>
        <v>0</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f t="shared" ca="1" si="31"/>
        <v>0.72799848200548456</v>
      </c>
      <c r="AU51" s="91">
        <f t="shared" ca="1" si="32"/>
        <v>-1.0161290322580643</v>
      </c>
      <c r="AV51" s="99" t="e">
        <f t="shared" ca="1" si="33"/>
        <v>#N/A</v>
      </c>
      <c r="AW51" s="91" t="e">
        <f t="shared" ca="1" si="34"/>
        <v>#N/A</v>
      </c>
      <c r="AX51" s="99">
        <f t="shared" ca="1" si="35"/>
        <v>0.72799848200548423</v>
      </c>
      <c r="AY51" s="91">
        <f t="shared" ca="1" si="36"/>
        <v>1.0161290322580645</v>
      </c>
      <c r="BD51" s="174">
        <v>8</v>
      </c>
      <c r="BE51" s="30">
        <f t="shared" ca="1" si="37"/>
        <v>1.6417841824173658</v>
      </c>
      <c r="BF51" s="30">
        <f t="shared" ca="1" si="38"/>
        <v>2.6788572618601778</v>
      </c>
      <c r="BG51" s="30">
        <f t="shared" ref="BG51:BG114" ca="1" si="54">$E$17/(3*$C$9^2/(3*$C$9+$C$14*COS(RADIANS(BD51))))</f>
        <v>2.191792305158327</v>
      </c>
      <c r="BH51" s="17" t="b">
        <f t="shared" ca="1" si="40"/>
        <v>1</v>
      </c>
      <c r="BI51" s="30">
        <f t="shared" ca="1" si="41"/>
        <v>3.4793275240016359</v>
      </c>
      <c r="BJ51" s="91">
        <f t="shared" ca="1" si="42"/>
        <v>24.756701718539258</v>
      </c>
      <c r="BK51" t="b">
        <f t="shared" ca="1" si="43"/>
        <v>0</v>
      </c>
      <c r="BL51" s="30" t="e">
        <f t="shared" ref="BL51:BL114" ca="1" si="55">IF(BK51,$C$14*SIN(RADIANS(BD51)),#N/A)</f>
        <v>#N/A</v>
      </c>
      <c r="BM51" s="91" t="e">
        <f t="shared" ref="BM51:BM114" ca="1" si="56">IF(BK51,$C$14*COS(RADIANS(BD51)),#N/A)</f>
        <v>#N/A</v>
      </c>
      <c r="BN51" s="17" t="b">
        <f t="shared" ca="1" si="46"/>
        <v>1</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v>
      </c>
      <c r="E52" s="4">
        <f t="shared" ca="1" si="9"/>
        <v>181</v>
      </c>
      <c r="F52" s="4">
        <f t="shared" ca="1" si="9"/>
        <v>181</v>
      </c>
      <c r="G52" s="22">
        <f t="shared" ca="1" si="4"/>
        <v>181</v>
      </c>
      <c r="H52" s="4">
        <f t="shared" ca="1" si="4"/>
        <v>-1</v>
      </c>
      <c r="I52" s="99">
        <f t="shared" si="10"/>
        <v>1.40625</v>
      </c>
      <c r="J52" s="22">
        <f t="shared" ca="1" si="11"/>
        <v>144.38056208838424</v>
      </c>
      <c r="K52" s="21">
        <f t="shared" ca="1" si="12"/>
        <v>181</v>
      </c>
      <c r="L52" s="4">
        <f t="shared" ca="1" si="13"/>
        <v>181</v>
      </c>
      <c r="M52" s="21">
        <f t="shared" ca="1" si="14"/>
        <v>181</v>
      </c>
      <c r="N52" s="22">
        <f t="shared" ca="1" si="15"/>
        <v>35.619437911615755</v>
      </c>
      <c r="O52" s="21">
        <f t="shared" ca="1" si="16"/>
        <v>-1</v>
      </c>
      <c r="P52" s="99">
        <f t="shared" ca="1" si="17"/>
        <v>182</v>
      </c>
      <c r="Q52" t="e">
        <f t="shared" ca="1" si="5"/>
        <v>#N/A</v>
      </c>
      <c r="R52" s="108" t="e">
        <f t="shared" ca="1" si="6"/>
        <v>#N/A</v>
      </c>
      <c r="S52" s="99">
        <f t="shared" ca="1" si="18"/>
        <v>0</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t="e">
        <f ca="1">AJ46</f>
        <v>#N/A</v>
      </c>
      <c r="AK52" s="91" t="e">
        <f ca="1">AK46</f>
        <v>#N/A</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f t="shared" ca="1" si="31"/>
        <v>0.81899829225617005</v>
      </c>
      <c r="AU52" s="91">
        <f t="shared" ca="1" si="32"/>
        <v>-1.1431451612903223</v>
      </c>
      <c r="AV52" s="99" t="e">
        <f t="shared" ca="1" si="33"/>
        <v>#N/A</v>
      </c>
      <c r="AW52" s="91" t="e">
        <f t="shared" ca="1" si="34"/>
        <v>#N/A</v>
      </c>
      <c r="AX52" s="99">
        <f t="shared" ca="1" si="35"/>
        <v>0.81899829225616982</v>
      </c>
      <c r="AY52" s="91">
        <f t="shared" ca="1" si="36"/>
        <v>1.1431451612903225</v>
      </c>
      <c r="BD52" s="174">
        <v>9</v>
      </c>
      <c r="BE52" s="30">
        <f t="shared" ca="1" si="37"/>
        <v>1.6460723335392045</v>
      </c>
      <c r="BF52" s="30">
        <f t="shared" ca="1" si="38"/>
        <v>2.6766614218307736</v>
      </c>
      <c r="BG52" s="30">
        <f t="shared" ca="1" si="54"/>
        <v>2.189995708770633</v>
      </c>
      <c r="BH52" s="17" t="b">
        <f t="shared" ca="1" si="40"/>
        <v>1</v>
      </c>
      <c r="BI52" s="30">
        <f t="shared" ca="1" si="41"/>
        <v>3.9108616260057718</v>
      </c>
      <c r="BJ52" s="91">
        <f t="shared" ca="1" si="42"/>
        <v>24.692208514878445</v>
      </c>
      <c r="BK52" t="b">
        <f t="shared" ca="1" si="43"/>
        <v>0</v>
      </c>
      <c r="BL52" s="30" t="e">
        <f t="shared" ca="1" si="55"/>
        <v>#N/A</v>
      </c>
      <c r="BM52" s="91" t="e">
        <f t="shared" ca="1" si="56"/>
        <v>#N/A</v>
      </c>
      <c r="BN52" s="17" t="b">
        <f t="shared" ca="1" si="46"/>
        <v>1</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v>
      </c>
      <c r="E53" s="4">
        <f t="shared" ca="1" si="9"/>
        <v>181</v>
      </c>
      <c r="F53" s="4">
        <f t="shared" ca="1" si="9"/>
        <v>181</v>
      </c>
      <c r="G53" s="22">
        <f t="shared" ca="1" si="4"/>
        <v>181</v>
      </c>
      <c r="H53" s="4">
        <f t="shared" ca="1" si="4"/>
        <v>-1</v>
      </c>
      <c r="I53" s="99">
        <f t="shared" si="10"/>
        <v>1.5625</v>
      </c>
      <c r="J53" s="22">
        <f t="shared" ca="1" si="11"/>
        <v>144.38056208838424</v>
      </c>
      <c r="K53" s="21">
        <f t="shared" ca="1" si="12"/>
        <v>181</v>
      </c>
      <c r="L53" s="4">
        <f t="shared" ca="1" si="13"/>
        <v>181</v>
      </c>
      <c r="M53" s="21">
        <f t="shared" ca="1" si="14"/>
        <v>181</v>
      </c>
      <c r="N53" s="22">
        <f t="shared" ca="1" si="15"/>
        <v>35.619437911615755</v>
      </c>
      <c r="O53" s="21">
        <f t="shared" ca="1" si="16"/>
        <v>-1</v>
      </c>
      <c r="P53" s="99">
        <f t="shared" ca="1" si="17"/>
        <v>182</v>
      </c>
      <c r="Q53" t="e">
        <f t="shared" ca="1" si="5"/>
        <v>#N/A</v>
      </c>
      <c r="R53" s="108" t="e">
        <f t="shared" ca="1" si="6"/>
        <v>#N/A</v>
      </c>
      <c r="S53" s="99">
        <f t="shared" ca="1" si="18"/>
        <v>0</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t="e">
        <f ca="1">-AJ47</f>
        <v>#N/A</v>
      </c>
      <c r="AK53" s="139" t="e">
        <f ca="1">AK47</f>
        <v>#N/A</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f t="shared" ca="1" si="31"/>
        <v>0.90999810250685564</v>
      </c>
      <c r="AU53" s="91">
        <f t="shared" ca="1" si="32"/>
        <v>-1.2701612903225805</v>
      </c>
      <c r="AV53" s="99" t="e">
        <f t="shared" ca="1" si="33"/>
        <v>#N/A</v>
      </c>
      <c r="AW53" s="91" t="e">
        <f t="shared" ca="1" si="34"/>
        <v>#N/A</v>
      </c>
      <c r="AX53" s="99">
        <f t="shared" ca="1" si="35"/>
        <v>0.90999810250685531</v>
      </c>
      <c r="AY53" s="91">
        <f t="shared" ca="1" si="36"/>
        <v>1.2701612903225805</v>
      </c>
      <c r="BD53" s="174">
        <v>10</v>
      </c>
      <c r="BE53" s="30">
        <f t="shared" ca="1" si="37"/>
        <v>1.6508871367432754</v>
      </c>
      <c r="BF53" s="30">
        <f t="shared" ca="1" si="38"/>
        <v>2.6742094931143514</v>
      </c>
      <c r="BG53" s="30">
        <f t="shared" ca="1" si="54"/>
        <v>2.1879895852753783</v>
      </c>
      <c r="BH53" s="17" t="b">
        <f t="shared" ca="1" si="40"/>
        <v>1</v>
      </c>
      <c r="BI53" s="30">
        <f t="shared" ca="1" si="41"/>
        <v>4.3412044416732583</v>
      </c>
      <c r="BJ53" s="91">
        <f t="shared" ca="1" si="42"/>
        <v>24.620193825305201</v>
      </c>
      <c r="BK53" t="b">
        <f t="shared" ca="1" si="43"/>
        <v>0</v>
      </c>
      <c r="BL53" s="30" t="e">
        <f t="shared" ca="1" si="55"/>
        <v>#N/A</v>
      </c>
      <c r="BM53" s="91" t="e">
        <f t="shared" ca="1" si="56"/>
        <v>#N/A</v>
      </c>
      <c r="BN53" s="17" t="b">
        <f t="shared" ca="1" si="46"/>
        <v>1</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v>
      </c>
      <c r="E54" s="4">
        <f t="shared" ca="1" si="9"/>
        <v>181</v>
      </c>
      <c r="F54" s="4">
        <f t="shared" ca="1" si="9"/>
        <v>181</v>
      </c>
      <c r="G54" s="22">
        <f t="shared" ca="1" si="4"/>
        <v>181</v>
      </c>
      <c r="H54" s="4">
        <f t="shared" ca="1" si="4"/>
        <v>-1</v>
      </c>
      <c r="I54" s="99">
        <f t="shared" si="10"/>
        <v>1.71875</v>
      </c>
      <c r="J54" s="22">
        <f t="shared" ca="1" si="11"/>
        <v>144.38056208838424</v>
      </c>
      <c r="K54" s="21">
        <f t="shared" ca="1" si="12"/>
        <v>181</v>
      </c>
      <c r="L54" s="4">
        <f t="shared" ca="1" si="13"/>
        <v>181</v>
      </c>
      <c r="M54" s="21">
        <f t="shared" ca="1" si="14"/>
        <v>181</v>
      </c>
      <c r="N54" s="22">
        <f t="shared" ca="1" si="15"/>
        <v>35.619437911615755</v>
      </c>
      <c r="O54" s="21">
        <f t="shared" ca="1" si="16"/>
        <v>-1</v>
      </c>
      <c r="P54" s="99">
        <f t="shared" ca="1" si="17"/>
        <v>182</v>
      </c>
      <c r="Q54" t="e">
        <f t="shared" ca="1" si="5"/>
        <v>#N/A</v>
      </c>
      <c r="R54" s="108" t="e">
        <f t="shared" ca="1" si="6"/>
        <v>#N/A</v>
      </c>
      <c r="S54" s="99">
        <f t="shared" ca="1" si="18"/>
        <v>0</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f t="shared" ca="1" si="31"/>
        <v>1.0009979127575412</v>
      </c>
      <c r="AU54" s="91">
        <f t="shared" ca="1" si="32"/>
        <v>-1.3971774193548385</v>
      </c>
      <c r="AV54" s="99" t="e">
        <f t="shared" ca="1" si="33"/>
        <v>#N/A</v>
      </c>
      <c r="AW54" s="91" t="e">
        <f t="shared" ca="1" si="34"/>
        <v>#N/A</v>
      </c>
      <c r="AX54" s="99">
        <f t="shared" ca="1" si="35"/>
        <v>1.0009979127575408</v>
      </c>
      <c r="AY54" s="91">
        <f t="shared" ca="1" si="36"/>
        <v>1.3971774193548387</v>
      </c>
      <c r="BD54" s="174">
        <v>11</v>
      </c>
      <c r="BE54" s="30">
        <f t="shared" ca="1" si="37"/>
        <v>1.6562361750239607</v>
      </c>
      <c r="BF54" s="30">
        <f t="shared" ca="1" si="38"/>
        <v>2.6715022225921499</v>
      </c>
      <c r="BG54" s="30">
        <f t="shared" ca="1" si="54"/>
        <v>2.1857745457572135</v>
      </c>
      <c r="BH54" s="17" t="b">
        <f t="shared" ca="1" si="40"/>
        <v>1</v>
      </c>
      <c r="BI54" s="30">
        <f t="shared" ca="1" si="41"/>
        <v>4.7702248844136204</v>
      </c>
      <c r="BJ54" s="91">
        <f t="shared" ca="1" si="42"/>
        <v>24.540679586191601</v>
      </c>
      <c r="BK54" t="b">
        <f t="shared" ca="1" si="43"/>
        <v>0</v>
      </c>
      <c r="BL54" s="30" t="e">
        <f t="shared" ca="1" si="55"/>
        <v>#N/A</v>
      </c>
      <c r="BM54" s="91" t="e">
        <f t="shared" ca="1" si="56"/>
        <v>#N/A</v>
      </c>
      <c r="BN54" s="17" t="b">
        <f t="shared" ca="1" si="46"/>
        <v>1</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v>
      </c>
      <c r="E55" s="4">
        <f t="shared" ca="1" si="9"/>
        <v>181</v>
      </c>
      <c r="F55" s="4">
        <f t="shared" ca="1" si="9"/>
        <v>181</v>
      </c>
      <c r="G55" s="22">
        <f t="shared" ca="1" si="4"/>
        <v>181</v>
      </c>
      <c r="H55" s="4">
        <f t="shared" ca="1" si="4"/>
        <v>-1</v>
      </c>
      <c r="I55" s="99">
        <f t="shared" si="10"/>
        <v>1.875</v>
      </c>
      <c r="J55" s="22">
        <f t="shared" ca="1" si="11"/>
        <v>144.38056208838424</v>
      </c>
      <c r="K55" s="21">
        <f t="shared" ca="1" si="12"/>
        <v>181</v>
      </c>
      <c r="L55" s="4">
        <f t="shared" ca="1" si="13"/>
        <v>181</v>
      </c>
      <c r="M55" s="21">
        <f t="shared" ca="1" si="14"/>
        <v>181</v>
      </c>
      <c r="N55" s="22">
        <f t="shared" ca="1" si="15"/>
        <v>35.619437911615755</v>
      </c>
      <c r="O55" s="21">
        <f t="shared" ca="1" si="16"/>
        <v>-1</v>
      </c>
      <c r="P55" s="99">
        <f t="shared" ca="1" si="17"/>
        <v>182</v>
      </c>
      <c r="Q55" t="e">
        <f t="shared" ca="1" si="5"/>
        <v>#N/A</v>
      </c>
      <c r="R55" s="108" t="e">
        <f t="shared" ca="1" si="6"/>
        <v>#N/A</v>
      </c>
      <c r="S55" s="99">
        <f t="shared" ca="1" si="18"/>
        <v>0</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f t="shared" ca="1" si="31"/>
        <v>1.0919977230082267</v>
      </c>
      <c r="AU55" s="91">
        <f t="shared" ca="1" si="32"/>
        <v>-1.5241935483870965</v>
      </c>
      <c r="AV55" s="99" t="e">
        <f t="shared" ca="1" si="33"/>
        <v>#N/A</v>
      </c>
      <c r="AW55" s="91" t="e">
        <f t="shared" ca="1" si="34"/>
        <v>#N/A</v>
      </c>
      <c r="AX55" s="99">
        <f t="shared" ca="1" si="35"/>
        <v>1.0919977230082263</v>
      </c>
      <c r="AY55" s="91">
        <f t="shared" ca="1" si="36"/>
        <v>1.5241935483870968</v>
      </c>
      <c r="BD55" s="174">
        <v>12</v>
      </c>
      <c r="BE55" s="30">
        <f t="shared" ca="1" si="37"/>
        <v>1.6621279348773375</v>
      </c>
      <c r="BF55" s="30">
        <f t="shared" ca="1" si="38"/>
        <v>2.668540434924997</v>
      </c>
      <c r="BG55" s="30">
        <f t="shared" ca="1" si="54"/>
        <v>2.1833512649386337</v>
      </c>
      <c r="BH55" s="17" t="b">
        <f t="shared" ca="1" si="40"/>
        <v>1</v>
      </c>
      <c r="BI55" s="30">
        <f t="shared" ca="1" si="41"/>
        <v>5.1977922704439834</v>
      </c>
      <c r="BJ55" s="91">
        <f t="shared" ca="1" si="42"/>
        <v>24.453690018345142</v>
      </c>
      <c r="BK55" t="b">
        <f t="shared" ca="1" si="43"/>
        <v>0</v>
      </c>
      <c r="BL55" s="30" t="e">
        <f t="shared" ca="1" si="55"/>
        <v>#N/A</v>
      </c>
      <c r="BM55" s="91" t="e">
        <f t="shared" ca="1" si="56"/>
        <v>#N/A</v>
      </c>
      <c r="BN55" s="17" t="b">
        <f t="shared" ca="1" si="46"/>
        <v>1</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v>
      </c>
      <c r="E56" s="4">
        <f t="shared" ca="1" si="9"/>
        <v>181</v>
      </c>
      <c r="F56" s="4">
        <f t="shared" ca="1" si="9"/>
        <v>181</v>
      </c>
      <c r="G56" s="22">
        <f t="shared" ca="1" si="4"/>
        <v>181</v>
      </c>
      <c r="H56" s="4">
        <f t="shared" ca="1" si="4"/>
        <v>-1</v>
      </c>
      <c r="I56" s="99">
        <f t="shared" si="10"/>
        <v>2.03125</v>
      </c>
      <c r="J56" s="22">
        <f t="shared" ca="1" si="11"/>
        <v>144.38056208838424</v>
      </c>
      <c r="K56" s="21">
        <f t="shared" ca="1" si="12"/>
        <v>181</v>
      </c>
      <c r="L56" s="4">
        <f t="shared" ca="1" si="13"/>
        <v>181</v>
      </c>
      <c r="M56" s="21">
        <f t="shared" ca="1" si="14"/>
        <v>181</v>
      </c>
      <c r="N56" s="22">
        <f t="shared" ca="1" si="15"/>
        <v>35.619437911615755</v>
      </c>
      <c r="O56" s="21">
        <f t="shared" ca="1" si="16"/>
        <v>-1</v>
      </c>
      <c r="P56" s="99">
        <f t="shared" ca="1" si="17"/>
        <v>182</v>
      </c>
      <c r="Q56" t="e">
        <f t="shared" ca="1" si="5"/>
        <v>#N/A</v>
      </c>
      <c r="R56" s="108" t="e">
        <f t="shared" ca="1" si="6"/>
        <v>#N/A</v>
      </c>
      <c r="S56" s="99">
        <f t="shared" ca="1" si="18"/>
        <v>0</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f t="shared" ca="1" si="31"/>
        <v>1.1829975332589124</v>
      </c>
      <c r="AU56" s="91">
        <f t="shared" ca="1" si="32"/>
        <v>-1.6512096774193545</v>
      </c>
      <c r="AV56" s="99" t="e">
        <f t="shared" ca="1" si="33"/>
        <v>#N/A</v>
      </c>
      <c r="AW56" s="91" t="e">
        <f t="shared" ca="1" si="34"/>
        <v>#N/A</v>
      </c>
      <c r="AX56" s="99">
        <f t="shared" ca="1" si="35"/>
        <v>1.182997533258912</v>
      </c>
      <c r="AY56" s="91">
        <f t="shared" ca="1" si="36"/>
        <v>1.6512096774193548</v>
      </c>
      <c r="BD56" s="174">
        <v>13</v>
      </c>
      <c r="BE56" s="30">
        <f t="shared" ca="1" si="37"/>
        <v>1.6685718397673202</v>
      </c>
      <c r="BF56" s="30">
        <f t="shared" ca="1" si="38"/>
        <v>2.6653250323021065</v>
      </c>
      <c r="BG56" s="30">
        <f t="shared" ca="1" si="54"/>
        <v>2.1807204809744509</v>
      </c>
      <c r="BH56" s="17" t="b">
        <f t="shared" ca="1" si="40"/>
        <v>1</v>
      </c>
      <c r="BI56" s="30">
        <f t="shared" ca="1" si="41"/>
        <v>5.6237763585966247</v>
      </c>
      <c r="BJ56" s="91">
        <f t="shared" ca="1" si="42"/>
        <v>24.359251619630882</v>
      </c>
      <c r="BK56" t="b">
        <f t="shared" ca="1" si="43"/>
        <v>0</v>
      </c>
      <c r="BL56" s="30" t="e">
        <f t="shared" ca="1" si="55"/>
        <v>#N/A</v>
      </c>
      <c r="BM56" s="91" t="e">
        <f t="shared" ca="1" si="56"/>
        <v>#N/A</v>
      </c>
      <c r="BN56" s="17" t="b">
        <f t="shared" ca="1" si="46"/>
        <v>1</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v>
      </c>
      <c r="E57" s="4">
        <f t="shared" ca="1" si="9"/>
        <v>181</v>
      </c>
      <c r="F57" s="4">
        <f t="shared" ca="1" si="9"/>
        <v>181</v>
      </c>
      <c r="G57" s="22">
        <f t="shared" ca="1" si="4"/>
        <v>181</v>
      </c>
      <c r="H57" s="4">
        <f t="shared" ca="1" si="4"/>
        <v>-1</v>
      </c>
      <c r="I57" s="99">
        <f t="shared" si="10"/>
        <v>2.1875</v>
      </c>
      <c r="J57" s="22">
        <f t="shared" ca="1" si="11"/>
        <v>144.38056208838424</v>
      </c>
      <c r="K57" s="21">
        <f t="shared" ca="1" si="12"/>
        <v>181</v>
      </c>
      <c r="L57" s="4">
        <f t="shared" ca="1" si="13"/>
        <v>181</v>
      </c>
      <c r="M57" s="21">
        <f t="shared" ca="1" si="14"/>
        <v>181</v>
      </c>
      <c r="N57" s="22">
        <f t="shared" ca="1" si="15"/>
        <v>35.619437911615755</v>
      </c>
      <c r="O57" s="21">
        <f t="shared" ca="1" si="16"/>
        <v>-1</v>
      </c>
      <c r="P57" s="99">
        <f t="shared" ca="1" si="17"/>
        <v>182</v>
      </c>
      <c r="Q57" t="e">
        <f t="shared" ca="1" si="5"/>
        <v>#N/A</v>
      </c>
      <c r="R57" s="108" t="e">
        <f t="shared" ca="1" si="6"/>
        <v>#N/A</v>
      </c>
      <c r="S57" s="99">
        <f t="shared" ca="1" si="18"/>
        <v>0</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f t="shared" ca="1" si="31"/>
        <v>1.2739973435095979</v>
      </c>
      <c r="AU57" s="91">
        <f t="shared" ca="1" si="32"/>
        <v>-1.7782258064516125</v>
      </c>
      <c r="AV57" s="99" t="e">
        <f t="shared" ca="1" si="33"/>
        <v>#N/A</v>
      </c>
      <c r="AW57" s="91" t="e">
        <f t="shared" ca="1" si="34"/>
        <v>#N/A</v>
      </c>
      <c r="AX57" s="99">
        <f t="shared" ca="1" si="35"/>
        <v>1.2739973435095975</v>
      </c>
      <c r="AY57" s="91">
        <f t="shared" ca="1" si="36"/>
        <v>1.7782258064516128</v>
      </c>
      <c r="BD57" s="174">
        <v>14</v>
      </c>
      <c r="BE57" s="30">
        <f t="shared" ca="1" si="37"/>
        <v>1.6755782877172534</v>
      </c>
      <c r="BF57" s="30">
        <f t="shared" ca="1" si="38"/>
        <v>2.661856994166266</v>
      </c>
      <c r="BG57" s="30">
        <f t="shared" ca="1" si="54"/>
        <v>2.1778829952269447</v>
      </c>
      <c r="BH57" s="17" t="b">
        <f t="shared" ca="1" si="40"/>
        <v>1</v>
      </c>
      <c r="BI57" s="30">
        <f t="shared" ca="1" si="41"/>
        <v>6.0480473899916936</v>
      </c>
      <c r="BJ57" s="91">
        <f t="shared" ca="1" si="42"/>
        <v>24.257393156899912</v>
      </c>
      <c r="BK57" t="b">
        <f t="shared" ca="1" si="43"/>
        <v>0</v>
      </c>
      <c r="BL57" s="30" t="e">
        <f t="shared" ca="1" si="55"/>
        <v>#N/A</v>
      </c>
      <c r="BM57" s="91" t="e">
        <f t="shared" ca="1" si="56"/>
        <v>#N/A</v>
      </c>
      <c r="BN57" s="17" t="b">
        <f t="shared" ca="1" si="46"/>
        <v>1</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v>
      </c>
      <c r="E58" s="4">
        <f t="shared" ca="1" si="9"/>
        <v>181</v>
      </c>
      <c r="F58" s="4">
        <f t="shared" ca="1" si="9"/>
        <v>181</v>
      </c>
      <c r="G58" s="22">
        <f t="shared" ca="1" si="4"/>
        <v>181</v>
      </c>
      <c r="H58" s="4">
        <f t="shared" ca="1" si="4"/>
        <v>-1</v>
      </c>
      <c r="I58" s="99">
        <f t="shared" si="10"/>
        <v>2.34375</v>
      </c>
      <c r="J58" s="22">
        <f t="shared" ca="1" si="11"/>
        <v>144.38056208838424</v>
      </c>
      <c r="K58" s="21">
        <f t="shared" ca="1" si="12"/>
        <v>181</v>
      </c>
      <c r="L58" s="4">
        <f t="shared" ca="1" si="13"/>
        <v>181</v>
      </c>
      <c r="M58" s="21">
        <f t="shared" ca="1" si="14"/>
        <v>181</v>
      </c>
      <c r="N58" s="22">
        <f t="shared" ca="1" si="15"/>
        <v>35.619437911615755</v>
      </c>
      <c r="O58" s="21">
        <f t="shared" ca="1" si="16"/>
        <v>-1</v>
      </c>
      <c r="P58" s="99">
        <f t="shared" ca="1" si="17"/>
        <v>182</v>
      </c>
      <c r="Q58" t="e">
        <f t="shared" ca="1" si="5"/>
        <v>#N/A</v>
      </c>
      <c r="R58" s="108" t="e">
        <f t="shared" ca="1" si="6"/>
        <v>#N/A</v>
      </c>
      <c r="S58" s="99">
        <f t="shared" ca="1" si="18"/>
        <v>0</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f t="shared" ca="1" si="31"/>
        <v>1.3649971537602834</v>
      </c>
      <c r="AU58" s="91">
        <f t="shared" ca="1" si="32"/>
        <v>-1.9052419354838706</v>
      </c>
      <c r="AV58" s="99" t="e">
        <f t="shared" ca="1" si="33"/>
        <v>#N/A</v>
      </c>
      <c r="AW58" s="91" t="e">
        <f t="shared" ca="1" si="34"/>
        <v>#N/A</v>
      </c>
      <c r="AX58" s="99">
        <f t="shared" ca="1" si="35"/>
        <v>1.364997153760283</v>
      </c>
      <c r="AY58" s="91">
        <f t="shared" ca="1" si="36"/>
        <v>1.905241935483871</v>
      </c>
      <c r="BD58" s="174">
        <v>15</v>
      </c>
      <c r="BE58" s="30">
        <f t="shared" ca="1" si="37"/>
        <v>1.6831586933118765</v>
      </c>
      <c r="BF58" s="30">
        <f t="shared" ca="1" si="38"/>
        <v>2.6581373769154881</v>
      </c>
      <c r="BG58" s="30">
        <f t="shared" ca="1" si="54"/>
        <v>2.1748396720217631</v>
      </c>
      <c r="BH58" s="17" t="b">
        <f t="shared" ca="1" si="40"/>
        <v>1</v>
      </c>
      <c r="BI58" s="30">
        <f t="shared" ca="1" si="41"/>
        <v>6.4704761275630185</v>
      </c>
      <c r="BJ58" s="91">
        <f t="shared" ca="1" si="42"/>
        <v>24.148145657226706</v>
      </c>
      <c r="BK58" t="b">
        <f t="shared" ca="1" si="43"/>
        <v>0</v>
      </c>
      <c r="BL58" s="30" t="e">
        <f t="shared" ca="1" si="55"/>
        <v>#N/A</v>
      </c>
      <c r="BM58" s="91" t="e">
        <f t="shared" ca="1" si="56"/>
        <v>#N/A</v>
      </c>
      <c r="BN58" s="17" t="b">
        <f t="shared" ca="1" si="46"/>
        <v>1</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v>
      </c>
      <c r="E59" s="4">
        <f t="shared" ca="1" si="9"/>
        <v>181</v>
      </c>
      <c r="F59" s="4">
        <f t="shared" ca="1" si="9"/>
        <v>181</v>
      </c>
      <c r="G59" s="22">
        <f t="shared" ca="1" si="4"/>
        <v>181</v>
      </c>
      <c r="H59" s="4">
        <f t="shared" ca="1" si="4"/>
        <v>-1</v>
      </c>
      <c r="I59" s="99">
        <f t="shared" si="10"/>
        <v>2.5</v>
      </c>
      <c r="J59" s="22">
        <f t="shared" ca="1" si="11"/>
        <v>144.38056208838424</v>
      </c>
      <c r="K59" s="21">
        <f t="shared" ca="1" si="12"/>
        <v>181</v>
      </c>
      <c r="L59" s="4">
        <f t="shared" ca="1" si="13"/>
        <v>181</v>
      </c>
      <c r="M59" s="21">
        <f t="shared" ca="1" si="14"/>
        <v>181</v>
      </c>
      <c r="N59" s="22">
        <f t="shared" ca="1" si="15"/>
        <v>35.619437911615755</v>
      </c>
      <c r="O59" s="21">
        <f t="shared" ca="1" si="16"/>
        <v>-1</v>
      </c>
      <c r="P59" s="99">
        <f t="shared" ca="1" si="17"/>
        <v>182</v>
      </c>
      <c r="Q59" t="e">
        <f t="shared" ca="1" si="5"/>
        <v>#N/A</v>
      </c>
      <c r="R59" s="108" t="e">
        <f t="shared" ca="1" si="6"/>
        <v>#N/A</v>
      </c>
      <c r="S59" s="99">
        <f t="shared" ca="1" si="18"/>
        <v>0</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f t="shared" ca="1" si="31"/>
        <v>1.4559969640109691</v>
      </c>
      <c r="AU59" s="91">
        <f t="shared" ca="1" si="32"/>
        <v>-2.0322580645161286</v>
      </c>
      <c r="AV59" s="99" t="e">
        <f t="shared" ca="1" si="33"/>
        <v>#N/A</v>
      </c>
      <c r="AW59" s="91" t="e">
        <f t="shared" ca="1" si="34"/>
        <v>#N/A</v>
      </c>
      <c r="AX59" s="99">
        <f t="shared" ca="1" si="35"/>
        <v>1.4559969640109685</v>
      </c>
      <c r="AY59" s="91">
        <f t="shared" ca="1" si="36"/>
        <v>2.032258064516129</v>
      </c>
      <c r="BD59" s="174">
        <v>16</v>
      </c>
      <c r="BE59" s="30">
        <f t="shared" ca="1" si="37"/>
        <v>1.691325534433056</v>
      </c>
      <c r="BF59" s="30">
        <f t="shared" ca="1" si="38"/>
        <v>2.6541673135812194</v>
      </c>
      <c r="BG59" s="30">
        <f t="shared" ca="1" si="54"/>
        <v>2.1715914383846342</v>
      </c>
      <c r="BH59" s="17" t="b">
        <f t="shared" ca="1" si="40"/>
        <v>1</v>
      </c>
      <c r="BI59" s="30">
        <f t="shared" ca="1" si="41"/>
        <v>6.890933895424979</v>
      </c>
      <c r="BJ59" s="91">
        <f t="shared" ca="1" si="42"/>
        <v>24.031542398457972</v>
      </c>
      <c r="BK59" t="b">
        <f t="shared" ca="1" si="43"/>
        <v>0</v>
      </c>
      <c r="BL59" s="30" t="e">
        <f t="shared" ca="1" si="55"/>
        <v>#N/A</v>
      </c>
      <c r="BM59" s="91" t="e">
        <f t="shared" ca="1" si="56"/>
        <v>#N/A</v>
      </c>
      <c r="BN59" s="17" t="b">
        <f t="shared" ca="1" si="46"/>
        <v>1</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v>
      </c>
      <c r="E60" s="4">
        <f t="shared" ca="1" si="9"/>
        <v>181</v>
      </c>
      <c r="F60" s="4">
        <f t="shared" ca="1" si="9"/>
        <v>181</v>
      </c>
      <c r="G60" s="22">
        <f t="shared" ca="1" si="4"/>
        <v>181</v>
      </c>
      <c r="H60" s="4">
        <f t="shared" ca="1" si="4"/>
        <v>-1</v>
      </c>
      <c r="I60" s="99">
        <f t="shared" si="10"/>
        <v>2.65625</v>
      </c>
      <c r="J60" s="22">
        <f t="shared" ca="1" si="11"/>
        <v>144.38056208838424</v>
      </c>
      <c r="K60" s="21">
        <f t="shared" ca="1" si="12"/>
        <v>181</v>
      </c>
      <c r="L60" s="4">
        <f t="shared" ca="1" si="13"/>
        <v>181</v>
      </c>
      <c r="M60" s="21">
        <f t="shared" ca="1" si="14"/>
        <v>181</v>
      </c>
      <c r="N60" s="22">
        <f t="shared" ca="1" si="15"/>
        <v>35.619437911615755</v>
      </c>
      <c r="O60" s="21">
        <f t="shared" ca="1" si="16"/>
        <v>-1</v>
      </c>
      <c r="P60" s="99">
        <f t="shared" ca="1" si="17"/>
        <v>182</v>
      </c>
      <c r="Q60" t="e">
        <f t="shared" ca="1" si="5"/>
        <v>#N/A</v>
      </c>
      <c r="R60" s="108" t="e">
        <f t="shared" ca="1" si="6"/>
        <v>#N/A</v>
      </c>
      <c r="S60" s="99">
        <f t="shared" ca="1" si="18"/>
        <v>0</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f t="shared" ca="1" si="31"/>
        <v>1.5469967742616546</v>
      </c>
      <c r="AU60" s="91">
        <f t="shared" ca="1" si="32"/>
        <v>-2.1592741935483866</v>
      </c>
      <c r="AV60" s="99" t="e">
        <f t="shared" ca="1" si="33"/>
        <v>#N/A</v>
      </c>
      <c r="AW60" s="91" t="e">
        <f t="shared" ca="1" si="34"/>
        <v>#N/A</v>
      </c>
      <c r="AX60" s="99">
        <f t="shared" ca="1" si="35"/>
        <v>1.5469967742616539</v>
      </c>
      <c r="AY60" s="91">
        <f t="shared" ca="1" si="36"/>
        <v>2.159274193548387</v>
      </c>
      <c r="BD60" s="174">
        <v>17</v>
      </c>
      <c r="BE60" s="30">
        <f t="shared" ca="1" si="37"/>
        <v>1.7000924040952339</v>
      </c>
      <c r="BF60" s="30">
        <f t="shared" ca="1" si="38"/>
        <v>2.6499480134832099</v>
      </c>
      <c r="BG60" s="30">
        <f t="shared" ca="1" si="54"/>
        <v>2.1681392837589901</v>
      </c>
      <c r="BH60" s="17" t="b">
        <f t="shared" ca="1" si="40"/>
        <v>1</v>
      </c>
      <c r="BI60" s="30">
        <f t="shared" ca="1" si="41"/>
        <v>7.3092926180684188</v>
      </c>
      <c r="BJ60" s="91">
        <f t="shared" ca="1" si="42"/>
        <v>23.907618899075885</v>
      </c>
      <c r="BK60" t="b">
        <f t="shared" ca="1" si="43"/>
        <v>0</v>
      </c>
      <c r="BL60" s="30" t="e">
        <f t="shared" ca="1" si="55"/>
        <v>#N/A</v>
      </c>
      <c r="BM60" s="91" t="e">
        <f t="shared" ca="1" si="56"/>
        <v>#N/A</v>
      </c>
      <c r="BN60" s="17" t="b">
        <f t="shared" ca="1" si="46"/>
        <v>1</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v>
      </c>
      <c r="E61" s="4">
        <f t="shared" ca="1" si="9"/>
        <v>181</v>
      </c>
      <c r="F61" s="4">
        <f t="shared" ca="1" si="9"/>
        <v>181</v>
      </c>
      <c r="G61" s="22">
        <f t="shared" ca="1" si="4"/>
        <v>181</v>
      </c>
      <c r="H61" s="4">
        <f t="shared" ca="1" si="4"/>
        <v>-1</v>
      </c>
      <c r="I61" s="99">
        <f t="shared" si="10"/>
        <v>2.8125</v>
      </c>
      <c r="J61" s="22">
        <f t="shared" ca="1" si="11"/>
        <v>144.38056208838424</v>
      </c>
      <c r="K61" s="21">
        <f t="shared" ca="1" si="12"/>
        <v>181</v>
      </c>
      <c r="L61" s="4">
        <f t="shared" ca="1" si="13"/>
        <v>181</v>
      </c>
      <c r="M61" s="21">
        <f t="shared" ca="1" si="14"/>
        <v>181</v>
      </c>
      <c r="N61" s="22">
        <f t="shared" ca="1" si="15"/>
        <v>35.619437911615755</v>
      </c>
      <c r="O61" s="21">
        <f t="shared" ca="1" si="16"/>
        <v>-1</v>
      </c>
      <c r="P61" s="99">
        <f t="shared" ca="1" si="17"/>
        <v>182</v>
      </c>
      <c r="Q61" t="e">
        <f t="shared" ca="1" si="5"/>
        <v>#N/A</v>
      </c>
      <c r="R61" s="108" t="e">
        <f t="shared" ca="1" si="6"/>
        <v>#N/A</v>
      </c>
      <c r="S61" s="99">
        <f t="shared" ca="1" si="18"/>
        <v>0</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f t="shared" ca="1" si="31"/>
        <v>1.6379965845123401</v>
      </c>
      <c r="AU61" s="91">
        <f t="shared" ca="1" si="32"/>
        <v>-2.2862903225806446</v>
      </c>
      <c r="AV61" s="99" t="e">
        <f t="shared" ca="1" si="33"/>
        <v>#N/A</v>
      </c>
      <c r="AW61" s="91" t="e">
        <f t="shared" ca="1" si="34"/>
        <v>#N/A</v>
      </c>
      <c r="AX61" s="99">
        <f t="shared" ca="1" si="35"/>
        <v>1.6379965845123396</v>
      </c>
      <c r="AY61" s="91">
        <f t="shared" ca="1" si="36"/>
        <v>2.286290322580645</v>
      </c>
      <c r="BD61" s="174">
        <v>18</v>
      </c>
      <c r="BE61" s="30">
        <f t="shared" ca="1" si="37"/>
        <v>1.7094740677938276</v>
      </c>
      <c r="BF61" s="30">
        <f t="shared" ca="1" si="38"/>
        <v>2.645480761861144</v>
      </c>
      <c r="BG61" s="30">
        <f t="shared" ca="1" si="54"/>
        <v>2.1644842597045724</v>
      </c>
      <c r="BH61" s="17" t="b">
        <f t="shared" ca="1" si="40"/>
        <v>1</v>
      </c>
      <c r="BI61" s="30">
        <f t="shared" ca="1" si="41"/>
        <v>7.7254248593736845</v>
      </c>
      <c r="BJ61" s="91">
        <f t="shared" ca="1" si="42"/>
        <v>23.776412907378838</v>
      </c>
      <c r="BK61" t="b">
        <f t="shared" ca="1" si="43"/>
        <v>0</v>
      </c>
      <c r="BL61" s="30" t="e">
        <f t="shared" ca="1" si="55"/>
        <v>#N/A</v>
      </c>
      <c r="BM61" s="91" t="e">
        <f t="shared" ca="1" si="56"/>
        <v>#N/A</v>
      </c>
      <c r="BN61" s="17" t="b">
        <f t="shared" ca="1" si="46"/>
        <v>1</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v>
      </c>
      <c r="I62" s="99">
        <f t="shared" si="10"/>
        <v>2.96875</v>
      </c>
      <c r="J62" s="22">
        <f t="shared" ca="1" si="11"/>
        <v>144.38056208838424</v>
      </c>
      <c r="K62" s="21">
        <f t="shared" ca="1" si="12"/>
        <v>181</v>
      </c>
      <c r="L62" s="4">
        <f t="shared" ca="1" si="13"/>
        <v>181</v>
      </c>
      <c r="M62" s="21">
        <f t="shared" ca="1" si="14"/>
        <v>181</v>
      </c>
      <c r="N62" s="22">
        <f t="shared" ca="1" si="15"/>
        <v>35.619437911615755</v>
      </c>
      <c r="O62" s="21">
        <f t="shared" ca="1" si="16"/>
        <v>-1</v>
      </c>
      <c r="P62" s="99">
        <f t="shared" ca="1" si="17"/>
        <v>182</v>
      </c>
      <c r="Q62" t="e">
        <f t="shared" ca="1" si="5"/>
        <v>#N/A</v>
      </c>
      <c r="R62" s="108" t="e">
        <f t="shared" ca="1" si="6"/>
        <v>#N/A</v>
      </c>
      <c r="S62" s="99">
        <f t="shared" ca="1" si="18"/>
        <v>0</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f t="shared" ca="1" si="31"/>
        <v>1.7289963947630258</v>
      </c>
      <c r="AU62" s="91">
        <f t="shared" ca="1" si="32"/>
        <v>-2.4133064516129026</v>
      </c>
      <c r="AV62" s="99" t="e">
        <f t="shared" ca="1" si="33"/>
        <v>#N/A</v>
      </c>
      <c r="AW62" s="91" t="e">
        <f t="shared" ca="1" si="34"/>
        <v>#N/A</v>
      </c>
      <c r="AX62" s="99">
        <f t="shared" ca="1" si="35"/>
        <v>1.7289963947630251</v>
      </c>
      <c r="AY62" s="91">
        <f t="shared" ca="1" si="36"/>
        <v>2.413306451612903</v>
      </c>
      <c r="BD62" s="174">
        <v>19</v>
      </c>
      <c r="BE62" s="30">
        <f t="shared" ca="1" si="37"/>
        <v>1.7194865268325221</v>
      </c>
      <c r="BF62" s="30">
        <f t="shared" ca="1" si="38"/>
        <v>2.6407669194831405</v>
      </c>
      <c r="BG62" s="30">
        <f t="shared" ca="1" si="54"/>
        <v>2.1606274795771148</v>
      </c>
      <c r="BH62" s="17" t="b">
        <f t="shared" ca="1" si="40"/>
        <v>1</v>
      </c>
      <c r="BI62" s="30">
        <f t="shared" ca="1" si="41"/>
        <v>8.1392038614289177</v>
      </c>
      <c r="BJ62" s="91">
        <f t="shared" ca="1" si="42"/>
        <v>23.637964389982923</v>
      </c>
      <c r="BK62" t="b">
        <f t="shared" ca="1" si="43"/>
        <v>0</v>
      </c>
      <c r="BL62" s="30" t="e">
        <f t="shared" ca="1" si="55"/>
        <v>#N/A</v>
      </c>
      <c r="BM62" s="91" t="e">
        <f t="shared" ca="1" si="56"/>
        <v>#N/A</v>
      </c>
      <c r="BN62" s="17" t="b">
        <f t="shared" ca="1" si="46"/>
        <v>1</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v>
      </c>
      <c r="E63" s="4">
        <f t="shared" ca="1" si="58"/>
        <v>181</v>
      </c>
      <c r="F63" s="4">
        <f t="shared" ca="1" si="58"/>
        <v>181</v>
      </c>
      <c r="G63" s="22">
        <f t="shared" ca="1" si="59"/>
        <v>181</v>
      </c>
      <c r="H63" s="4">
        <f t="shared" ca="1" si="59"/>
        <v>-1</v>
      </c>
      <c r="I63" s="99">
        <f t="shared" si="10"/>
        <v>3.125</v>
      </c>
      <c r="J63" s="22">
        <f t="shared" ca="1" si="11"/>
        <v>144.38056208838424</v>
      </c>
      <c r="K63" s="21">
        <f t="shared" ca="1" si="12"/>
        <v>181</v>
      </c>
      <c r="L63" s="4">
        <f t="shared" ca="1" si="13"/>
        <v>181</v>
      </c>
      <c r="M63" s="21">
        <f t="shared" ca="1" si="14"/>
        <v>181</v>
      </c>
      <c r="N63" s="22">
        <f t="shared" ca="1" si="15"/>
        <v>35.619437911615755</v>
      </c>
      <c r="O63" s="21">
        <f t="shared" ca="1" si="16"/>
        <v>-1</v>
      </c>
      <c r="P63" s="99">
        <f t="shared" ca="1" si="17"/>
        <v>182</v>
      </c>
      <c r="Q63" t="e">
        <f t="shared" ca="1" si="5"/>
        <v>#N/A</v>
      </c>
      <c r="R63" s="108" t="e">
        <f t="shared" ca="1" si="6"/>
        <v>#N/A</v>
      </c>
      <c r="S63" s="99">
        <f t="shared" ca="1" si="18"/>
        <v>0</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f t="shared" ca="1" si="31"/>
        <v>1.8199962050137113</v>
      </c>
      <c r="AU63" s="91">
        <f t="shared" ca="1" si="32"/>
        <v>-2.540322580645161</v>
      </c>
      <c r="AV63" s="99" t="e">
        <f t="shared" ca="1" si="33"/>
        <v>#N/A</v>
      </c>
      <c r="AW63" s="91" t="e">
        <f t="shared" ca="1" si="34"/>
        <v>#N/A</v>
      </c>
      <c r="AX63" s="99">
        <f t="shared" ca="1" si="35"/>
        <v>1.8199962050137106</v>
      </c>
      <c r="AY63" s="91">
        <f t="shared" ca="1" si="36"/>
        <v>2.540322580645161</v>
      </c>
      <c r="BD63" s="174">
        <v>20</v>
      </c>
      <c r="BE63" s="30">
        <f t="shared" ca="1" si="37"/>
        <v>1.7301470881543857</v>
      </c>
      <c r="BF63" s="30">
        <f t="shared" ca="1" si="38"/>
        <v>2.6358079222312507</v>
      </c>
      <c r="BG63" s="30">
        <f t="shared" ca="1" si="54"/>
        <v>2.156570118189205</v>
      </c>
      <c r="BH63" s="17" t="b">
        <f t="shared" ca="1" si="40"/>
        <v>1</v>
      </c>
      <c r="BI63" s="30">
        <f t="shared" ca="1" si="41"/>
        <v>8.5505035831417171</v>
      </c>
      <c r="BJ63" s="91">
        <f t="shared" ca="1" si="42"/>
        <v>23.492315519647711</v>
      </c>
      <c r="BK63" t="b">
        <f t="shared" ca="1" si="43"/>
        <v>0</v>
      </c>
      <c r="BL63" s="30" t="e">
        <f t="shared" ca="1" si="55"/>
        <v>#N/A</v>
      </c>
      <c r="BM63" s="91" t="e">
        <f t="shared" ca="1" si="56"/>
        <v>#N/A</v>
      </c>
      <c r="BN63" s="17" t="b">
        <f t="shared" ca="1" si="46"/>
        <v>1</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v>
      </c>
      <c r="E64" s="4">
        <f t="shared" ca="1" si="58"/>
        <v>181</v>
      </c>
      <c r="F64" s="4">
        <f t="shared" ca="1" si="58"/>
        <v>181</v>
      </c>
      <c r="G64" s="22">
        <f t="shared" ca="1" si="59"/>
        <v>181</v>
      </c>
      <c r="H64" s="4">
        <f t="shared" ca="1" si="59"/>
        <v>-1</v>
      </c>
      <c r="I64" s="99">
        <f t="shared" si="10"/>
        <v>3.28125</v>
      </c>
      <c r="J64" s="22">
        <f t="shared" ca="1" si="11"/>
        <v>144.38056208838424</v>
      </c>
      <c r="K64" s="21">
        <f t="shared" ca="1" si="12"/>
        <v>181</v>
      </c>
      <c r="L64" s="4">
        <f t="shared" ca="1" si="13"/>
        <v>181</v>
      </c>
      <c r="M64" s="21">
        <f t="shared" ca="1" si="14"/>
        <v>181</v>
      </c>
      <c r="N64" s="22">
        <f t="shared" ca="1" si="15"/>
        <v>35.619437911615755</v>
      </c>
      <c r="O64" s="21">
        <f t="shared" ca="1" si="16"/>
        <v>-1</v>
      </c>
      <c r="P64" s="99">
        <f t="shared" ca="1" si="17"/>
        <v>182</v>
      </c>
      <c r="Q64" t="e">
        <f t="shared" ca="1" si="5"/>
        <v>#N/A</v>
      </c>
      <c r="R64" s="108" t="e">
        <f t="shared" ca="1" si="6"/>
        <v>#N/A</v>
      </c>
      <c r="S64" s="99">
        <f t="shared" ca="1" si="18"/>
        <v>0</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f t="shared" ca="1" si="31"/>
        <v>1.910996015264397</v>
      </c>
      <c r="AU64" s="91">
        <f t="shared" ca="1" si="32"/>
        <v>-2.667338709677419</v>
      </c>
      <c r="AV64" s="99" t="e">
        <f t="shared" ca="1" si="33"/>
        <v>#N/A</v>
      </c>
      <c r="AW64" s="91" t="e">
        <f t="shared" ca="1" si="34"/>
        <v>#N/A</v>
      </c>
      <c r="AX64" s="99">
        <f t="shared" ca="1" si="35"/>
        <v>1.9109960152643961</v>
      </c>
      <c r="AY64" s="91">
        <f t="shared" ca="1" si="36"/>
        <v>2.667338709677419</v>
      </c>
      <c r="BD64" s="174">
        <v>21</v>
      </c>
      <c r="BE64" s="30">
        <f t="shared" ca="1" si="37"/>
        <v>1.7414744412679437</v>
      </c>
      <c r="BF64" s="30">
        <f t="shared" ca="1" si="38"/>
        <v>2.6306052806640778</v>
      </c>
      <c r="BG64" s="30">
        <f t="shared" ca="1" si="54"/>
        <v>2.1523134114524276</v>
      </c>
      <c r="BH64" s="17" t="b">
        <f t="shared" ca="1" si="40"/>
        <v>1</v>
      </c>
      <c r="BI64" s="30">
        <f t="shared" ca="1" si="41"/>
        <v>8.9591987386325069</v>
      </c>
      <c r="BJ64" s="91">
        <f t="shared" ca="1" si="42"/>
        <v>23.339510662430044</v>
      </c>
      <c r="BK64" t="b">
        <f t="shared" ca="1" si="43"/>
        <v>0</v>
      </c>
      <c r="BL64" s="30" t="e">
        <f t="shared" ca="1" si="55"/>
        <v>#N/A</v>
      </c>
      <c r="BM64" s="91" t="e">
        <f t="shared" ca="1" si="56"/>
        <v>#N/A</v>
      </c>
      <c r="BN64" s="17" t="b">
        <f t="shared" ca="1" si="46"/>
        <v>1</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v>
      </c>
      <c r="E65" s="4">
        <f t="shared" ca="1" si="58"/>
        <v>181</v>
      </c>
      <c r="F65" s="4">
        <f t="shared" ca="1" si="58"/>
        <v>181</v>
      </c>
      <c r="G65" s="22">
        <f t="shared" ca="1" si="59"/>
        <v>181</v>
      </c>
      <c r="H65" s="4">
        <f t="shared" ca="1" si="59"/>
        <v>-1</v>
      </c>
      <c r="I65" s="99">
        <f t="shared" si="10"/>
        <v>3.4375</v>
      </c>
      <c r="J65" s="22">
        <f t="shared" ca="1" si="11"/>
        <v>144.38056208838424</v>
      </c>
      <c r="K65" s="21">
        <f t="shared" ca="1" si="12"/>
        <v>181</v>
      </c>
      <c r="L65" s="4">
        <f t="shared" ca="1" si="13"/>
        <v>181</v>
      </c>
      <c r="M65" s="21">
        <f t="shared" ca="1" si="14"/>
        <v>181</v>
      </c>
      <c r="N65" s="22">
        <f t="shared" ca="1" si="15"/>
        <v>35.619437911615755</v>
      </c>
      <c r="O65" s="21">
        <f t="shared" ca="1" si="16"/>
        <v>-1</v>
      </c>
      <c r="P65" s="99">
        <f t="shared" ca="1" si="17"/>
        <v>182</v>
      </c>
      <c r="Q65" t="e">
        <f t="shared" ca="1" si="5"/>
        <v>#N/A</v>
      </c>
      <c r="R65" s="108" t="e">
        <f t="shared" ca="1" si="6"/>
        <v>#N/A</v>
      </c>
      <c r="S65" s="99">
        <f t="shared" ca="1" si="18"/>
        <v>0</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f t="shared" ca="1" si="31"/>
        <v>2.0019958255150825</v>
      </c>
      <c r="AU65" s="91">
        <f t="shared" ca="1" si="32"/>
        <v>-2.794354838709677</v>
      </c>
      <c r="AV65" s="99" t="e">
        <f t="shared" ca="1" si="33"/>
        <v>#N/A</v>
      </c>
      <c r="AW65" s="91" t="e">
        <f t="shared" ca="1" si="34"/>
        <v>#N/A</v>
      </c>
      <c r="AX65" s="99">
        <f t="shared" ca="1" si="35"/>
        <v>2.0019958255150816</v>
      </c>
      <c r="AY65" s="91">
        <f t="shared" ca="1" si="36"/>
        <v>2.7943548387096775</v>
      </c>
      <c r="BD65" s="174">
        <v>22</v>
      </c>
      <c r="BE65" s="30">
        <f t="shared" ca="1" si="37"/>
        <v>1.7534887429338772</v>
      </c>
      <c r="BF65" s="30">
        <f t="shared" ca="1" si="38"/>
        <v>2.6251605795566419</v>
      </c>
      <c r="BG65" s="30">
        <f t="shared" ca="1" si="54"/>
        <v>2.147858656000889</v>
      </c>
      <c r="BH65" s="17" t="b">
        <f t="shared" ca="1" si="40"/>
        <v>1</v>
      </c>
      <c r="BI65" s="30">
        <f t="shared" ca="1" si="41"/>
        <v>9.3651648353978008</v>
      </c>
      <c r="BJ65" s="91">
        <f t="shared" ca="1" si="42"/>
        <v>23.179596364169686</v>
      </c>
      <c r="BK65" t="b">
        <f t="shared" ca="1" si="43"/>
        <v>0</v>
      </c>
      <c r="BL65" s="30" t="e">
        <f t="shared" ca="1" si="55"/>
        <v>#N/A</v>
      </c>
      <c r="BM65" s="91" t="e">
        <f t="shared" ca="1" si="56"/>
        <v>#N/A</v>
      </c>
      <c r="BN65" s="17" t="b">
        <f t="shared" ca="1" si="46"/>
        <v>1</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v>
      </c>
      <c r="E66" s="4">
        <f t="shared" ca="1" si="58"/>
        <v>181</v>
      </c>
      <c r="F66" s="4">
        <f t="shared" ca="1" si="58"/>
        <v>181</v>
      </c>
      <c r="G66" s="22">
        <f t="shared" ca="1" si="59"/>
        <v>181</v>
      </c>
      <c r="H66" s="4">
        <f t="shared" ca="1" si="59"/>
        <v>-1</v>
      </c>
      <c r="I66" s="99">
        <f t="shared" si="10"/>
        <v>3.59375</v>
      </c>
      <c r="J66" s="22">
        <f t="shared" ca="1" si="11"/>
        <v>144.38056208838424</v>
      </c>
      <c r="K66" s="21">
        <f t="shared" ca="1" si="12"/>
        <v>181</v>
      </c>
      <c r="L66" s="4">
        <f t="shared" ca="1" si="13"/>
        <v>181</v>
      </c>
      <c r="M66" s="21">
        <f t="shared" ca="1" si="14"/>
        <v>181</v>
      </c>
      <c r="N66" s="22">
        <f t="shared" ca="1" si="15"/>
        <v>35.619437911615755</v>
      </c>
      <c r="O66" s="21">
        <f t="shared" ca="1" si="16"/>
        <v>-1</v>
      </c>
      <c r="P66" s="99">
        <f t="shared" ca="1" si="17"/>
        <v>182</v>
      </c>
      <c r="Q66" t="e">
        <f t="shared" ca="1" si="5"/>
        <v>#N/A</v>
      </c>
      <c r="R66" s="108" t="e">
        <f t="shared" ca="1" si="6"/>
        <v>#N/A</v>
      </c>
      <c r="S66" s="99">
        <f t="shared" ca="1" si="18"/>
        <v>0</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f t="shared" ca="1" si="31"/>
        <v>2.0929956357657682</v>
      </c>
      <c r="AU66" s="91">
        <f t="shared" ca="1" si="32"/>
        <v>-2.9213709677419351</v>
      </c>
      <c r="AV66" s="99" t="e">
        <f t="shared" ca="1" si="33"/>
        <v>#N/A</v>
      </c>
      <c r="AW66" s="91" t="e">
        <f t="shared" ca="1" si="34"/>
        <v>#N/A</v>
      </c>
      <c r="AX66" s="99">
        <f t="shared" ca="1" si="35"/>
        <v>2.0929956357657673</v>
      </c>
      <c r="AY66" s="91">
        <f t="shared" ca="1" si="36"/>
        <v>2.9213709677419355</v>
      </c>
      <c r="BD66" s="174">
        <v>23</v>
      </c>
      <c r="BE66" s="30">
        <f t="shared" ca="1" si="37"/>
        <v>1.7662117103621584</v>
      </c>
      <c r="BF66" s="30">
        <f t="shared" ca="1" si="38"/>
        <v>2.6194754774176441</v>
      </c>
      <c r="BG66" s="30">
        <f t="shared" ca="1" si="54"/>
        <v>2.1432072087962544</v>
      </c>
      <c r="BH66" s="17" t="b">
        <f t="shared" ca="1" si="40"/>
        <v>1</v>
      </c>
      <c r="BI66" s="30">
        <f t="shared" ca="1" si="41"/>
        <v>9.768278212231845</v>
      </c>
      <c r="BJ66" s="91">
        <f t="shared" ca="1" si="42"/>
        <v>23.01262133631101</v>
      </c>
      <c r="BK66" t="b">
        <f t="shared" ca="1" si="43"/>
        <v>0</v>
      </c>
      <c r="BL66" s="30" t="e">
        <f t="shared" ca="1" si="55"/>
        <v>#N/A</v>
      </c>
      <c r="BM66" s="91" t="e">
        <f t="shared" ca="1" si="56"/>
        <v>#N/A</v>
      </c>
      <c r="BN66" s="17" t="b">
        <f t="shared" ca="1" si="46"/>
        <v>1</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v>
      </c>
      <c r="E67" s="4">
        <f t="shared" ca="1" si="58"/>
        <v>181</v>
      </c>
      <c r="F67" s="4">
        <f t="shared" ca="1" si="58"/>
        <v>181</v>
      </c>
      <c r="G67" s="22">
        <f t="shared" ca="1" si="59"/>
        <v>181</v>
      </c>
      <c r="H67" s="4">
        <f t="shared" ca="1" si="59"/>
        <v>-1</v>
      </c>
      <c r="I67" s="99">
        <f t="shared" si="10"/>
        <v>3.75</v>
      </c>
      <c r="J67" s="22">
        <f t="shared" ca="1" si="11"/>
        <v>144.38056208838424</v>
      </c>
      <c r="K67" s="21">
        <f t="shared" ca="1" si="12"/>
        <v>181</v>
      </c>
      <c r="L67" s="4">
        <f t="shared" ca="1" si="13"/>
        <v>181</v>
      </c>
      <c r="M67" s="21">
        <f t="shared" ca="1" si="14"/>
        <v>181</v>
      </c>
      <c r="N67" s="22">
        <f t="shared" ca="1" si="15"/>
        <v>35.619437911615755</v>
      </c>
      <c r="O67" s="21">
        <f t="shared" ca="1" si="16"/>
        <v>-1</v>
      </c>
      <c r="P67" s="99">
        <f t="shared" ca="1" si="17"/>
        <v>182</v>
      </c>
      <c r="Q67" t="e">
        <f t="shared" ca="1" si="5"/>
        <v>#N/A</v>
      </c>
      <c r="R67" s="108" t="e">
        <f t="shared" ca="1" si="6"/>
        <v>#N/A</v>
      </c>
      <c r="S67" s="99">
        <f t="shared" ca="1" si="18"/>
        <v>0</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f t="shared" ca="1" si="31"/>
        <v>2.1839954460164535</v>
      </c>
      <c r="AU67" s="91">
        <f t="shared" ca="1" si="32"/>
        <v>-3.0483870967741931</v>
      </c>
      <c r="AV67" s="99" t="e">
        <f t="shared" ca="1" si="33"/>
        <v>#N/A</v>
      </c>
      <c r="AW67" s="91" t="e">
        <f t="shared" ca="1" si="34"/>
        <v>#N/A</v>
      </c>
      <c r="AX67" s="99">
        <f t="shared" ca="1" si="35"/>
        <v>2.1839954460164526</v>
      </c>
      <c r="AY67" s="91">
        <f t="shared" ca="1" si="36"/>
        <v>3.0483870967741935</v>
      </c>
      <c r="BD67" s="174">
        <v>24</v>
      </c>
      <c r="BE67" s="30">
        <f t="shared" ca="1" si="37"/>
        <v>1.7796667237646691</v>
      </c>
      <c r="BF67" s="30">
        <f t="shared" ca="1" si="38"/>
        <v>2.6135517059842686</v>
      </c>
      <c r="BG67" s="30">
        <f t="shared" ca="1" si="54"/>
        <v>2.1383604867144017</v>
      </c>
      <c r="BH67" s="17" t="b">
        <f t="shared" ca="1" si="40"/>
        <v>1</v>
      </c>
      <c r="BI67" s="30">
        <f t="shared" ca="1" si="41"/>
        <v>10.168416076895005</v>
      </c>
      <c r="BJ67" s="91">
        <f t="shared" ca="1" si="42"/>
        <v>22.83863644106502</v>
      </c>
      <c r="BK67" t="b">
        <f t="shared" ca="1" si="43"/>
        <v>0</v>
      </c>
      <c r="BL67" s="30" t="e">
        <f t="shared" ca="1" si="55"/>
        <v>#N/A</v>
      </c>
      <c r="BM67" s="91" t="e">
        <f t="shared" ca="1" si="56"/>
        <v>#N/A</v>
      </c>
      <c r="BN67" s="17" t="b">
        <f t="shared" ca="1" si="46"/>
        <v>1</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v>
      </c>
      <c r="E68" s="4">
        <f t="shared" ca="1" si="58"/>
        <v>181</v>
      </c>
      <c r="F68" s="4">
        <f t="shared" ca="1" si="58"/>
        <v>181</v>
      </c>
      <c r="G68" s="22">
        <f t="shared" ca="1" si="59"/>
        <v>181</v>
      </c>
      <c r="H68" s="4">
        <f t="shared" ca="1" si="59"/>
        <v>-1</v>
      </c>
      <c r="I68" s="99">
        <f t="shared" si="10"/>
        <v>3.90625</v>
      </c>
      <c r="J68" s="22">
        <f t="shared" ca="1" si="11"/>
        <v>144.38056208838424</v>
      </c>
      <c r="K68" s="21">
        <f t="shared" ca="1" si="12"/>
        <v>181</v>
      </c>
      <c r="L68" s="4">
        <f t="shared" ca="1" si="13"/>
        <v>181</v>
      </c>
      <c r="M68" s="21">
        <f t="shared" ca="1" si="14"/>
        <v>181</v>
      </c>
      <c r="N68" s="22">
        <f t="shared" ca="1" si="15"/>
        <v>35.619437911615755</v>
      </c>
      <c r="O68" s="21">
        <f t="shared" ca="1" si="16"/>
        <v>-1</v>
      </c>
      <c r="P68" s="99">
        <f t="shared" ca="1" si="17"/>
        <v>182</v>
      </c>
      <c r="Q68" t="e">
        <f t="shared" ca="1" si="5"/>
        <v>#N/A</v>
      </c>
      <c r="R68" s="108" t="e">
        <f t="shared" ca="1" si="6"/>
        <v>#N/A</v>
      </c>
      <c r="S68" s="99">
        <f t="shared" ca="1" si="18"/>
        <v>0</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f t="shared" ca="1" si="31"/>
        <v>2.2749952562671392</v>
      </c>
      <c r="AU68" s="91">
        <f t="shared" ca="1" si="32"/>
        <v>-3.1754032258064511</v>
      </c>
      <c r="AV68" s="99" t="e">
        <f t="shared" ca="1" si="33"/>
        <v>#N/A</v>
      </c>
      <c r="AW68" s="91" t="e">
        <f t="shared" ca="1" si="34"/>
        <v>#N/A</v>
      </c>
      <c r="AX68" s="99">
        <f t="shared" ca="1" si="35"/>
        <v>2.2749952562671383</v>
      </c>
      <c r="AY68" s="91">
        <f t="shared" ca="1" si="36"/>
        <v>3.1754032258064515</v>
      </c>
      <c r="BD68" s="174">
        <v>25</v>
      </c>
      <c r="BE68" s="30">
        <f t="shared" ca="1" si="37"/>
        <v>1.7938789392164378</v>
      </c>
      <c r="BF68" s="30">
        <f t="shared" ca="1" si="38"/>
        <v>2.6073910696946796</v>
      </c>
      <c r="BG68" s="30">
        <f t="shared" ca="1" si="54"/>
        <v>2.1333199661138287</v>
      </c>
      <c r="BH68" s="17" t="b">
        <f t="shared" ca="1" si="40"/>
        <v>1</v>
      </c>
      <c r="BI68" s="30">
        <f t="shared" ca="1" si="41"/>
        <v>10.565456543517486</v>
      </c>
      <c r="BJ68" s="91">
        <f t="shared" ca="1" si="42"/>
        <v>22.657694675916247</v>
      </c>
      <c r="BK68" t="b">
        <f t="shared" ca="1" si="43"/>
        <v>0</v>
      </c>
      <c r="BL68" s="30" t="e">
        <f t="shared" ca="1" si="55"/>
        <v>#N/A</v>
      </c>
      <c r="BM68" s="91" t="e">
        <f t="shared" ca="1" si="56"/>
        <v>#N/A</v>
      </c>
      <c r="BN68" s="17" t="b">
        <f t="shared" ca="1" si="46"/>
        <v>1</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v>
      </c>
      <c r="E69" s="4">
        <f t="shared" ca="1" si="58"/>
        <v>181</v>
      </c>
      <c r="F69" s="4">
        <f t="shared" ca="1" si="58"/>
        <v>169.38293686462504</v>
      </c>
      <c r="G69" s="22">
        <f t="shared" ca="1" si="59"/>
        <v>181</v>
      </c>
      <c r="H69" s="4">
        <f t="shared" ca="1" si="59"/>
        <v>-1</v>
      </c>
      <c r="I69" s="99">
        <f t="shared" si="10"/>
        <v>4.0625</v>
      </c>
      <c r="J69" s="22">
        <f t="shared" ca="1" si="11"/>
        <v>144.38056208838424</v>
      </c>
      <c r="K69" s="21">
        <f t="shared" ca="1" si="12"/>
        <v>169.38293686462504</v>
      </c>
      <c r="L69" s="4">
        <f t="shared" ca="1" si="13"/>
        <v>181</v>
      </c>
      <c r="M69" s="21">
        <f t="shared" ca="1" si="14"/>
        <v>181</v>
      </c>
      <c r="N69" s="22">
        <f t="shared" ca="1" si="15"/>
        <v>35.619437911615755</v>
      </c>
      <c r="O69" s="21">
        <f t="shared" ca="1" si="16"/>
        <v>-1</v>
      </c>
      <c r="P69" s="99">
        <f t="shared" ca="1" si="17"/>
        <v>182</v>
      </c>
      <c r="Q69" t="e">
        <f t="shared" ca="1" si="5"/>
        <v>#N/A</v>
      </c>
      <c r="R69" s="108" t="e">
        <f t="shared" ca="1" si="6"/>
        <v>#N/A</v>
      </c>
      <c r="S69" s="99">
        <f t="shared" ca="1" si="18"/>
        <v>0</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f t="shared" ca="1" si="31"/>
        <v>2.3659950665178249</v>
      </c>
      <c r="AU69" s="91">
        <f t="shared" ca="1" si="32"/>
        <v>-3.3024193548387091</v>
      </c>
      <c r="AV69" s="99" t="e">
        <f t="shared" ca="1" si="33"/>
        <v>#N/A</v>
      </c>
      <c r="AW69" s="91" t="e">
        <f t="shared" ca="1" si="34"/>
        <v>#N/A</v>
      </c>
      <c r="AX69" s="99">
        <f t="shared" ca="1" si="35"/>
        <v>2.365995066517824</v>
      </c>
      <c r="AY69" s="91">
        <f t="shared" ca="1" si="36"/>
        <v>3.3024193548387095</v>
      </c>
      <c r="BD69" s="174">
        <v>26</v>
      </c>
      <c r="BE69" s="30">
        <f t="shared" ca="1" si="37"/>
        <v>1.8088754129015969</v>
      </c>
      <c r="BF69" s="30">
        <f t="shared" ca="1" si="38"/>
        <v>2.6009954451383694</v>
      </c>
      <c r="BG69" s="30">
        <f t="shared" ca="1" si="54"/>
        <v>2.1280871823859386</v>
      </c>
      <c r="BH69" s="17" t="b">
        <f t="shared" ca="1" si="40"/>
        <v>1</v>
      </c>
      <c r="BI69" s="30">
        <f t="shared" ca="1" si="41"/>
        <v>10.959278669726935</v>
      </c>
      <c r="BJ69" s="91">
        <f t="shared" ca="1" si="42"/>
        <v>22.469851157479177</v>
      </c>
      <c r="BK69" t="b">
        <f t="shared" ca="1" si="43"/>
        <v>0</v>
      </c>
      <c r="BL69" s="30" t="e">
        <f t="shared" ca="1" si="55"/>
        <v>#N/A</v>
      </c>
      <c r="BM69" s="91" t="e">
        <f t="shared" ca="1" si="56"/>
        <v>#N/A</v>
      </c>
      <c r="BN69" s="17" t="b">
        <f t="shared" ca="1" si="46"/>
        <v>1</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v>
      </c>
      <c r="E70" s="4">
        <f t="shared" ca="1" si="58"/>
        <v>181</v>
      </c>
      <c r="F70" s="4">
        <f t="shared" ca="1" si="58"/>
        <v>161.16949383579816</v>
      </c>
      <c r="G70" s="22">
        <f t="shared" ca="1" si="59"/>
        <v>181</v>
      </c>
      <c r="H70" s="4">
        <f t="shared" ca="1" si="59"/>
        <v>-1</v>
      </c>
      <c r="I70" s="99">
        <f t="shared" si="10"/>
        <v>4.21875</v>
      </c>
      <c r="J70" s="22">
        <f t="shared" ca="1" si="11"/>
        <v>144.38056208838424</v>
      </c>
      <c r="K70" s="21">
        <f t="shared" ca="1" si="12"/>
        <v>161.16949383579816</v>
      </c>
      <c r="L70" s="4">
        <f t="shared" ca="1" si="13"/>
        <v>181</v>
      </c>
      <c r="M70" s="21">
        <f t="shared" ca="1" si="14"/>
        <v>181</v>
      </c>
      <c r="N70" s="22">
        <f t="shared" ca="1" si="15"/>
        <v>35.619437911615755</v>
      </c>
      <c r="O70" s="21">
        <f t="shared" ca="1" si="16"/>
        <v>-1</v>
      </c>
      <c r="P70" s="99">
        <f t="shared" ca="1" si="17"/>
        <v>182</v>
      </c>
      <c r="Q70" t="e">
        <f t="shared" ca="1" si="5"/>
        <v>#N/A</v>
      </c>
      <c r="R70" s="108" t="e">
        <f t="shared" ca="1" si="6"/>
        <v>#N/A</v>
      </c>
      <c r="S70" s="99">
        <f t="shared" ca="1" si="18"/>
        <v>0</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f t="shared" ca="1" si="31"/>
        <v>2.4569948767685101</v>
      </c>
      <c r="AU70" s="91">
        <f t="shared" ca="1" si="32"/>
        <v>-3.4294354838709671</v>
      </c>
      <c r="AV70" s="99" t="e">
        <f t="shared" ca="1" si="33"/>
        <v>#N/A</v>
      </c>
      <c r="AW70" s="91" t="e">
        <f t="shared" ca="1" si="34"/>
        <v>#N/A</v>
      </c>
      <c r="AX70" s="99">
        <f t="shared" ca="1" si="35"/>
        <v>2.4569948767685093</v>
      </c>
      <c r="AY70" s="91">
        <f t="shared" ca="1" si="36"/>
        <v>3.4294354838709675</v>
      </c>
      <c r="BD70" s="174">
        <v>27</v>
      </c>
      <c r="BE70" s="30">
        <f t="shared" ca="1" si="37"/>
        <v>1.8246852379603795</v>
      </c>
      <c r="BF70" s="30">
        <f t="shared" ca="1" si="38"/>
        <v>2.5943667804845347</v>
      </c>
      <c r="BG70" s="30">
        <f t="shared" ca="1" si="54"/>
        <v>2.1226637294873467</v>
      </c>
      <c r="BH70" s="17" t="b">
        <f t="shared" ca="1" si="40"/>
        <v>1</v>
      </c>
      <c r="BI70" s="30">
        <f t="shared" ca="1" si="41"/>
        <v>11.349762493488669</v>
      </c>
      <c r="BJ70" s="91">
        <f t="shared" ca="1" si="42"/>
        <v>22.275163104709197</v>
      </c>
      <c r="BK70" t="b">
        <f t="shared" ca="1" si="43"/>
        <v>0</v>
      </c>
      <c r="BL70" s="30" t="e">
        <f t="shared" ca="1" si="55"/>
        <v>#N/A</v>
      </c>
      <c r="BM70" s="91" t="e">
        <f t="shared" ca="1" si="56"/>
        <v>#N/A</v>
      </c>
      <c r="BN70" s="17" t="b">
        <f t="shared" ca="1" si="46"/>
        <v>1</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v>
      </c>
      <c r="E71" s="4">
        <f t="shared" ca="1" si="58"/>
        <v>181</v>
      </c>
      <c r="F71" s="4">
        <f t="shared" ca="1" si="58"/>
        <v>155.87764241964464</v>
      </c>
      <c r="G71" s="22">
        <f t="shared" ca="1" si="59"/>
        <v>181</v>
      </c>
      <c r="H71" s="4">
        <f t="shared" ca="1" si="59"/>
        <v>-1</v>
      </c>
      <c r="I71" s="99">
        <f t="shared" si="10"/>
        <v>4.375</v>
      </c>
      <c r="J71" s="22">
        <f t="shared" ca="1" si="11"/>
        <v>144.38056208838424</v>
      </c>
      <c r="K71" s="21">
        <f t="shared" ca="1" si="12"/>
        <v>155.87764241964464</v>
      </c>
      <c r="L71" s="4">
        <f t="shared" ca="1" si="13"/>
        <v>181</v>
      </c>
      <c r="M71" s="21">
        <f t="shared" ca="1" si="14"/>
        <v>181</v>
      </c>
      <c r="N71" s="22">
        <f t="shared" ca="1" si="15"/>
        <v>35.619437911615755</v>
      </c>
      <c r="O71" s="21">
        <f t="shared" ca="1" si="16"/>
        <v>-1</v>
      </c>
      <c r="P71" s="99">
        <f t="shared" ca="1" si="17"/>
        <v>182</v>
      </c>
      <c r="Q71" t="e">
        <f t="shared" ca="1" si="5"/>
        <v>#N/A</v>
      </c>
      <c r="R71" s="108" t="e">
        <f t="shared" ca="1" si="6"/>
        <v>#N/A</v>
      </c>
      <c r="S71" s="99">
        <f t="shared" ca="1" si="18"/>
        <v>0</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f t="shared" ca="1" si="31"/>
        <v>2.5479946870191958</v>
      </c>
      <c r="AU71" s="91">
        <f t="shared" ca="1" si="32"/>
        <v>-3.5564516129032251</v>
      </c>
      <c r="AV71" s="99" t="e">
        <f t="shared" ca="1" si="33"/>
        <v>#N/A</v>
      </c>
      <c r="AW71" s="91" t="e">
        <f t="shared" ca="1" si="34"/>
        <v>#N/A</v>
      </c>
      <c r="AX71" s="99">
        <f t="shared" ca="1" si="35"/>
        <v>2.547994687019195</v>
      </c>
      <c r="AY71" s="91">
        <f t="shared" ca="1" si="36"/>
        <v>3.5564516129032255</v>
      </c>
      <c r="BD71" s="174">
        <v>28</v>
      </c>
      <c r="BE71" s="30">
        <f t="shared" ca="1" si="37"/>
        <v>1.8413396953137922</v>
      </c>
      <c r="BF71" s="30">
        <f t="shared" ca="1" si="38"/>
        <v>2.5875070948886414</v>
      </c>
      <c r="BG71" s="30">
        <f t="shared" ca="1" si="54"/>
        <v>2.1170512594543429</v>
      </c>
      <c r="BH71" s="17" t="b">
        <f t="shared" ca="1" si="40"/>
        <v>1</v>
      </c>
      <c r="BI71" s="30">
        <f t="shared" ca="1" si="41"/>
        <v>11.736789069647271</v>
      </c>
      <c r="BJ71" s="91">
        <f t="shared" ca="1" si="42"/>
        <v>22.073689821473174</v>
      </c>
      <c r="BK71" t="b">
        <f t="shared" ca="1" si="43"/>
        <v>0</v>
      </c>
      <c r="BL71" s="30" t="e">
        <f t="shared" ca="1" si="55"/>
        <v>#N/A</v>
      </c>
      <c r="BM71" s="91" t="e">
        <f t="shared" ca="1" si="56"/>
        <v>#N/A</v>
      </c>
      <c r="BN71" s="17" t="b">
        <f t="shared" ca="1" si="46"/>
        <v>1</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v>
      </c>
      <c r="E72" s="4">
        <f t="shared" ca="1" si="58"/>
        <v>181</v>
      </c>
      <c r="F72" s="4">
        <f t="shared" ca="1" si="58"/>
        <v>151.78785043142949</v>
      </c>
      <c r="G72" s="22">
        <f t="shared" ca="1" si="59"/>
        <v>181</v>
      </c>
      <c r="H72" s="4">
        <f t="shared" ca="1" si="59"/>
        <v>-1</v>
      </c>
      <c r="I72" s="99">
        <f t="shared" si="10"/>
        <v>4.53125</v>
      </c>
      <c r="J72" s="22">
        <f t="shared" ca="1" si="11"/>
        <v>144.38056208838424</v>
      </c>
      <c r="K72" s="21">
        <f t="shared" ca="1" si="12"/>
        <v>151.78785043142949</v>
      </c>
      <c r="L72" s="4">
        <f t="shared" ca="1" si="13"/>
        <v>181</v>
      </c>
      <c r="M72" s="21">
        <f t="shared" ca="1" si="14"/>
        <v>181</v>
      </c>
      <c r="N72" s="22">
        <f t="shared" ca="1" si="15"/>
        <v>35.619437911615755</v>
      </c>
      <c r="O72" s="21">
        <f t="shared" ca="1" si="16"/>
        <v>-1</v>
      </c>
      <c r="P72" s="99">
        <f t="shared" ca="1" si="17"/>
        <v>182</v>
      </c>
      <c r="Q72" t="e">
        <f t="shared" ca="1" si="5"/>
        <v>#N/A</v>
      </c>
      <c r="R72" s="108" t="e">
        <f t="shared" ca="1" si="6"/>
        <v>#N/A</v>
      </c>
      <c r="S72" s="99">
        <f t="shared" ca="1" si="18"/>
        <v>0</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f t="shared" ca="1" si="31"/>
        <v>2.6389944972698816</v>
      </c>
      <c r="AU72" s="91">
        <f t="shared" ca="1" si="32"/>
        <v>-3.6834677419354831</v>
      </c>
      <c r="AV72" s="99" t="e">
        <f t="shared" ca="1" si="33"/>
        <v>#N/A</v>
      </c>
      <c r="AW72" s="91" t="e">
        <f t="shared" ca="1" si="34"/>
        <v>#N/A</v>
      </c>
      <c r="AX72" s="99">
        <f t="shared" ca="1" si="35"/>
        <v>2.6389944972698802</v>
      </c>
      <c r="AY72" s="91">
        <f t="shared" ca="1" si="36"/>
        <v>3.6834677419354835</v>
      </c>
      <c r="BD72" s="174">
        <v>29</v>
      </c>
      <c r="BE72" s="30">
        <f t="shared" ca="1" si="37"/>
        <v>1.8588724200263007</v>
      </c>
      <c r="BF72" s="30">
        <f t="shared" ca="1" si="38"/>
        <v>2.580418477877374</v>
      </c>
      <c r="BG72" s="30">
        <f t="shared" ca="1" si="54"/>
        <v>2.1112514818996697</v>
      </c>
      <c r="BH72" s="17" t="b">
        <f t="shared" ca="1" si="40"/>
        <v>1</v>
      </c>
      <c r="BI72" s="30">
        <f t="shared" ca="1" si="41"/>
        <v>12.120240506158426</v>
      </c>
      <c r="BJ72" s="91">
        <f t="shared" ca="1" si="42"/>
        <v>21.865492678484895</v>
      </c>
      <c r="BK72" t="b">
        <f t="shared" ca="1" si="43"/>
        <v>0</v>
      </c>
      <c r="BL72" s="30" t="e">
        <f t="shared" ca="1" si="55"/>
        <v>#N/A</v>
      </c>
      <c r="BM72" s="91" t="e">
        <f t="shared" ca="1" si="56"/>
        <v>#N/A</v>
      </c>
      <c r="BN72" s="17" t="b">
        <f t="shared" ca="1" si="46"/>
        <v>1</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v>
      </c>
      <c r="E73" s="4">
        <f t="shared" ca="1" si="58"/>
        <v>181</v>
      </c>
      <c r="F73" s="4">
        <f t="shared" ca="1" si="58"/>
        <v>148.4112483405849</v>
      </c>
      <c r="G73" s="22">
        <f t="shared" ca="1" si="59"/>
        <v>181</v>
      </c>
      <c r="H73" s="4">
        <f t="shared" ca="1" si="59"/>
        <v>-1</v>
      </c>
      <c r="I73" s="99">
        <f t="shared" si="10"/>
        <v>4.6875</v>
      </c>
      <c r="J73" s="22">
        <f t="shared" ca="1" si="11"/>
        <v>144.38056208838424</v>
      </c>
      <c r="K73" s="21">
        <f t="shared" ca="1" si="12"/>
        <v>148.4112483405849</v>
      </c>
      <c r="L73" s="4">
        <f t="shared" ca="1" si="13"/>
        <v>181</v>
      </c>
      <c r="M73" s="21">
        <f t="shared" ca="1" si="14"/>
        <v>181</v>
      </c>
      <c r="N73" s="22">
        <f t="shared" ca="1" si="15"/>
        <v>35.619437911615755</v>
      </c>
      <c r="O73" s="21">
        <f t="shared" ca="1" si="16"/>
        <v>-1</v>
      </c>
      <c r="P73" s="99">
        <f t="shared" ca="1" si="17"/>
        <v>182</v>
      </c>
      <c r="Q73" t="e">
        <f t="shared" ca="1" si="5"/>
        <v>#N/A</v>
      </c>
      <c r="R73" s="108" t="e">
        <f t="shared" ca="1" si="6"/>
        <v>#N/A</v>
      </c>
      <c r="S73" s="99">
        <f t="shared" ca="1" si="18"/>
        <v>0</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f t="shared" ca="1" si="31"/>
        <v>2.7299943075205668</v>
      </c>
      <c r="AU73" s="91">
        <f t="shared" ca="1" si="32"/>
        <v>-3.8104838709677411</v>
      </c>
      <c r="AV73" s="99" t="e">
        <f t="shared" ca="1" si="33"/>
        <v>#N/A</v>
      </c>
      <c r="AW73" s="91" t="e">
        <f t="shared" ca="1" si="34"/>
        <v>#N/A</v>
      </c>
      <c r="AX73" s="99">
        <f t="shared" ca="1" si="35"/>
        <v>2.7299943075205659</v>
      </c>
      <c r="AY73" s="91">
        <f t="shared" ca="1" si="36"/>
        <v>3.810483870967742</v>
      </c>
      <c r="BD73" s="174">
        <v>30</v>
      </c>
      <c r="BE73" s="30">
        <f t="shared" ca="1" si="37"/>
        <v>1.8773195849778792</v>
      </c>
      <c r="BF73" s="30">
        <f t="shared" ca="1" si="38"/>
        <v>2.5731030887121427</v>
      </c>
      <c r="BG73" s="30">
        <f t="shared" ca="1" si="54"/>
        <v>2.1052661634917529</v>
      </c>
      <c r="BH73" s="17" t="b">
        <f t="shared" ca="1" si="40"/>
        <v>1</v>
      </c>
      <c r="BI73" s="30">
        <f t="shared" ca="1" si="41"/>
        <v>12.499999999999998</v>
      </c>
      <c r="BJ73" s="91">
        <f t="shared" ca="1" si="42"/>
        <v>21.650635094610969</v>
      </c>
      <c r="BK73" t="b">
        <f t="shared" ca="1" si="43"/>
        <v>0</v>
      </c>
      <c r="BL73" s="30" t="e">
        <f t="shared" ca="1" si="55"/>
        <v>#N/A</v>
      </c>
      <c r="BM73" s="91" t="e">
        <f t="shared" ca="1" si="56"/>
        <v>#N/A</v>
      </c>
      <c r="BN73" s="17" t="b">
        <f t="shared" ca="1" si="46"/>
        <v>1</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v>
      </c>
      <c r="E74" s="4">
        <f t="shared" ca="1" si="58"/>
        <v>181</v>
      </c>
      <c r="F74" s="4">
        <f t="shared" ca="1" si="58"/>
        <v>145.52278891195678</v>
      </c>
      <c r="G74" s="22">
        <f t="shared" ca="1" si="59"/>
        <v>181</v>
      </c>
      <c r="H74" s="4">
        <f t="shared" ca="1" si="59"/>
        <v>-1</v>
      </c>
      <c r="I74" s="99">
        <f t="shared" si="10"/>
        <v>4.84375</v>
      </c>
      <c r="J74" s="22">
        <f t="shared" ca="1" si="11"/>
        <v>144.38056208838424</v>
      </c>
      <c r="K74" s="21">
        <f t="shared" ca="1" si="12"/>
        <v>145.52278891195678</v>
      </c>
      <c r="L74" s="4">
        <f t="shared" ref="L74:L105" ca="1" si="60">IF(G74&gt;$F$37,#N/A,G74)</f>
        <v>181</v>
      </c>
      <c r="M74" s="21">
        <f t="shared" ca="1" si="14"/>
        <v>181</v>
      </c>
      <c r="N74" s="22">
        <f t="shared" ca="1" si="15"/>
        <v>35.619437911615755</v>
      </c>
      <c r="O74" s="21">
        <f t="shared" ca="1" si="16"/>
        <v>-1</v>
      </c>
      <c r="P74" s="99">
        <f t="shared" ca="1" si="17"/>
        <v>182</v>
      </c>
      <c r="Q74" t="e">
        <f t="shared" ca="1" si="5"/>
        <v>#N/A</v>
      </c>
      <c r="R74" s="108" t="e">
        <f t="shared" ca="1" si="6"/>
        <v>#N/A</v>
      </c>
      <c r="S74" s="99">
        <f t="shared" ca="1" si="18"/>
        <v>0</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f t="shared" ca="1" si="31"/>
        <v>2.8209941177712525</v>
      </c>
      <c r="AU74" s="91">
        <f t="shared" ca="1" si="32"/>
        <v>-3.9374999999999991</v>
      </c>
      <c r="AV74" s="99" t="e">
        <f t="shared" ca="1" si="33"/>
        <v>#N/A</v>
      </c>
      <c r="AW74" s="91" t="e">
        <f t="shared" ca="1" si="34"/>
        <v>#N/A</v>
      </c>
      <c r="AX74" s="99">
        <f t="shared" ca="1" si="35"/>
        <v>2.8209941177712516</v>
      </c>
      <c r="AY74" s="91">
        <f t="shared" ca="1" si="36"/>
        <v>3.9375</v>
      </c>
      <c r="BD74" s="174">
        <v>31</v>
      </c>
      <c r="BE74" s="30">
        <f t="shared" ca="1" si="37"/>
        <v>1.8967201038597625</v>
      </c>
      <c r="BF74" s="30">
        <f t="shared" ca="1" si="38"/>
        <v>2.5655631557313527</v>
      </c>
      <c r="BG74" s="30">
        <f t="shared" ca="1" si="54"/>
        <v>2.0990971274165613</v>
      </c>
      <c r="BH74" s="17" t="b">
        <f t="shared" ca="1" si="40"/>
        <v>1</v>
      </c>
      <c r="BI74" s="30">
        <f t="shared" ca="1" si="41"/>
        <v>12.875951872751354</v>
      </c>
      <c r="BJ74" s="91">
        <f t="shared" ca="1" si="42"/>
        <v>21.429182517552807</v>
      </c>
      <c r="BK74" t="b">
        <f t="shared" ca="1" si="43"/>
        <v>0</v>
      </c>
      <c r="BL74" s="30" t="e">
        <f t="shared" ca="1" si="55"/>
        <v>#N/A</v>
      </c>
      <c r="BM74" s="91" t="e">
        <f t="shared" ca="1" si="56"/>
        <v>#N/A</v>
      </c>
      <c r="BN74" s="17" t="b">
        <f t="shared" ca="1" si="46"/>
        <v>1</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v>
      </c>
      <c r="E75" s="4">
        <f t="shared" ca="1" si="58"/>
        <v>181</v>
      </c>
      <c r="F75" s="4">
        <f t="shared" ca="1" si="58"/>
        <v>142.9957079177382</v>
      </c>
      <c r="G75" s="22">
        <f t="shared" ca="1" si="59"/>
        <v>181</v>
      </c>
      <c r="H75" s="4">
        <f t="shared" ca="1" si="59"/>
        <v>-1</v>
      </c>
      <c r="I75" s="99">
        <f t="shared" si="10"/>
        <v>5</v>
      </c>
      <c r="J75" s="22" t="e">
        <f t="shared" ca="1" si="11"/>
        <v>#N/A</v>
      </c>
      <c r="K75" s="21" t="e">
        <f t="shared" ca="1" si="12"/>
        <v>#N/A</v>
      </c>
      <c r="L75" s="4">
        <f t="shared" ca="1" si="60"/>
        <v>181</v>
      </c>
      <c r="M75" s="21">
        <f t="shared" ca="1" si="14"/>
        <v>181</v>
      </c>
      <c r="N75" s="22">
        <f t="shared" ca="1" si="15"/>
        <v>35.619437911615755</v>
      </c>
      <c r="O75" s="21">
        <f t="shared" ca="1" si="16"/>
        <v>-1</v>
      </c>
      <c r="P75" s="99">
        <f t="shared" ca="1" si="17"/>
        <v>182</v>
      </c>
      <c r="Q75" t="e">
        <f t="shared" ref="Q75:Q106" ca="1" si="62">IF(AND(P75=MIN($P$43:$P$202),D75&gt;$I$37,D75&lt;$G$37),A75,#N/A)</f>
        <v>#N/A</v>
      </c>
      <c r="R75" s="108" t="e">
        <f t="shared" ref="R75:R106" ca="1" si="63">IF(AND(P75=MIN($P$43:$P$202),D75&gt;$I$37,D75&lt;$G$37),D75,#N/A)</f>
        <v>#N/A</v>
      </c>
      <c r="S75" s="99">
        <f t="shared" ca="1" si="18"/>
        <v>0</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f t="shared" ca="1" si="35"/>
        <v>2.9119939280219369</v>
      </c>
      <c r="AY75" s="91">
        <f t="shared" ca="1" si="36"/>
        <v>4.064516129032258</v>
      </c>
      <c r="BD75" s="174">
        <v>32</v>
      </c>
      <c r="BE75" s="30">
        <f t="shared" ca="1" si="37"/>
        <v>1.9171158557886983</v>
      </c>
      <c r="BF75" s="30">
        <f t="shared" ca="1" si="38"/>
        <v>2.5578009756716318</v>
      </c>
      <c r="BG75" s="30">
        <f t="shared" ca="1" si="54"/>
        <v>2.092746252822244</v>
      </c>
      <c r="BH75" s="17" t="b">
        <f t="shared" ca="1" si="40"/>
        <v>1</v>
      </c>
      <c r="BI75" s="30">
        <f t="shared" ca="1" si="41"/>
        <v>13.247981605830123</v>
      </c>
      <c r="BJ75" s="91">
        <f t="shared" ca="1" si="42"/>
        <v>21.201202403910649</v>
      </c>
      <c r="BK75" t="b">
        <f t="shared" ca="1" si="43"/>
        <v>0</v>
      </c>
      <c r="BL75" s="30" t="e">
        <f t="shared" ca="1" si="55"/>
        <v>#N/A</v>
      </c>
      <c r="BM75" s="91" t="e">
        <f t="shared" ca="1" si="56"/>
        <v>#N/A</v>
      </c>
      <c r="BN75" s="17" t="b">
        <f t="shared" ca="1" si="46"/>
        <v>1</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v>
      </c>
      <c r="E76" s="4">
        <f t="shared" ca="1" si="58"/>
        <v>181</v>
      </c>
      <c r="F76" s="4">
        <f t="shared" ca="1" si="58"/>
        <v>140.74982534542855</v>
      </c>
      <c r="G76" s="22">
        <f t="shared" ca="1" si="59"/>
        <v>181</v>
      </c>
      <c r="H76" s="4">
        <f t="shared" ca="1" si="59"/>
        <v>-1</v>
      </c>
      <c r="I76" s="99">
        <f t="shared" si="10"/>
        <v>5.15625</v>
      </c>
      <c r="J76" s="22" t="e">
        <f t="shared" ca="1" si="11"/>
        <v>#N/A</v>
      </c>
      <c r="K76" s="21" t="e">
        <f t="shared" ca="1" si="12"/>
        <v>#N/A</v>
      </c>
      <c r="L76" s="4">
        <f t="shared" ca="1" si="60"/>
        <v>181</v>
      </c>
      <c r="M76" s="21">
        <f t="shared" ca="1" si="14"/>
        <v>181</v>
      </c>
      <c r="N76" s="22">
        <f t="shared" ca="1" si="15"/>
        <v>35.619437911615755</v>
      </c>
      <c r="O76" s="21">
        <f t="shared" ca="1" si="16"/>
        <v>-1</v>
      </c>
      <c r="P76" s="99">
        <f t="shared" ca="1" si="17"/>
        <v>182</v>
      </c>
      <c r="Q76" t="e">
        <f t="shared" ca="1" si="62"/>
        <v>#N/A</v>
      </c>
      <c r="R76" s="108" t="e">
        <f t="shared" ca="1" si="63"/>
        <v>#N/A</v>
      </c>
      <c r="S76" s="99">
        <f t="shared" ca="1" si="18"/>
        <v>0</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f t="shared" ca="1" si="35"/>
        <v>3.0029937382726226</v>
      </c>
      <c r="AY76" s="91">
        <f t="shared" ca="1" si="36"/>
        <v>4.191532258064516</v>
      </c>
      <c r="BD76" s="174">
        <v>33</v>
      </c>
      <c r="BE76" s="30">
        <f t="shared" ca="1" si="37"/>
        <v>1.9385519341590882</v>
      </c>
      <c r="BF76" s="30">
        <f t="shared" ca="1" si="38"/>
        <v>2.5498189129682194</v>
      </c>
      <c r="BG76" s="30">
        <f t="shared" ca="1" si="54"/>
        <v>2.0862154742467252</v>
      </c>
      <c r="BH76" s="17" t="b">
        <f t="shared" ca="1" si="40"/>
        <v>1</v>
      </c>
      <c r="BI76" s="30">
        <f t="shared" ca="1" si="41"/>
        <v>13.615975875375677</v>
      </c>
      <c r="BJ76" s="91">
        <f t="shared" ca="1" si="42"/>
        <v>20.966764198635602</v>
      </c>
      <c r="BK76" t="b">
        <f t="shared" ca="1" si="43"/>
        <v>0</v>
      </c>
      <c r="BL76" s="30" t="e">
        <f t="shared" ca="1" si="55"/>
        <v>#N/A</v>
      </c>
      <c r="BM76" s="91" t="e">
        <f t="shared" ca="1" si="56"/>
        <v>#N/A</v>
      </c>
      <c r="BN76" s="17" t="b">
        <f t="shared" ca="1" si="46"/>
        <v>1</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v>
      </c>
      <c r="E77" s="4">
        <f t="shared" ca="1" si="58"/>
        <v>181</v>
      </c>
      <c r="F77" s="4">
        <f t="shared" ca="1" si="58"/>
        <v>138.7304266156431</v>
      </c>
      <c r="G77" s="22">
        <f t="shared" ca="1" si="59"/>
        <v>181</v>
      </c>
      <c r="H77" s="4">
        <f t="shared" ca="1" si="59"/>
        <v>-1</v>
      </c>
      <c r="I77" s="99">
        <f t="shared" si="10"/>
        <v>5.3125</v>
      </c>
      <c r="J77" s="22" t="e">
        <f t="shared" ca="1" si="11"/>
        <v>#N/A</v>
      </c>
      <c r="K77" s="21" t="e">
        <f t="shared" ca="1" si="12"/>
        <v>#N/A</v>
      </c>
      <c r="L77" s="4">
        <f t="shared" ca="1" si="60"/>
        <v>181</v>
      </c>
      <c r="M77" s="21">
        <f t="shared" ca="1" si="14"/>
        <v>181</v>
      </c>
      <c r="N77" s="22">
        <f t="shared" ca="1" si="15"/>
        <v>35.619437911615755</v>
      </c>
      <c r="O77" s="21">
        <f t="shared" ca="1" si="16"/>
        <v>-1</v>
      </c>
      <c r="P77" s="99">
        <f t="shared" ca="1" si="17"/>
        <v>182</v>
      </c>
      <c r="Q77" t="e">
        <f t="shared" ca="1" si="62"/>
        <v>#N/A</v>
      </c>
      <c r="R77" s="108" t="e">
        <f t="shared" ca="1" si="63"/>
        <v>#N/A</v>
      </c>
      <c r="S77" s="99">
        <f t="shared" ca="1" si="18"/>
        <v>0</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f t="shared" ca="1" si="35"/>
        <v>3.0939935485233079</v>
      </c>
      <c r="AY77" s="91">
        <f t="shared" ca="1" si="36"/>
        <v>4.318548387096774</v>
      </c>
      <c r="BD77" s="174">
        <v>34</v>
      </c>
      <c r="BE77" s="30">
        <f t="shared" ca="1" si="37"/>
        <v>1.96107692272893</v>
      </c>
      <c r="BF77" s="30">
        <f t="shared" ca="1" si="38"/>
        <v>2.5416193990347393</v>
      </c>
      <c r="BG77" s="30">
        <f t="shared" ca="1" si="54"/>
        <v>2.0795067810284231</v>
      </c>
      <c r="BH77" s="17" t="b">
        <f t="shared" ca="1" si="40"/>
        <v>1</v>
      </c>
      <c r="BI77" s="30">
        <f t="shared" ca="1" si="41"/>
        <v>13.979822586768673</v>
      </c>
      <c r="BJ77" s="91">
        <f t="shared" ca="1" si="42"/>
        <v>20.72593931387604</v>
      </c>
      <c r="BK77" t="b">
        <f t="shared" ca="1" si="43"/>
        <v>0</v>
      </c>
      <c r="BL77" s="30" t="e">
        <f t="shared" ca="1" si="55"/>
        <v>#N/A</v>
      </c>
      <c r="BM77" s="91" t="e">
        <f t="shared" ca="1" si="56"/>
        <v>#N/A</v>
      </c>
      <c r="BN77" s="17" t="b">
        <f t="shared" ca="1" si="46"/>
        <v>1</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v>
      </c>
      <c r="E78" s="4">
        <f t="shared" ca="1" si="58"/>
        <v>181</v>
      </c>
      <c r="F78" s="4">
        <f t="shared" ca="1" si="58"/>
        <v>136.89811671826095</v>
      </c>
      <c r="G78" s="22">
        <f t="shared" ca="1" si="59"/>
        <v>181</v>
      </c>
      <c r="H78" s="4">
        <f t="shared" ca="1" si="59"/>
        <v>-1</v>
      </c>
      <c r="I78" s="99">
        <f t="shared" si="10"/>
        <v>5.46875</v>
      </c>
      <c r="J78" s="22" t="e">
        <f t="shared" ca="1" si="11"/>
        <v>#N/A</v>
      </c>
      <c r="K78" s="21" t="e">
        <f t="shared" ca="1" si="12"/>
        <v>#N/A</v>
      </c>
      <c r="L78" s="4">
        <f t="shared" ca="1" si="60"/>
        <v>181</v>
      </c>
      <c r="M78" s="21">
        <f t="shared" ca="1" si="14"/>
        <v>181</v>
      </c>
      <c r="N78" s="22">
        <f t="shared" ca="1" si="15"/>
        <v>35.619437911615755</v>
      </c>
      <c r="O78" s="21">
        <f t="shared" ca="1" si="16"/>
        <v>-1</v>
      </c>
      <c r="P78" s="99">
        <f t="shared" ca="1" si="17"/>
        <v>182</v>
      </c>
      <c r="Q78" t="e">
        <f t="shared" ca="1" si="62"/>
        <v>#N/A</v>
      </c>
      <c r="R78" s="108" t="e">
        <f t="shared" ca="1" si="63"/>
        <v>#N/A</v>
      </c>
      <c r="S78" s="99">
        <f t="shared" ca="1" si="18"/>
        <v>0</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f t="shared" ca="1" si="35"/>
        <v>3.1849933587739936</v>
      </c>
      <c r="AY78" s="91">
        <f t="shared" ca="1" si="36"/>
        <v>4.445564516129032</v>
      </c>
      <c r="BD78" s="174">
        <v>35</v>
      </c>
      <c r="BE78" s="30">
        <f t="shared" ca="1" si="37"/>
        <v>1.9847432023734637</v>
      </c>
      <c r="BF78" s="30">
        <f t="shared" ca="1" si="38"/>
        <v>2.5332049315225658</v>
      </c>
      <c r="BG78" s="30">
        <f t="shared" ca="1" si="54"/>
        <v>2.0726222167002812</v>
      </c>
      <c r="BH78" s="17" t="b">
        <f t="shared" ca="1" si="40"/>
        <v>1</v>
      </c>
      <c r="BI78" s="30">
        <f t="shared" ca="1" si="41"/>
        <v>14.339410908776152</v>
      </c>
      <c r="BJ78" s="91">
        <f t="shared" ca="1" si="42"/>
        <v>20.478801107224793</v>
      </c>
      <c r="BK78" t="b">
        <f t="shared" ca="1" si="43"/>
        <v>0</v>
      </c>
      <c r="BL78" s="30" t="e">
        <f t="shared" ca="1" si="55"/>
        <v>#N/A</v>
      </c>
      <c r="BM78" s="91" t="e">
        <f t="shared" ca="1" si="56"/>
        <v>#N/A</v>
      </c>
      <c r="BN78" s="17" t="b">
        <f t="shared" ca="1" si="46"/>
        <v>1</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v>
      </c>
      <c r="E79" s="4">
        <f t="shared" ca="1" si="58"/>
        <v>181</v>
      </c>
      <c r="F79" s="4">
        <f t="shared" ca="1" si="58"/>
        <v>135.22337566612319</v>
      </c>
      <c r="G79" s="22">
        <f t="shared" ca="1" si="59"/>
        <v>181</v>
      </c>
      <c r="H79" s="4">
        <f t="shared" ca="1" si="59"/>
        <v>-1</v>
      </c>
      <c r="I79" s="99">
        <f t="shared" si="10"/>
        <v>5.625</v>
      </c>
      <c r="J79" s="22" t="e">
        <f t="shared" ca="1" si="11"/>
        <v>#N/A</v>
      </c>
      <c r="K79" s="21" t="e">
        <f t="shared" ca="1" si="12"/>
        <v>#N/A</v>
      </c>
      <c r="L79" s="4">
        <f t="shared" ca="1" si="60"/>
        <v>181</v>
      </c>
      <c r="M79" s="21">
        <f t="shared" ca="1" si="14"/>
        <v>181</v>
      </c>
      <c r="N79" s="22">
        <f t="shared" ca="1" si="15"/>
        <v>35.619437911615755</v>
      </c>
      <c r="O79" s="21">
        <f t="shared" ca="1" si="16"/>
        <v>-1</v>
      </c>
      <c r="P79" s="99">
        <f t="shared" ca="1" si="17"/>
        <v>182</v>
      </c>
      <c r="Q79" t="e">
        <f t="shared" ca="1" si="62"/>
        <v>#N/A</v>
      </c>
      <c r="R79" s="108" t="e">
        <f t="shared" ca="1" si="63"/>
        <v>#N/A</v>
      </c>
      <c r="S79" s="99">
        <f t="shared" ca="1" si="18"/>
        <v>0</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f t="shared" ca="1" si="35"/>
        <v>3.2759931690246793</v>
      </c>
      <c r="AY79" s="91">
        <f t="shared" ca="1" si="36"/>
        <v>4.57258064516129</v>
      </c>
      <c r="BD79" s="174">
        <v>36</v>
      </c>
      <c r="BE79" s="30">
        <f t="shared" ca="1" si="37"/>
        <v>2.0096072924512707</v>
      </c>
      <c r="BF79" s="30">
        <f t="shared" ca="1" si="38"/>
        <v>2.5245780735600163</v>
      </c>
      <c r="BG79" s="30">
        <f t="shared" ca="1" si="54"/>
        <v>2.0655638783672861</v>
      </c>
      <c r="BH79" s="17" t="b">
        <f t="shared" ca="1" si="40"/>
        <v>0</v>
      </c>
      <c r="BI79" s="30" t="e">
        <f t="shared" ca="1" si="41"/>
        <v>#N/A</v>
      </c>
      <c r="BJ79" s="91" t="e">
        <f t="shared" ca="1" si="42"/>
        <v>#N/A</v>
      </c>
      <c r="BK79" t="b">
        <f t="shared" ca="1" si="43"/>
        <v>0</v>
      </c>
      <c r="BL79" s="30" t="e">
        <f t="shared" ca="1" si="55"/>
        <v>#N/A</v>
      </c>
      <c r="BM79" s="91" t="e">
        <f t="shared" ca="1" si="56"/>
        <v>#N/A</v>
      </c>
      <c r="BN79" s="17" t="b">
        <f t="shared" ca="1" si="46"/>
        <v>1</v>
      </c>
      <c r="BO79" t="b">
        <f t="shared" ca="1" si="47"/>
        <v>0</v>
      </c>
      <c r="BP79" t="b">
        <f t="shared" ca="1" si="48"/>
        <v>0</v>
      </c>
      <c r="BQ79" t="b">
        <f t="shared" ca="1" si="49"/>
        <v>1</v>
      </c>
      <c r="BR79" s="108" t="b">
        <f t="shared" si="50"/>
        <v>1</v>
      </c>
    </row>
    <row r="80" spans="1:70" ht="15" customHeight="1">
      <c r="A80" s="19">
        <f t="shared" si="61"/>
        <v>5.78125</v>
      </c>
      <c r="B80" s="22">
        <f t="shared" ca="1" si="57"/>
        <v>181</v>
      </c>
      <c r="C80" s="4">
        <f t="shared" ca="1" si="57"/>
        <v>181</v>
      </c>
      <c r="D80" s="21">
        <f t="shared" ca="1" si="57"/>
        <v>-1</v>
      </c>
      <c r="E80" s="4">
        <f t="shared" ca="1" si="58"/>
        <v>181</v>
      </c>
      <c r="F80" s="4">
        <f t="shared" ca="1" si="58"/>
        <v>133.68339045687057</v>
      </c>
      <c r="G80" s="22">
        <f t="shared" ca="1" si="59"/>
        <v>181</v>
      </c>
      <c r="H80" s="4">
        <f t="shared" ca="1" si="59"/>
        <v>-1</v>
      </c>
      <c r="I80" s="99">
        <f t="shared" si="10"/>
        <v>5.78125</v>
      </c>
      <c r="J80" s="22" t="e">
        <f t="shared" ca="1" si="11"/>
        <v>#N/A</v>
      </c>
      <c r="K80" s="21" t="e">
        <f t="shared" ca="1" si="12"/>
        <v>#N/A</v>
      </c>
      <c r="L80" s="4">
        <f t="shared" ca="1" si="60"/>
        <v>181</v>
      </c>
      <c r="M80" s="21">
        <f t="shared" ca="1" si="14"/>
        <v>181</v>
      </c>
      <c r="N80" s="22">
        <f t="shared" ca="1" si="15"/>
        <v>35.619437911615755</v>
      </c>
      <c r="O80" s="21">
        <f t="shared" ca="1" si="16"/>
        <v>-1</v>
      </c>
      <c r="P80" s="99">
        <f t="shared" ca="1" si="17"/>
        <v>182</v>
      </c>
      <c r="Q80" t="e">
        <f t="shared" ca="1" si="62"/>
        <v>#N/A</v>
      </c>
      <c r="R80" s="108" t="e">
        <f t="shared" ca="1" si="63"/>
        <v>#N/A</v>
      </c>
      <c r="S80" s="99">
        <f t="shared" ca="1" si="18"/>
        <v>0</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f t="shared" ca="1" si="35"/>
        <v>3.3669929792753646</v>
      </c>
      <c r="AY80" s="91">
        <f t="shared" ca="1" si="36"/>
        <v>4.699596774193548</v>
      </c>
      <c r="BD80" s="174">
        <v>37</v>
      </c>
      <c r="BE80" s="30">
        <f t="shared" ca="1" si="37"/>
        <v>2.0357302313249601</v>
      </c>
      <c r="BF80" s="30">
        <f t="shared" ca="1" si="38"/>
        <v>2.515741452971596</v>
      </c>
      <c r="BG80" s="30">
        <f t="shared" ca="1" si="54"/>
        <v>2.0583339160676695</v>
      </c>
      <c r="BH80" s="17" t="b">
        <f t="shared" ca="1" si="40"/>
        <v>0</v>
      </c>
      <c r="BI80" s="30" t="e">
        <f t="shared" ca="1" si="41"/>
        <v>#N/A</v>
      </c>
      <c r="BJ80" s="91" t="e">
        <f t="shared" ca="1" si="42"/>
        <v>#N/A</v>
      </c>
      <c r="BK80" t="b">
        <f t="shared" ca="1" si="43"/>
        <v>0</v>
      </c>
      <c r="BL80" s="30" t="e">
        <f t="shared" ca="1" si="55"/>
        <v>#N/A</v>
      </c>
      <c r="BM80" s="91" t="e">
        <f t="shared" ca="1" si="56"/>
        <v>#N/A</v>
      </c>
      <c r="BN80" s="17" t="b">
        <f t="shared" ca="1" si="46"/>
        <v>1</v>
      </c>
      <c r="BO80" t="b">
        <f t="shared" ca="1" si="47"/>
        <v>0</v>
      </c>
      <c r="BP80" t="b">
        <f t="shared" ca="1" si="48"/>
        <v>0</v>
      </c>
      <c r="BQ80" t="b">
        <f t="shared" ca="1" si="49"/>
        <v>1</v>
      </c>
      <c r="BR80" s="108" t="b">
        <f t="shared" si="50"/>
        <v>1</v>
      </c>
    </row>
    <row r="81" spans="1:70" ht="15" customHeight="1">
      <c r="A81" s="19">
        <f t="shared" si="61"/>
        <v>5.9375</v>
      </c>
      <c r="B81" s="22">
        <f t="shared" ca="1" si="57"/>
        <v>181</v>
      </c>
      <c r="C81" s="4">
        <f t="shared" ca="1" si="57"/>
        <v>181</v>
      </c>
      <c r="D81" s="21">
        <f t="shared" ca="1" si="57"/>
        <v>-1</v>
      </c>
      <c r="E81" s="4">
        <f t="shared" ca="1" si="58"/>
        <v>181</v>
      </c>
      <c r="F81" s="4">
        <f t="shared" ca="1" si="58"/>
        <v>132.2600937194442</v>
      </c>
      <c r="G81" s="22">
        <f t="shared" ca="1" si="59"/>
        <v>181</v>
      </c>
      <c r="H81" s="4">
        <f t="shared" ca="1" si="59"/>
        <v>-1</v>
      </c>
      <c r="I81" s="99">
        <f t="shared" si="10"/>
        <v>5.9375</v>
      </c>
      <c r="J81" s="22" t="e">
        <f t="shared" ca="1" si="11"/>
        <v>#N/A</v>
      </c>
      <c r="K81" s="21" t="e">
        <f t="shared" ca="1" si="12"/>
        <v>#N/A</v>
      </c>
      <c r="L81" s="4">
        <f t="shared" ca="1" si="60"/>
        <v>181</v>
      </c>
      <c r="M81" s="21">
        <f t="shared" ca="1" si="14"/>
        <v>181</v>
      </c>
      <c r="N81" s="22">
        <f t="shared" ca="1" si="15"/>
        <v>35.619437911615755</v>
      </c>
      <c r="O81" s="21">
        <f t="shared" ca="1" si="16"/>
        <v>-1</v>
      </c>
      <c r="P81" s="99">
        <f t="shared" ca="1" si="17"/>
        <v>182</v>
      </c>
      <c r="Q81" t="e">
        <f t="shared" ca="1" si="62"/>
        <v>#N/A</v>
      </c>
      <c r="R81" s="108" t="e">
        <f t="shared" ca="1" si="63"/>
        <v>#N/A</v>
      </c>
      <c r="S81" s="99">
        <f t="shared" ca="1" si="18"/>
        <v>0</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f t="shared" ca="1" si="35"/>
        <v>3.4579927895260503</v>
      </c>
      <c r="AY81" s="91">
        <f t="shared" ca="1" si="36"/>
        <v>4.8266129032258061</v>
      </c>
      <c r="BD81" s="174">
        <v>38</v>
      </c>
      <c r="BE81" s="30">
        <f t="shared" ca="1" si="37"/>
        <v>2.0631780012792893</v>
      </c>
      <c r="BF81" s="30">
        <f t="shared" ca="1" si="38"/>
        <v>2.5066977614775383</v>
      </c>
      <c r="BG81" s="30">
        <f t="shared" ca="1" si="54"/>
        <v>2.0509345321179859</v>
      </c>
      <c r="BH81" s="17" t="b">
        <f t="shared" ca="1" si="40"/>
        <v>0</v>
      </c>
      <c r="BI81" s="30" t="e">
        <f t="shared" ca="1" si="41"/>
        <v>#N/A</v>
      </c>
      <c r="BJ81" s="91" t="e">
        <f t="shared" ca="1" si="42"/>
        <v>#N/A</v>
      </c>
      <c r="BK81" t="b">
        <f t="shared" ca="1" si="43"/>
        <v>0</v>
      </c>
      <c r="BL81" s="30" t="e">
        <f t="shared" ca="1" si="55"/>
        <v>#N/A</v>
      </c>
      <c r="BM81" s="91" t="e">
        <f t="shared" ca="1" si="56"/>
        <v>#N/A</v>
      </c>
      <c r="BN81" s="17" t="b">
        <f t="shared" ca="1" si="46"/>
        <v>1</v>
      </c>
      <c r="BO81" t="b">
        <f t="shared" ca="1" si="47"/>
        <v>0</v>
      </c>
      <c r="BP81" t="b">
        <f t="shared" ca="1" si="48"/>
        <v>0</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v>
      </c>
      <c r="E82" s="4">
        <f t="shared" ref="E82:F101" ca="1" si="67">IFERROR(DEGREES(ACOS(3*$C$9*($C$9-$D$17/E$42)/($D$17/E$42*$A82))),IF($C$9-$D$17/E$42&lt;=0,181,-1))</f>
        <v>181</v>
      </c>
      <c r="F82" s="4">
        <f t="shared" ca="1" si="67"/>
        <v>130.93888828657458</v>
      </c>
      <c r="G82" s="22">
        <f t="shared" ref="G82:H101" ca="1" si="68">IFERROR(DEGREES(ACOS(3*$C$9*($C$9-$E$17/G$42)/($E$17/G$42*$A82))),IF($C$9-$E$17/G$42&lt;=0,181,-1))</f>
        <v>181</v>
      </c>
      <c r="H82" s="4">
        <f t="shared" ca="1" si="68"/>
        <v>-1</v>
      </c>
      <c r="I82" s="99">
        <f t="shared" si="10"/>
        <v>6.09375</v>
      </c>
      <c r="J82" s="22" t="e">
        <f t="shared" ca="1" si="11"/>
        <v>#N/A</v>
      </c>
      <c r="K82" s="21" t="e">
        <f t="shared" ca="1" si="12"/>
        <v>#N/A</v>
      </c>
      <c r="L82" s="4">
        <f t="shared" ca="1" si="60"/>
        <v>181</v>
      </c>
      <c r="M82" s="21">
        <f t="shared" ca="1" si="14"/>
        <v>181</v>
      </c>
      <c r="N82" s="22">
        <f t="shared" ca="1" si="15"/>
        <v>35.619437911615755</v>
      </c>
      <c r="O82" s="21">
        <f t="shared" ca="1" si="16"/>
        <v>-1</v>
      </c>
      <c r="P82" s="99">
        <f t="shared" ca="1" si="17"/>
        <v>182</v>
      </c>
      <c r="Q82" t="e">
        <f t="shared" ca="1" si="62"/>
        <v>#N/A</v>
      </c>
      <c r="R82" s="108" t="e">
        <f t="shared" ca="1" si="63"/>
        <v>#N/A</v>
      </c>
      <c r="S82" s="99">
        <f t="shared" ca="1" si="18"/>
        <v>0</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f t="shared" ca="1" si="35"/>
        <v>3.5489925997767355</v>
      </c>
      <c r="AY82" s="91">
        <f t="shared" ca="1" si="36"/>
        <v>4.9536290322580641</v>
      </c>
      <c r="BD82" s="174">
        <v>39</v>
      </c>
      <c r="BE82" s="30">
        <f t="shared" ca="1" si="37"/>
        <v>2.0920220039037298</v>
      </c>
      <c r="BF82" s="30">
        <f t="shared" ca="1" si="38"/>
        <v>2.4974497538738816</v>
      </c>
      <c r="BG82" s="30">
        <f t="shared" ca="1" si="54"/>
        <v>2.0433679804422669</v>
      </c>
      <c r="BH82" s="17" t="b">
        <f t="shared" ca="1" si="40"/>
        <v>0</v>
      </c>
      <c r="BI82" s="30" t="e">
        <f t="shared" ca="1" si="41"/>
        <v>#N/A</v>
      </c>
      <c r="BJ82" s="91" t="e">
        <f t="shared" ca="1" si="42"/>
        <v>#N/A</v>
      </c>
      <c r="BK82" t="b">
        <f t="shared" ca="1" si="43"/>
        <v>0</v>
      </c>
      <c r="BL82" s="30" t="e">
        <f t="shared" ca="1" si="55"/>
        <v>#N/A</v>
      </c>
      <c r="BM82" s="91" t="e">
        <f t="shared" ca="1" si="56"/>
        <v>#N/A</v>
      </c>
      <c r="BN82" s="17" t="b">
        <f t="shared" ca="1" si="46"/>
        <v>1</v>
      </c>
      <c r="BO82" t="b">
        <f t="shared" ca="1" si="47"/>
        <v>0</v>
      </c>
      <c r="BP82" t="b">
        <f t="shared" ca="1" si="48"/>
        <v>0</v>
      </c>
      <c r="BQ82" t="b">
        <f t="shared" ca="1" si="49"/>
        <v>1</v>
      </c>
      <c r="BR82" s="108" t="b">
        <f t="shared" si="50"/>
        <v>1</v>
      </c>
    </row>
    <row r="83" spans="1:70" ht="15" customHeight="1">
      <c r="A83" s="19">
        <f t="shared" si="61"/>
        <v>6.25</v>
      </c>
      <c r="B83" s="22">
        <f t="shared" ca="1" si="66"/>
        <v>181</v>
      </c>
      <c r="C83" s="4">
        <f t="shared" ca="1" si="66"/>
        <v>181</v>
      </c>
      <c r="D83" s="21">
        <f t="shared" ca="1" si="66"/>
        <v>-1</v>
      </c>
      <c r="E83" s="4">
        <f t="shared" ca="1" si="67"/>
        <v>181</v>
      </c>
      <c r="F83" s="4">
        <f t="shared" ca="1" si="67"/>
        <v>129.70778405305683</v>
      </c>
      <c r="G83" s="22">
        <f t="shared" ca="1" si="68"/>
        <v>181</v>
      </c>
      <c r="H83" s="4">
        <f t="shared" ca="1" si="68"/>
        <v>-1</v>
      </c>
      <c r="I83" s="99">
        <f t="shared" si="10"/>
        <v>6.25</v>
      </c>
      <c r="J83" s="22" t="e">
        <f t="shared" ca="1" si="11"/>
        <v>#N/A</v>
      </c>
      <c r="K83" s="21" t="e">
        <f t="shared" ca="1" si="12"/>
        <v>#N/A</v>
      </c>
      <c r="L83" s="4">
        <f t="shared" ca="1" si="60"/>
        <v>181</v>
      </c>
      <c r="M83" s="21">
        <f t="shared" ca="1" si="14"/>
        <v>181</v>
      </c>
      <c r="N83" s="22">
        <f t="shared" ca="1" si="15"/>
        <v>35.619437911615755</v>
      </c>
      <c r="O83" s="21">
        <f t="shared" ca="1" si="16"/>
        <v>-1</v>
      </c>
      <c r="P83" s="99">
        <f t="shared" ca="1" si="17"/>
        <v>182</v>
      </c>
      <c r="Q83" t="e">
        <f t="shared" ca="1" si="62"/>
        <v>#N/A</v>
      </c>
      <c r="R83" s="108" t="e">
        <f t="shared" ca="1" si="63"/>
        <v>#N/A</v>
      </c>
      <c r="S83" s="99">
        <f t="shared" ca="1" si="18"/>
        <v>0</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f t="shared" ca="1" si="35"/>
        <v>3.6399924100274212</v>
      </c>
      <c r="AY83" s="91">
        <f t="shared" ca="1" si="36"/>
        <v>5.0806451612903221</v>
      </c>
      <c r="BD83" s="174">
        <v>40</v>
      </c>
      <c r="BE83" s="30">
        <f t="shared" ca="1" si="37"/>
        <v>2.1223395929789297</v>
      </c>
      <c r="BF83" s="30">
        <f t="shared" ca="1" si="38"/>
        <v>2.488000247193328</v>
      </c>
      <c r="BG83" s="30">
        <f t="shared" ca="1" si="54"/>
        <v>2.0356365658854503</v>
      </c>
      <c r="BH83" s="17" t="b">
        <f t="shared" ca="1" si="40"/>
        <v>0</v>
      </c>
      <c r="BI83" s="30" t="e">
        <f t="shared" ca="1" si="41"/>
        <v>#N/A</v>
      </c>
      <c r="BJ83" s="91" t="e">
        <f t="shared" ca="1" si="42"/>
        <v>#N/A</v>
      </c>
      <c r="BK83" t="b">
        <f t="shared" ca="1" si="43"/>
        <v>0</v>
      </c>
      <c r="BL83" s="30" t="e">
        <f t="shared" ca="1" si="55"/>
        <v>#N/A</v>
      </c>
      <c r="BM83" s="91" t="e">
        <f t="shared" ca="1" si="56"/>
        <v>#N/A</v>
      </c>
      <c r="BN83" s="17" t="b">
        <f t="shared" ca="1" si="46"/>
        <v>1</v>
      </c>
      <c r="BO83" t="b">
        <f t="shared" ca="1" si="47"/>
        <v>0</v>
      </c>
      <c r="BP83" t="b">
        <f t="shared" ca="1" si="48"/>
        <v>0</v>
      </c>
      <c r="BQ83" t="b">
        <f t="shared" ca="1" si="49"/>
        <v>1</v>
      </c>
      <c r="BR83" s="108" t="b">
        <f t="shared" si="50"/>
        <v>1</v>
      </c>
    </row>
    <row r="84" spans="1:70" ht="15" customHeight="1">
      <c r="A84" s="19">
        <f t="shared" si="61"/>
        <v>6.40625</v>
      </c>
      <c r="B84" s="22">
        <f t="shared" ca="1" si="66"/>
        <v>181</v>
      </c>
      <c r="C84" s="4">
        <f t="shared" ca="1" si="66"/>
        <v>181</v>
      </c>
      <c r="D84" s="21">
        <f t="shared" ca="1" si="66"/>
        <v>-1</v>
      </c>
      <c r="E84" s="4">
        <f t="shared" ca="1" si="67"/>
        <v>181</v>
      </c>
      <c r="F84" s="4">
        <f t="shared" ca="1" si="67"/>
        <v>128.5567942213905</v>
      </c>
      <c r="G84" s="22">
        <f t="shared" ca="1" si="68"/>
        <v>181</v>
      </c>
      <c r="H84" s="4">
        <f t="shared" ca="1" si="68"/>
        <v>-1</v>
      </c>
      <c r="I84" s="99">
        <f t="shared" si="10"/>
        <v>6.40625</v>
      </c>
      <c r="J84" s="22" t="e">
        <f t="shared" ca="1" si="11"/>
        <v>#N/A</v>
      </c>
      <c r="K84" s="21" t="e">
        <f t="shared" ca="1" si="12"/>
        <v>#N/A</v>
      </c>
      <c r="L84" s="4">
        <f t="shared" ca="1" si="60"/>
        <v>181</v>
      </c>
      <c r="M84" s="21">
        <f t="shared" ca="1" si="14"/>
        <v>181</v>
      </c>
      <c r="N84" s="22">
        <f t="shared" ca="1" si="15"/>
        <v>35.619437911615755</v>
      </c>
      <c r="O84" s="21">
        <f t="shared" ca="1" si="16"/>
        <v>-1</v>
      </c>
      <c r="P84" s="99">
        <f t="shared" ca="1" si="17"/>
        <v>182</v>
      </c>
      <c r="Q84" t="e">
        <f t="shared" ca="1" si="62"/>
        <v>#N/A</v>
      </c>
      <c r="R84" s="108" t="e">
        <f t="shared" ca="1" si="63"/>
        <v>#N/A</v>
      </c>
      <c r="S84" s="99">
        <f t="shared" ca="1" si="18"/>
        <v>0</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f t="shared" ca="1" si="35"/>
        <v>3.730992220278107</v>
      </c>
      <c r="AY84" s="91">
        <f t="shared" ca="1" si="36"/>
        <v>5.2076612903225801</v>
      </c>
      <c r="BD84" s="174">
        <v>41</v>
      </c>
      <c r="BE84" s="30">
        <f t="shared" ca="1" si="37"/>
        <v>2.1542146730574219</v>
      </c>
      <c r="BF84" s="30">
        <f t="shared" ca="1" si="38"/>
        <v>2.4783521198471528</v>
      </c>
      <c r="BG84" s="30">
        <f t="shared" ca="1" si="54"/>
        <v>2.0277426435113068</v>
      </c>
      <c r="BH84" s="17" t="b">
        <f t="shared" ca="1" si="40"/>
        <v>0</v>
      </c>
      <c r="BI84" s="30" t="e">
        <f t="shared" ca="1" si="41"/>
        <v>#N/A</v>
      </c>
      <c r="BJ84" s="91" t="e">
        <f t="shared" ca="1" si="42"/>
        <v>#N/A</v>
      </c>
      <c r="BK84" t="b">
        <f t="shared" ca="1" si="43"/>
        <v>0</v>
      </c>
      <c r="BL84" s="30" t="e">
        <f t="shared" ca="1" si="55"/>
        <v>#N/A</v>
      </c>
      <c r="BM84" s="91" t="e">
        <f t="shared" ca="1" si="56"/>
        <v>#N/A</v>
      </c>
      <c r="BN84" s="17" t="b">
        <f t="shared" ca="1" si="46"/>
        <v>1</v>
      </c>
      <c r="BO84" t="b">
        <f t="shared" ca="1" si="47"/>
        <v>0</v>
      </c>
      <c r="BP84" t="b">
        <f t="shared" ca="1" si="48"/>
        <v>0</v>
      </c>
      <c r="BQ84" t="b">
        <f t="shared" ca="1" si="49"/>
        <v>1</v>
      </c>
      <c r="BR84" s="108" t="b">
        <f t="shared" si="50"/>
        <v>1</v>
      </c>
    </row>
    <row r="85" spans="1:70" ht="15" customHeight="1">
      <c r="A85" s="19">
        <f t="shared" si="61"/>
        <v>6.5625</v>
      </c>
      <c r="B85" s="22">
        <f t="shared" ca="1" si="66"/>
        <v>181</v>
      </c>
      <c r="C85" s="4">
        <f t="shared" ca="1" si="66"/>
        <v>181</v>
      </c>
      <c r="D85" s="21">
        <f t="shared" ca="1" si="66"/>
        <v>-1</v>
      </c>
      <c r="E85" s="4">
        <f t="shared" ca="1" si="67"/>
        <v>181</v>
      </c>
      <c r="F85" s="4">
        <f t="shared" ca="1" si="67"/>
        <v>127.47750107349181</v>
      </c>
      <c r="G85" s="22">
        <f t="shared" ca="1" si="68"/>
        <v>181</v>
      </c>
      <c r="H85" s="4">
        <f t="shared" ca="1" si="68"/>
        <v>-1</v>
      </c>
      <c r="I85" s="99">
        <f t="shared" si="10"/>
        <v>6.5625</v>
      </c>
      <c r="J85" s="22" t="e">
        <f t="shared" ca="1" si="11"/>
        <v>#N/A</v>
      </c>
      <c r="K85" s="21" t="e">
        <f t="shared" ca="1" si="12"/>
        <v>#N/A</v>
      </c>
      <c r="L85" s="4">
        <f t="shared" ca="1" si="60"/>
        <v>181</v>
      </c>
      <c r="M85" s="21">
        <f t="shared" ca="1" si="14"/>
        <v>181</v>
      </c>
      <c r="N85" s="22">
        <f t="shared" ca="1" si="15"/>
        <v>35.619437911615755</v>
      </c>
      <c r="O85" s="21">
        <f t="shared" ca="1" si="16"/>
        <v>-1</v>
      </c>
      <c r="P85" s="99">
        <f t="shared" ca="1" si="17"/>
        <v>182</v>
      </c>
      <c r="Q85" t="e">
        <f t="shared" ca="1" si="62"/>
        <v>#N/A</v>
      </c>
      <c r="R85" s="108" t="e">
        <f t="shared" ca="1" si="63"/>
        <v>#N/A</v>
      </c>
      <c r="S85" s="99">
        <f t="shared" ca="1" si="18"/>
        <v>0</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f t="shared" ca="1" si="35"/>
        <v>3.8219920305287922</v>
      </c>
      <c r="AY85" s="91">
        <f t="shared" ca="1" si="36"/>
        <v>5.3346774193548381</v>
      </c>
      <c r="BD85" s="174">
        <v>42</v>
      </c>
      <c r="BE85" s="30">
        <f t="shared" ca="1" si="37"/>
        <v>2.1877383732955273</v>
      </c>
      <c r="BF85" s="30">
        <f t="shared" ca="1" si="38"/>
        <v>2.4685083107484083</v>
      </c>
      <c r="BG85" s="30">
        <f t="shared" ca="1" si="54"/>
        <v>2.0196886178850613</v>
      </c>
      <c r="BH85" s="17" t="b">
        <f t="shared" ca="1" si="40"/>
        <v>0</v>
      </c>
      <c r="BI85" s="30" t="e">
        <f t="shared" ca="1" si="41"/>
        <v>#N/A</v>
      </c>
      <c r="BJ85" s="91" t="e">
        <f t="shared" ca="1" si="42"/>
        <v>#N/A</v>
      </c>
      <c r="BK85" t="b">
        <f t="shared" ca="1" si="43"/>
        <v>0</v>
      </c>
      <c r="BL85" s="30" t="e">
        <f t="shared" ca="1" si="55"/>
        <v>#N/A</v>
      </c>
      <c r="BM85" s="91" t="e">
        <f t="shared" ca="1" si="56"/>
        <v>#N/A</v>
      </c>
      <c r="BN85" s="17" t="b">
        <f t="shared" ca="1" si="46"/>
        <v>1</v>
      </c>
      <c r="BO85" t="b">
        <f t="shared" ca="1" si="47"/>
        <v>0</v>
      </c>
      <c r="BP85" t="b">
        <f t="shared" ca="1" si="48"/>
        <v>0</v>
      </c>
      <c r="BQ85" t="b">
        <f t="shared" ca="1" si="49"/>
        <v>1</v>
      </c>
      <c r="BR85" s="108" t="b">
        <f t="shared" si="50"/>
        <v>1</v>
      </c>
    </row>
    <row r="86" spans="1:70" ht="15" customHeight="1">
      <c r="A86" s="19">
        <f t="shared" si="61"/>
        <v>6.71875</v>
      </c>
      <c r="B86" s="22">
        <f t="shared" ca="1" si="66"/>
        <v>181</v>
      </c>
      <c r="C86" s="4">
        <f t="shared" ca="1" si="66"/>
        <v>181</v>
      </c>
      <c r="D86" s="21">
        <f t="shared" ca="1" si="66"/>
        <v>-1</v>
      </c>
      <c r="E86" s="4">
        <f t="shared" ca="1" si="67"/>
        <v>181</v>
      </c>
      <c r="F86" s="4">
        <f t="shared" ca="1" si="67"/>
        <v>126.46273617019234</v>
      </c>
      <c r="G86" s="22">
        <f t="shared" ca="1" si="68"/>
        <v>181</v>
      </c>
      <c r="H86" s="4">
        <f t="shared" ca="1" si="68"/>
        <v>-1</v>
      </c>
      <c r="I86" s="99">
        <f t="shared" si="10"/>
        <v>6.71875</v>
      </c>
      <c r="J86" s="22" t="e">
        <f t="shared" ca="1" si="11"/>
        <v>#N/A</v>
      </c>
      <c r="K86" s="21" t="e">
        <f t="shared" ca="1" si="12"/>
        <v>#N/A</v>
      </c>
      <c r="L86" s="4">
        <f t="shared" ca="1" si="60"/>
        <v>181</v>
      </c>
      <c r="M86" s="21">
        <f t="shared" ca="1" si="14"/>
        <v>181</v>
      </c>
      <c r="N86" s="22">
        <f t="shared" ca="1" si="15"/>
        <v>35.619437911615755</v>
      </c>
      <c r="O86" s="21">
        <f t="shared" ca="1" si="16"/>
        <v>-1</v>
      </c>
      <c r="P86" s="99">
        <f t="shared" ca="1" si="17"/>
        <v>182</v>
      </c>
      <c r="Q86" t="e">
        <f t="shared" ca="1" si="62"/>
        <v>#N/A</v>
      </c>
      <c r="R86" s="108" t="e">
        <f t="shared" ca="1" si="63"/>
        <v>#N/A</v>
      </c>
      <c r="S86" s="99">
        <f t="shared" ca="1" si="18"/>
        <v>0</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f t="shared" ca="1" si="35"/>
        <v>3.9129918407794779</v>
      </c>
      <c r="AY86" s="91">
        <f t="shared" ca="1" si="36"/>
        <v>5.461693548387097</v>
      </c>
      <c r="BD86" s="174">
        <v>43</v>
      </c>
      <c r="BE86" s="30">
        <f t="shared" ca="1" si="37"/>
        <v>2.2230098077215867</v>
      </c>
      <c r="BF86" s="30">
        <f t="shared" ca="1" si="38"/>
        <v>2.4584718184167058</v>
      </c>
      <c r="BG86" s="30">
        <f t="shared" ca="1" si="54"/>
        <v>2.0114769423409413</v>
      </c>
      <c r="BH86" s="17" t="b">
        <f t="shared" ca="1" si="40"/>
        <v>0</v>
      </c>
      <c r="BI86" s="30" t="e">
        <f t="shared" ca="1" si="41"/>
        <v>#N/A</v>
      </c>
      <c r="BJ86" s="91" t="e">
        <f t="shared" ca="1" si="42"/>
        <v>#N/A</v>
      </c>
      <c r="BK86" t="b">
        <f t="shared" ca="1" si="43"/>
        <v>0</v>
      </c>
      <c r="BL86" s="30" t="e">
        <f t="shared" ca="1" si="55"/>
        <v>#N/A</v>
      </c>
      <c r="BM86" s="91" t="e">
        <f t="shared" ca="1" si="56"/>
        <v>#N/A</v>
      </c>
      <c r="BN86" s="17" t="b">
        <f t="shared" ca="1" si="46"/>
        <v>1</v>
      </c>
      <c r="BO86" t="b">
        <f t="shared" ca="1" si="47"/>
        <v>0</v>
      </c>
      <c r="BP86" t="b">
        <f t="shared" ca="1" si="48"/>
        <v>0</v>
      </c>
      <c r="BQ86" t="b">
        <f t="shared" ca="1" si="49"/>
        <v>1</v>
      </c>
      <c r="BR86" s="108" t="b">
        <f t="shared" si="50"/>
        <v>1</v>
      </c>
    </row>
    <row r="87" spans="1:70" ht="15" customHeight="1">
      <c r="A87" s="19">
        <f t="shared" si="61"/>
        <v>6.875</v>
      </c>
      <c r="B87" s="22">
        <f t="shared" ca="1" si="66"/>
        <v>181</v>
      </c>
      <c r="C87" s="4">
        <f t="shared" ca="1" si="66"/>
        <v>181</v>
      </c>
      <c r="D87" s="21">
        <f t="shared" ca="1" si="66"/>
        <v>-1</v>
      </c>
      <c r="E87" s="4">
        <f t="shared" ca="1" si="67"/>
        <v>181</v>
      </c>
      <c r="F87" s="4">
        <f t="shared" ca="1" si="67"/>
        <v>125.50633995505309</v>
      </c>
      <c r="G87" s="22">
        <f t="shared" ca="1" si="68"/>
        <v>181</v>
      </c>
      <c r="H87" s="4">
        <f t="shared" ca="1" si="68"/>
        <v>-1</v>
      </c>
      <c r="I87" s="99">
        <f t="shared" si="10"/>
        <v>6.875</v>
      </c>
      <c r="J87" s="22" t="e">
        <f t="shared" ca="1" si="11"/>
        <v>#N/A</v>
      </c>
      <c r="K87" s="21" t="e">
        <f t="shared" ca="1" si="12"/>
        <v>#N/A</v>
      </c>
      <c r="L87" s="4">
        <f t="shared" ca="1" si="60"/>
        <v>181</v>
      </c>
      <c r="M87" s="21">
        <f t="shared" ca="1" si="14"/>
        <v>181</v>
      </c>
      <c r="N87" s="22">
        <f t="shared" ca="1" si="15"/>
        <v>35.619437911615755</v>
      </c>
      <c r="O87" s="21">
        <f t="shared" ca="1" si="16"/>
        <v>-1</v>
      </c>
      <c r="P87" s="99">
        <f t="shared" ca="1" si="17"/>
        <v>182</v>
      </c>
      <c r="Q87" t="e">
        <f t="shared" ca="1" si="62"/>
        <v>#N/A</v>
      </c>
      <c r="R87" s="108" t="e">
        <f t="shared" ca="1" si="63"/>
        <v>#N/A</v>
      </c>
      <c r="S87" s="99">
        <f t="shared" ca="1" si="18"/>
        <v>0</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f t="shared" ca="1" si="35"/>
        <v>4.0039916510301632</v>
      </c>
      <c r="AY87" s="91">
        <f t="shared" ca="1" si="36"/>
        <v>5.588709677419355</v>
      </c>
      <c r="BD87" s="174">
        <v>44</v>
      </c>
      <c r="BE87" s="30">
        <f t="shared" ca="1" si="37"/>
        <v>2.2601369350722771</v>
      </c>
      <c r="BF87" s="30">
        <f t="shared" ca="1" si="38"/>
        <v>2.4482457000648354</v>
      </c>
      <c r="BG87" s="30">
        <f t="shared" ca="1" si="54"/>
        <v>2.0031101182348654</v>
      </c>
      <c r="BH87" s="17" t="b">
        <f t="shared" ca="1" si="40"/>
        <v>0</v>
      </c>
      <c r="BI87" s="30" t="e">
        <f t="shared" ca="1" si="41"/>
        <v>#N/A</v>
      </c>
      <c r="BJ87" s="91" t="e">
        <f t="shared" ca="1" si="42"/>
        <v>#N/A</v>
      </c>
      <c r="BK87" t="b">
        <f t="shared" ca="1" si="43"/>
        <v>0</v>
      </c>
      <c r="BL87" s="30" t="e">
        <f t="shared" ca="1" si="55"/>
        <v>#N/A</v>
      </c>
      <c r="BM87" s="91" t="e">
        <f t="shared" ca="1" si="56"/>
        <v>#N/A</v>
      </c>
      <c r="BN87" s="17" t="b">
        <f t="shared" ca="1" si="46"/>
        <v>1</v>
      </c>
      <c r="BO87" t="b">
        <f t="shared" ca="1" si="47"/>
        <v>0</v>
      </c>
      <c r="BP87" t="b">
        <f t="shared" ca="1" si="48"/>
        <v>0</v>
      </c>
      <c r="BQ87" t="b">
        <f t="shared" ca="1" si="49"/>
        <v>1</v>
      </c>
      <c r="BR87" s="108" t="b">
        <f t="shared" si="50"/>
        <v>1</v>
      </c>
    </row>
    <row r="88" spans="1:70" ht="15" customHeight="1">
      <c r="A88" s="19">
        <f t="shared" si="61"/>
        <v>7.03125</v>
      </c>
      <c r="B88" s="22">
        <f t="shared" ca="1" si="66"/>
        <v>181</v>
      </c>
      <c r="C88" s="4">
        <f t="shared" ca="1" si="66"/>
        <v>181</v>
      </c>
      <c r="D88" s="21">
        <f t="shared" ca="1" si="66"/>
        <v>-1</v>
      </c>
      <c r="E88" s="4">
        <f t="shared" ca="1" si="67"/>
        <v>181</v>
      </c>
      <c r="F88" s="4">
        <f t="shared" ca="1" si="67"/>
        <v>124.60297779717253</v>
      </c>
      <c r="G88" s="22">
        <f t="shared" ca="1" si="68"/>
        <v>181</v>
      </c>
      <c r="H88" s="4">
        <f t="shared" ca="1" si="68"/>
        <v>-1</v>
      </c>
      <c r="I88" s="99">
        <f t="shared" si="10"/>
        <v>7.03125</v>
      </c>
      <c r="J88" s="22" t="e">
        <f t="shared" ca="1" si="11"/>
        <v>#N/A</v>
      </c>
      <c r="K88" s="21" t="e">
        <f t="shared" ca="1" si="12"/>
        <v>#N/A</v>
      </c>
      <c r="L88" s="4">
        <f t="shared" ca="1" si="60"/>
        <v>181</v>
      </c>
      <c r="M88" s="21">
        <f t="shared" ca="1" si="14"/>
        <v>181</v>
      </c>
      <c r="N88" s="22">
        <f t="shared" ca="1" si="15"/>
        <v>35.619437911615755</v>
      </c>
      <c r="O88" s="21">
        <f t="shared" ca="1" si="16"/>
        <v>-1</v>
      </c>
      <c r="P88" s="99">
        <f t="shared" ca="1" si="17"/>
        <v>182</v>
      </c>
      <c r="Q88" t="e">
        <f t="shared" ca="1" si="62"/>
        <v>#N/A</v>
      </c>
      <c r="R88" s="108" t="e">
        <f t="shared" ca="1" si="63"/>
        <v>#N/A</v>
      </c>
      <c r="S88" s="99">
        <f t="shared" ca="1" si="18"/>
        <v>0</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f t="shared" ca="1" si="35"/>
        <v>4.0949914612808493</v>
      </c>
      <c r="AY88" s="91">
        <f t="shared" ca="1" si="36"/>
        <v>5.715725806451613</v>
      </c>
      <c r="BD88" s="174">
        <v>45</v>
      </c>
      <c r="BE88" s="30">
        <f t="shared" ca="1" si="37"/>
        <v>2.2992375336646442</v>
      </c>
      <c r="BF88" s="30">
        <f t="shared" ca="1" si="38"/>
        <v>2.4378330706675091</v>
      </c>
      <c r="BG88" s="30">
        <f t="shared" ca="1" si="54"/>
        <v>1.9945906941825073</v>
      </c>
      <c r="BH88" s="17" t="b">
        <f t="shared" ca="1" si="40"/>
        <v>0</v>
      </c>
      <c r="BI88" s="30" t="e">
        <f t="shared" ca="1" si="41"/>
        <v>#N/A</v>
      </c>
      <c r="BJ88" s="91" t="e">
        <f t="shared" ca="1" si="42"/>
        <v>#N/A</v>
      </c>
      <c r="BK88" t="b">
        <f t="shared" ca="1" si="43"/>
        <v>0</v>
      </c>
      <c r="BL88" s="30" t="e">
        <f t="shared" ca="1" si="55"/>
        <v>#N/A</v>
      </c>
      <c r="BM88" s="91" t="e">
        <f t="shared" ca="1" si="56"/>
        <v>#N/A</v>
      </c>
      <c r="BN88" s="17" t="b">
        <f t="shared" ca="1" si="46"/>
        <v>1</v>
      </c>
      <c r="BO88" t="b">
        <f t="shared" ca="1" si="47"/>
        <v>0</v>
      </c>
      <c r="BP88" t="b">
        <f t="shared" ca="1" si="48"/>
        <v>0</v>
      </c>
      <c r="BQ88" t="b">
        <f t="shared" ca="1" si="49"/>
        <v>1</v>
      </c>
      <c r="BR88" s="108" t="b">
        <f t="shared" si="50"/>
        <v>1</v>
      </c>
    </row>
    <row r="89" spans="1:70" ht="15" customHeight="1">
      <c r="A89" s="19">
        <f t="shared" si="61"/>
        <v>7.1875</v>
      </c>
      <c r="B89" s="22">
        <f t="shared" ca="1" si="66"/>
        <v>181</v>
      </c>
      <c r="C89" s="4">
        <f t="shared" ca="1" si="66"/>
        <v>181</v>
      </c>
      <c r="D89" s="21">
        <f t="shared" ca="1" si="66"/>
        <v>-1</v>
      </c>
      <c r="E89" s="4">
        <f t="shared" ca="1" si="67"/>
        <v>181</v>
      </c>
      <c r="F89" s="4">
        <f t="shared" ca="1" si="67"/>
        <v>123.74799700132502</v>
      </c>
      <c r="G89" s="22">
        <f t="shared" ca="1" si="68"/>
        <v>181</v>
      </c>
      <c r="H89" s="4">
        <f t="shared" ca="1" si="68"/>
        <v>-1</v>
      </c>
      <c r="I89" s="99">
        <f t="shared" si="10"/>
        <v>7.1875</v>
      </c>
      <c r="J89" s="22" t="e">
        <f t="shared" ca="1" si="11"/>
        <v>#N/A</v>
      </c>
      <c r="K89" s="21" t="e">
        <f t="shared" ca="1" si="12"/>
        <v>#N/A</v>
      </c>
      <c r="L89" s="4">
        <f t="shared" ca="1" si="60"/>
        <v>181</v>
      </c>
      <c r="M89" s="21">
        <f t="shared" ca="1" si="14"/>
        <v>181</v>
      </c>
      <c r="N89" s="22">
        <f t="shared" ca="1" si="15"/>
        <v>35.619437911615755</v>
      </c>
      <c r="O89" s="21">
        <f t="shared" ca="1" si="16"/>
        <v>-1</v>
      </c>
      <c r="P89" s="99">
        <f t="shared" ca="1" si="17"/>
        <v>182</v>
      </c>
      <c r="Q89" t="e">
        <f t="shared" ca="1" si="62"/>
        <v>#N/A</v>
      </c>
      <c r="R89" s="108" t="e">
        <f t="shared" ca="1" si="63"/>
        <v>#N/A</v>
      </c>
      <c r="S89" s="99">
        <f t="shared" ca="1" si="18"/>
        <v>0</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f t="shared" ca="1" si="35"/>
        <v>4.1859912715315346</v>
      </c>
      <c r="AY89" s="91">
        <f t="shared" ca="1" si="36"/>
        <v>5.842741935483871</v>
      </c>
      <c r="BD89" s="174">
        <v>46</v>
      </c>
      <c r="BE89" s="30">
        <f t="shared" ca="1" si="37"/>
        <v>2.3404403095850514</v>
      </c>
      <c r="BF89" s="30">
        <f t="shared" ca="1" si="38"/>
        <v>2.4272371020125107</v>
      </c>
      <c r="BG89" s="30">
        <f t="shared" ca="1" si="54"/>
        <v>1.9859212652829634</v>
      </c>
      <c r="BH89" s="17" t="b">
        <f t="shared" ca="1" si="40"/>
        <v>0</v>
      </c>
      <c r="BI89" s="30" t="e">
        <f t="shared" ca="1" si="41"/>
        <v>#N/A</v>
      </c>
      <c r="BJ89" s="91" t="e">
        <f t="shared" ca="1" si="42"/>
        <v>#N/A</v>
      </c>
      <c r="BK89" t="b">
        <f t="shared" ca="1" si="43"/>
        <v>0</v>
      </c>
      <c r="BL89" s="30" t="e">
        <f t="shared" ca="1" si="55"/>
        <v>#N/A</v>
      </c>
      <c r="BM89" s="91" t="e">
        <f t="shared" ca="1" si="56"/>
        <v>#N/A</v>
      </c>
      <c r="BN89" s="17" t="b">
        <f t="shared" ca="1" si="46"/>
        <v>1</v>
      </c>
      <c r="BO89" t="b">
        <f t="shared" ca="1" si="47"/>
        <v>0</v>
      </c>
      <c r="BP89" t="b">
        <f t="shared" ca="1" si="48"/>
        <v>0</v>
      </c>
      <c r="BQ89" t="b">
        <f t="shared" ca="1" si="49"/>
        <v>1</v>
      </c>
      <c r="BR89" s="108" t="b">
        <f t="shared" si="50"/>
        <v>1</v>
      </c>
    </row>
    <row r="90" spans="1:70" ht="15" customHeight="1">
      <c r="A90" s="19">
        <f t="shared" si="61"/>
        <v>7.34375</v>
      </c>
      <c r="B90" s="22">
        <f t="shared" ca="1" si="66"/>
        <v>181</v>
      </c>
      <c r="C90" s="4">
        <f t="shared" ca="1" si="66"/>
        <v>181</v>
      </c>
      <c r="D90" s="21">
        <f t="shared" ca="1" si="66"/>
        <v>-1</v>
      </c>
      <c r="E90" s="4">
        <f t="shared" ca="1" si="67"/>
        <v>181</v>
      </c>
      <c r="F90" s="4">
        <f t="shared" ca="1" si="67"/>
        <v>122.93731411137615</v>
      </c>
      <c r="G90" s="22">
        <f t="shared" ca="1" si="68"/>
        <v>171.15184644265923</v>
      </c>
      <c r="H90" s="4">
        <f t="shared" ca="1" si="68"/>
        <v>-1</v>
      </c>
      <c r="I90" s="99">
        <f t="shared" si="10"/>
        <v>7.34375</v>
      </c>
      <c r="J90" s="22" t="e">
        <f t="shared" ca="1" si="11"/>
        <v>#N/A</v>
      </c>
      <c r="K90" s="21" t="e">
        <f t="shared" ca="1" si="12"/>
        <v>#N/A</v>
      </c>
      <c r="L90" s="4">
        <f t="shared" ca="1" si="60"/>
        <v>171.15184644265923</v>
      </c>
      <c r="M90" s="21">
        <f t="shared" ca="1" si="14"/>
        <v>181</v>
      </c>
      <c r="N90" s="22">
        <f t="shared" ca="1" si="15"/>
        <v>35.619437911615755</v>
      </c>
      <c r="O90" s="21">
        <f t="shared" ca="1" si="16"/>
        <v>-1</v>
      </c>
      <c r="P90" s="99">
        <f t="shared" ca="1" si="17"/>
        <v>182</v>
      </c>
      <c r="Q90" t="e">
        <f t="shared" ca="1" si="62"/>
        <v>#N/A</v>
      </c>
      <c r="R90" s="108" t="e">
        <f t="shared" ca="1" si="63"/>
        <v>#N/A</v>
      </c>
      <c r="S90" s="99">
        <f t="shared" ca="1" si="18"/>
        <v>0</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f t="shared" ca="1" si="33"/>
        <v>1.1295886511249849</v>
      </c>
      <c r="AW90" s="91">
        <f t="shared" ca="1" si="34"/>
        <v>-7.2563553897083652</v>
      </c>
      <c r="AX90" s="99">
        <f t="shared" ca="1" si="35"/>
        <v>4.2769910817822199</v>
      </c>
      <c r="AY90" s="91">
        <f t="shared" ca="1" si="36"/>
        <v>5.969758064516129</v>
      </c>
      <c r="BD90" s="174">
        <v>47</v>
      </c>
      <c r="BE90" s="30">
        <f t="shared" ca="1" si="37"/>
        <v>2.3838861598786156</v>
      </c>
      <c r="BF90" s="30">
        <f t="shared" ca="1" si="38"/>
        <v>2.416461021734539</v>
      </c>
      <c r="BG90" s="30">
        <f t="shared" ca="1" si="54"/>
        <v>1.9771044723282591</v>
      </c>
      <c r="BH90" s="17" t="b">
        <f t="shared" ca="1" si="40"/>
        <v>0</v>
      </c>
      <c r="BI90" s="30" t="e">
        <f t="shared" ca="1" si="41"/>
        <v>#N/A</v>
      </c>
      <c r="BJ90" s="91" t="e">
        <f t="shared" ca="1" si="42"/>
        <v>#N/A</v>
      </c>
      <c r="BK90" t="b">
        <f t="shared" ca="1" si="43"/>
        <v>0</v>
      </c>
      <c r="BL90" s="30" t="e">
        <f t="shared" ca="1" si="55"/>
        <v>#N/A</v>
      </c>
      <c r="BM90" s="91" t="e">
        <f t="shared" ca="1" si="56"/>
        <v>#N/A</v>
      </c>
      <c r="BN90" s="17" t="b">
        <f t="shared" ca="1" si="46"/>
        <v>1</v>
      </c>
      <c r="BO90" t="b">
        <f t="shared" ca="1" si="47"/>
        <v>0</v>
      </c>
      <c r="BP90" t="b">
        <f t="shared" ca="1" si="48"/>
        <v>0</v>
      </c>
      <c r="BQ90" t="b">
        <f t="shared" ca="1" si="49"/>
        <v>1</v>
      </c>
      <c r="BR90" s="108" t="b">
        <f t="shared" si="50"/>
        <v>1</v>
      </c>
    </row>
    <row r="91" spans="1:70" ht="15" customHeight="1">
      <c r="A91" s="19">
        <f t="shared" si="61"/>
        <v>7.5</v>
      </c>
      <c r="B91" s="22">
        <f t="shared" ca="1" si="66"/>
        <v>181</v>
      </c>
      <c r="C91" s="4">
        <f t="shared" ca="1" si="66"/>
        <v>181</v>
      </c>
      <c r="D91" s="21">
        <f t="shared" ca="1" si="66"/>
        <v>-1</v>
      </c>
      <c r="E91" s="4">
        <f t="shared" ca="1" si="67"/>
        <v>181</v>
      </c>
      <c r="F91" s="4">
        <f t="shared" ca="1" si="67"/>
        <v>122.16732498607911</v>
      </c>
      <c r="G91" s="22">
        <f t="shared" ca="1" si="68"/>
        <v>165.35571493825984</v>
      </c>
      <c r="H91" s="4">
        <f t="shared" ca="1" si="68"/>
        <v>-1</v>
      </c>
      <c r="I91" s="99">
        <f t="shared" si="10"/>
        <v>7.5</v>
      </c>
      <c r="J91" s="22" t="e">
        <f t="shared" ca="1" si="11"/>
        <v>#N/A</v>
      </c>
      <c r="K91" s="21" t="e">
        <f t="shared" ca="1" si="12"/>
        <v>#N/A</v>
      </c>
      <c r="L91" s="4">
        <f t="shared" ca="1" si="60"/>
        <v>165.35571493825984</v>
      </c>
      <c r="M91" s="21">
        <f t="shared" ca="1" si="14"/>
        <v>181</v>
      </c>
      <c r="N91" s="22">
        <f t="shared" ca="1" si="15"/>
        <v>35.619437911615755</v>
      </c>
      <c r="O91" s="21">
        <f t="shared" ca="1" si="16"/>
        <v>-1</v>
      </c>
      <c r="P91" s="99">
        <f t="shared" ca="1" si="17"/>
        <v>182</v>
      </c>
      <c r="Q91" t="e">
        <f t="shared" ca="1" si="62"/>
        <v>#N/A</v>
      </c>
      <c r="R91" s="108" t="e">
        <f t="shared" ca="1" si="63"/>
        <v>#N/A</v>
      </c>
      <c r="S91" s="99">
        <f t="shared" ca="1" si="18"/>
        <v>0</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f t="shared" ca="1" si="33"/>
        <v>1.8961293358445657</v>
      </c>
      <c r="AW91" s="91">
        <f t="shared" ca="1" si="34"/>
        <v>-7.2563553897083652</v>
      </c>
      <c r="AX91" s="99">
        <f t="shared" ca="1" si="35"/>
        <v>4.3679908920329051</v>
      </c>
      <c r="AY91" s="91">
        <f t="shared" ca="1" si="36"/>
        <v>6.096774193548387</v>
      </c>
      <c r="BD91" s="174">
        <v>48</v>
      </c>
      <c r="BE91" s="30">
        <f t="shared" ca="1" si="37"/>
        <v>2.4297296165540727</v>
      </c>
      <c r="BF91" s="30">
        <f t="shared" ca="1" si="38"/>
        <v>2.4055081123320354</v>
      </c>
      <c r="BG91" s="30">
        <f t="shared" ca="1" si="54"/>
        <v>1.968143000998938</v>
      </c>
      <c r="BH91" s="17" t="b">
        <f t="shared" ca="1" si="40"/>
        <v>0</v>
      </c>
      <c r="BI91" s="30" t="e">
        <f t="shared" ca="1" si="41"/>
        <v>#N/A</v>
      </c>
      <c r="BJ91" s="91" t="e">
        <f t="shared" ca="1" si="42"/>
        <v>#N/A</v>
      </c>
      <c r="BK91" t="b">
        <f t="shared" ca="1" si="43"/>
        <v>0</v>
      </c>
      <c r="BL91" s="30" t="e">
        <f t="shared" ca="1" si="55"/>
        <v>#N/A</v>
      </c>
      <c r="BM91" s="91" t="e">
        <f t="shared" ca="1" si="56"/>
        <v>#N/A</v>
      </c>
      <c r="BN91" s="17" t="b">
        <f t="shared" ca="1" si="46"/>
        <v>1</v>
      </c>
      <c r="BO91" t="b">
        <f t="shared" ca="1" si="47"/>
        <v>0</v>
      </c>
      <c r="BP91" t="b">
        <f t="shared" ca="1" si="48"/>
        <v>0</v>
      </c>
      <c r="BQ91" t="b">
        <f t="shared" ca="1" si="49"/>
        <v>1</v>
      </c>
      <c r="BR91" s="108" t="b">
        <f t="shared" si="50"/>
        <v>1</v>
      </c>
    </row>
    <row r="92" spans="1:70" ht="15" customHeight="1">
      <c r="A92" s="19">
        <f t="shared" si="61"/>
        <v>7.65625</v>
      </c>
      <c r="B92" s="22">
        <f t="shared" ca="1" si="66"/>
        <v>181</v>
      </c>
      <c r="C92" s="4">
        <f t="shared" ca="1" si="66"/>
        <v>181</v>
      </c>
      <c r="D92" s="21">
        <f t="shared" ca="1" si="66"/>
        <v>-1</v>
      </c>
      <c r="E92" s="4">
        <f t="shared" ca="1" si="67"/>
        <v>181</v>
      </c>
      <c r="F92" s="4">
        <f t="shared" ca="1" si="67"/>
        <v>121.4348322475729</v>
      </c>
      <c r="G92" s="22">
        <f t="shared" ca="1" si="68"/>
        <v>161.40008213178143</v>
      </c>
      <c r="H92" s="4">
        <f t="shared" ca="1" si="68"/>
        <v>-1</v>
      </c>
      <c r="I92" s="99">
        <f t="shared" si="10"/>
        <v>7.65625</v>
      </c>
      <c r="J92" s="22" t="e">
        <f t="shared" ca="1" si="11"/>
        <v>#N/A</v>
      </c>
      <c r="K92" s="21" t="e">
        <f t="shared" ca="1" si="12"/>
        <v>#N/A</v>
      </c>
      <c r="L92" s="4">
        <f t="shared" ca="1" si="60"/>
        <v>161.40008213178143</v>
      </c>
      <c r="M92" s="21">
        <f t="shared" ca="1" si="14"/>
        <v>181</v>
      </c>
      <c r="N92" s="22">
        <f t="shared" ca="1" si="15"/>
        <v>35.619437911615755</v>
      </c>
      <c r="O92" s="21">
        <f t="shared" ca="1" si="16"/>
        <v>-1</v>
      </c>
      <c r="P92" s="99">
        <f t="shared" ca="1" si="17"/>
        <v>182</v>
      </c>
      <c r="Q92" t="e">
        <f t="shared" ca="1" si="62"/>
        <v>#N/A</v>
      </c>
      <c r="R92" s="108" t="e">
        <f t="shared" ca="1" si="63"/>
        <v>#N/A</v>
      </c>
      <c r="S92" s="99">
        <f t="shared" ca="1" si="18"/>
        <v>0</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f t="shared" ca="1" si="33"/>
        <v>2.4420218100480504</v>
      </c>
      <c r="AW92" s="91">
        <f t="shared" ca="1" si="34"/>
        <v>-7.2563553897083652</v>
      </c>
      <c r="AX92" s="99">
        <f t="shared" ca="1" si="35"/>
        <v>4.4589907022835913</v>
      </c>
      <c r="AY92" s="91">
        <f t="shared" ca="1" si="36"/>
        <v>6.223790322580645</v>
      </c>
      <c r="BD92" s="174">
        <v>49</v>
      </c>
      <c r="BE92" s="30">
        <f t="shared" ca="1" si="37"/>
        <v>2.4781405022571943</v>
      </c>
      <c r="BF92" s="30">
        <f t="shared" ca="1" si="38"/>
        <v>2.3943817101673077</v>
      </c>
      <c r="BG92" s="30">
        <f t="shared" ca="1" si="54"/>
        <v>1.9590395810459791</v>
      </c>
      <c r="BH92" s="17" t="b">
        <f t="shared" ca="1" si="40"/>
        <v>0</v>
      </c>
      <c r="BI92" s="30" t="e">
        <f t="shared" ca="1" si="41"/>
        <v>#N/A</v>
      </c>
      <c r="BJ92" s="91" t="e">
        <f t="shared" ca="1" si="42"/>
        <v>#N/A</v>
      </c>
      <c r="BK92" t="b">
        <f t="shared" ca="1" si="43"/>
        <v>0</v>
      </c>
      <c r="BL92" s="30" t="e">
        <f t="shared" ca="1" si="55"/>
        <v>#N/A</v>
      </c>
      <c r="BM92" s="91" t="e">
        <f t="shared" ca="1" si="56"/>
        <v>#N/A</v>
      </c>
      <c r="BN92" s="17" t="b">
        <f t="shared" ca="1" si="46"/>
        <v>1</v>
      </c>
      <c r="BO92" t="b">
        <f t="shared" ca="1" si="47"/>
        <v>0</v>
      </c>
      <c r="BP92" t="b">
        <f t="shared" ca="1" si="48"/>
        <v>0</v>
      </c>
      <c r="BQ92" t="b">
        <f t="shared" ca="1" si="49"/>
        <v>1</v>
      </c>
      <c r="BR92" s="108" t="b">
        <f t="shared" si="50"/>
        <v>1</v>
      </c>
    </row>
    <row r="93" spans="1:70" ht="15" customHeight="1">
      <c r="A93" s="19">
        <f t="shared" si="61"/>
        <v>7.8125</v>
      </c>
      <c r="B93" s="22">
        <f t="shared" ca="1" si="66"/>
        <v>181</v>
      </c>
      <c r="C93" s="4">
        <f t="shared" ca="1" si="66"/>
        <v>181</v>
      </c>
      <c r="D93" s="21">
        <f t="shared" ca="1" si="66"/>
        <v>-1</v>
      </c>
      <c r="E93" s="4">
        <f t="shared" ca="1" si="67"/>
        <v>181</v>
      </c>
      <c r="F93" s="4">
        <f t="shared" ca="1" si="67"/>
        <v>120.73698615994886</v>
      </c>
      <c r="G93" s="22">
        <f t="shared" ca="1" si="68"/>
        <v>158.25060875071048</v>
      </c>
      <c r="H93" s="4">
        <f t="shared" ca="1" si="68"/>
        <v>-1</v>
      </c>
      <c r="I93" s="99">
        <f t="shared" si="10"/>
        <v>7.8125</v>
      </c>
      <c r="J93" s="22" t="e">
        <f t="shared" ca="1" si="11"/>
        <v>#N/A</v>
      </c>
      <c r="K93" s="21" t="e">
        <f t="shared" ca="1" si="12"/>
        <v>#N/A</v>
      </c>
      <c r="L93" s="4">
        <f t="shared" ca="1" si="60"/>
        <v>158.25060875071048</v>
      </c>
      <c r="M93" s="21">
        <f t="shared" ca="1" si="14"/>
        <v>181</v>
      </c>
      <c r="N93" s="22">
        <f t="shared" ca="1" si="15"/>
        <v>35.619437911615755</v>
      </c>
      <c r="O93" s="21">
        <f t="shared" ca="1" si="16"/>
        <v>-1</v>
      </c>
      <c r="P93" s="99">
        <f t="shared" ca="1" si="17"/>
        <v>182</v>
      </c>
      <c r="Q93" t="e">
        <f t="shared" ca="1" si="62"/>
        <v>#N/A</v>
      </c>
      <c r="R93" s="108" t="e">
        <f t="shared" ca="1" si="63"/>
        <v>#N/A</v>
      </c>
      <c r="S93" s="99">
        <f t="shared" ca="1" si="18"/>
        <v>0</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f t="shared" ca="1" si="33"/>
        <v>2.8949028840792481</v>
      </c>
      <c r="AW93" s="91">
        <f t="shared" ca="1" si="34"/>
        <v>-7.2563553897083661</v>
      </c>
      <c r="AX93" s="99">
        <f t="shared" ca="1" si="35"/>
        <v>4.5499905125342766</v>
      </c>
      <c r="AY93" s="91">
        <f t="shared" ca="1" si="36"/>
        <v>6.350806451612903</v>
      </c>
      <c r="BD93" s="174">
        <v>50</v>
      </c>
      <c r="BE93" s="30">
        <f t="shared" ca="1" si="37"/>
        <v>2.5293058346375727</v>
      </c>
      <c r="BF93" s="30">
        <f t="shared" ca="1" si="38"/>
        <v>2.3830852044502402</v>
      </c>
      <c r="BG93" s="30">
        <f t="shared" ca="1" si="54"/>
        <v>1.9497969854592876</v>
      </c>
      <c r="BH93" s="17" t="b">
        <f t="shared" ca="1" si="40"/>
        <v>0</v>
      </c>
      <c r="BI93" s="30" t="e">
        <f t="shared" ca="1" si="41"/>
        <v>#N/A</v>
      </c>
      <c r="BJ93" s="91" t="e">
        <f t="shared" ca="1" si="42"/>
        <v>#N/A</v>
      </c>
      <c r="BK93" t="b">
        <f t="shared" ca="1" si="43"/>
        <v>0</v>
      </c>
      <c r="BL93" s="30" t="e">
        <f t="shared" ca="1" si="55"/>
        <v>#N/A</v>
      </c>
      <c r="BM93" s="91" t="e">
        <f t="shared" ca="1" si="56"/>
        <v>#N/A</v>
      </c>
      <c r="BN93" s="17" t="b">
        <f t="shared" ca="1" si="46"/>
        <v>1</v>
      </c>
      <c r="BO93" t="b">
        <f t="shared" ca="1" si="47"/>
        <v>0</v>
      </c>
      <c r="BP93" t="b">
        <f t="shared" ca="1" si="48"/>
        <v>0</v>
      </c>
      <c r="BQ93" t="b">
        <f t="shared" ca="1" si="49"/>
        <v>1</v>
      </c>
      <c r="BR93" s="108" t="b">
        <f t="shared" si="50"/>
        <v>1</v>
      </c>
    </row>
    <row r="94" spans="1:70" ht="15" customHeight="1">
      <c r="A94" s="19">
        <f t="shared" si="61"/>
        <v>7.96875</v>
      </c>
      <c r="B94" s="22">
        <f t="shared" ca="1" si="66"/>
        <v>181</v>
      </c>
      <c r="C94" s="4">
        <f t="shared" ca="1" si="66"/>
        <v>181</v>
      </c>
      <c r="D94" s="21">
        <f t="shared" ca="1" si="66"/>
        <v>-1</v>
      </c>
      <c r="E94" s="4">
        <f t="shared" ca="1" si="67"/>
        <v>181</v>
      </c>
      <c r="F94" s="4">
        <f t="shared" ca="1" si="67"/>
        <v>120.07123601502974</v>
      </c>
      <c r="G94" s="22">
        <f t="shared" ca="1" si="68"/>
        <v>155.58860169947746</v>
      </c>
      <c r="H94" s="4">
        <f t="shared" ca="1" si="68"/>
        <v>-1</v>
      </c>
      <c r="I94" s="99">
        <f t="shared" si="10"/>
        <v>7.96875</v>
      </c>
      <c r="J94" s="22" t="e">
        <f t="shared" ca="1" si="11"/>
        <v>#N/A</v>
      </c>
      <c r="K94" s="21" t="e">
        <f t="shared" ca="1" si="12"/>
        <v>#N/A</v>
      </c>
      <c r="L94" s="4">
        <f t="shared" ca="1" si="60"/>
        <v>155.58860169947746</v>
      </c>
      <c r="M94" s="21">
        <f t="shared" ca="1" si="14"/>
        <v>181</v>
      </c>
      <c r="N94" s="22">
        <f t="shared" ca="1" si="15"/>
        <v>35.619437911615755</v>
      </c>
      <c r="O94" s="21">
        <f t="shared" ca="1" si="16"/>
        <v>-1</v>
      </c>
      <c r="P94" s="99">
        <f t="shared" ca="1" si="17"/>
        <v>182</v>
      </c>
      <c r="Q94" t="e">
        <f t="shared" ca="1" si="62"/>
        <v>#N/A</v>
      </c>
      <c r="R94" s="108" t="e">
        <f t="shared" ca="1" si="63"/>
        <v>#N/A</v>
      </c>
      <c r="S94" s="99">
        <f t="shared" ca="1" si="18"/>
        <v>0</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f t="shared" ca="1" si="33"/>
        <v>3.2933695542332244</v>
      </c>
      <c r="AW94" s="91">
        <f t="shared" ca="1" si="34"/>
        <v>-7.2563553897083661</v>
      </c>
      <c r="AX94" s="99">
        <f t="shared" ca="1" si="35"/>
        <v>4.6409903227849618</v>
      </c>
      <c r="AY94" s="91">
        <f t="shared" ca="1" si="36"/>
        <v>6.477822580645161</v>
      </c>
      <c r="BD94" s="174">
        <v>51</v>
      </c>
      <c r="BE94" s="30">
        <f t="shared" ca="1" si="37"/>
        <v>2.5834320240294755</v>
      </c>
      <c r="BF94" s="30">
        <f t="shared" ca="1" si="38"/>
        <v>2.3716220362059044</v>
      </c>
      <c r="BG94" s="30">
        <f t="shared" ca="1" si="54"/>
        <v>1.9404180296230127</v>
      </c>
      <c r="BH94" s="17" t="b">
        <f t="shared" ca="1" si="40"/>
        <v>0</v>
      </c>
      <c r="BI94" s="30" t="e">
        <f t="shared" ca="1" si="41"/>
        <v>#N/A</v>
      </c>
      <c r="BJ94" s="91" t="e">
        <f t="shared" ca="1" si="42"/>
        <v>#N/A</v>
      </c>
      <c r="BK94" t="b">
        <f t="shared" ca="1" si="43"/>
        <v>0</v>
      </c>
      <c r="BL94" s="30" t="e">
        <f t="shared" ca="1" si="55"/>
        <v>#N/A</v>
      </c>
      <c r="BM94" s="91" t="e">
        <f t="shared" ca="1" si="56"/>
        <v>#N/A</v>
      </c>
      <c r="BN94" s="17" t="b">
        <f t="shared" ca="1" si="46"/>
        <v>1</v>
      </c>
      <c r="BO94" t="b">
        <f t="shared" ca="1" si="47"/>
        <v>0</v>
      </c>
      <c r="BP94" t="b">
        <f t="shared" ca="1" si="48"/>
        <v>0</v>
      </c>
      <c r="BQ94" t="b">
        <f t="shared" ca="1" si="49"/>
        <v>1</v>
      </c>
      <c r="BR94" s="108" t="b">
        <f t="shared" si="50"/>
        <v>1</v>
      </c>
    </row>
    <row r="95" spans="1:70" ht="15" customHeight="1">
      <c r="A95" s="19">
        <f t="shared" si="61"/>
        <v>8.125</v>
      </c>
      <c r="B95" s="22">
        <f t="shared" ca="1" si="66"/>
        <v>181</v>
      </c>
      <c r="C95" s="4">
        <f t="shared" ca="1" si="66"/>
        <v>181</v>
      </c>
      <c r="D95" s="21">
        <f t="shared" ca="1" si="66"/>
        <v>-1</v>
      </c>
      <c r="E95" s="4">
        <f t="shared" ca="1" si="67"/>
        <v>181</v>
      </c>
      <c r="F95" s="4">
        <f t="shared" ca="1" si="67"/>
        <v>119.43528982844325</v>
      </c>
      <c r="G95" s="22">
        <f t="shared" ca="1" si="68"/>
        <v>153.26412704852518</v>
      </c>
      <c r="H95" s="4">
        <f t="shared" ca="1" si="68"/>
        <v>-1</v>
      </c>
      <c r="I95" s="99">
        <f t="shared" si="10"/>
        <v>8.125</v>
      </c>
      <c r="J95" s="22" t="e">
        <f t="shared" ca="1" si="11"/>
        <v>#N/A</v>
      </c>
      <c r="K95" s="21" t="e">
        <f t="shared" ca="1" si="12"/>
        <v>#N/A</v>
      </c>
      <c r="L95" s="4">
        <f t="shared" ca="1" si="60"/>
        <v>153.26412704852518</v>
      </c>
      <c r="M95" s="21">
        <f t="shared" ca="1" si="14"/>
        <v>181</v>
      </c>
      <c r="N95" s="22">
        <f t="shared" ca="1" si="15"/>
        <v>35.619437911615755</v>
      </c>
      <c r="O95" s="21">
        <f t="shared" ca="1" si="16"/>
        <v>-1</v>
      </c>
      <c r="P95" s="99">
        <f t="shared" ca="1" si="17"/>
        <v>182</v>
      </c>
      <c r="Q95" t="e">
        <f t="shared" ca="1" si="62"/>
        <v>#N/A</v>
      </c>
      <c r="R95" s="108" t="e">
        <f t="shared" ca="1" si="63"/>
        <v>#N/A</v>
      </c>
      <c r="S95" s="99">
        <f t="shared" ca="1" si="18"/>
        <v>0</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f t="shared" ca="1" si="33"/>
        <v>3.6552607920981961</v>
      </c>
      <c r="AW95" s="91">
        <f t="shared" ca="1" si="34"/>
        <v>-7.2563553897083679</v>
      </c>
      <c r="AX95" s="99">
        <f t="shared" ca="1" si="35"/>
        <v>4.731990133035648</v>
      </c>
      <c r="AY95" s="91">
        <f t="shared" ca="1" si="36"/>
        <v>6.604838709677419</v>
      </c>
      <c r="BD95" s="174">
        <v>52</v>
      </c>
      <c r="BE95" s="30">
        <f t="shared" ca="1" si="37"/>
        <v>2.6407474184622668</v>
      </c>
      <c r="BF95" s="30">
        <f t="shared" ca="1" si="38"/>
        <v>2.3599956972263949</v>
      </c>
      <c r="BG95" s="30">
        <f t="shared" ca="1" si="54"/>
        <v>1.9309055704579594</v>
      </c>
      <c r="BH95" s="17" t="b">
        <f t="shared" ca="1" si="40"/>
        <v>0</v>
      </c>
      <c r="BI95" s="30" t="e">
        <f t="shared" ca="1" si="41"/>
        <v>#N/A</v>
      </c>
      <c r="BJ95" s="91" t="e">
        <f t="shared" ca="1" si="42"/>
        <v>#N/A</v>
      </c>
      <c r="BK95" t="b">
        <f t="shared" ca="1" si="43"/>
        <v>0</v>
      </c>
      <c r="BL95" s="30" t="e">
        <f t="shared" ca="1" si="55"/>
        <v>#N/A</v>
      </c>
      <c r="BM95" s="91" t="e">
        <f t="shared" ca="1" si="56"/>
        <v>#N/A</v>
      </c>
      <c r="BN95" s="17" t="b">
        <f t="shared" ca="1" si="46"/>
        <v>1</v>
      </c>
      <c r="BO95" t="b">
        <f t="shared" ca="1" si="47"/>
        <v>0</v>
      </c>
      <c r="BP95" t="b">
        <f t="shared" ca="1" si="48"/>
        <v>0</v>
      </c>
      <c r="BQ95" t="b">
        <f t="shared" ca="1" si="49"/>
        <v>1</v>
      </c>
      <c r="BR95" s="108" t="b">
        <f t="shared" si="50"/>
        <v>1</v>
      </c>
    </row>
    <row r="96" spans="1:70" ht="15" customHeight="1">
      <c r="A96" s="19">
        <f t="shared" si="61"/>
        <v>8.28125</v>
      </c>
      <c r="B96" s="22">
        <f t="shared" ca="1" si="66"/>
        <v>181</v>
      </c>
      <c r="C96" s="4">
        <f t="shared" ca="1" si="66"/>
        <v>181</v>
      </c>
      <c r="D96" s="21">
        <f t="shared" ca="1" si="66"/>
        <v>-1</v>
      </c>
      <c r="E96" s="4">
        <f t="shared" ca="1" si="67"/>
        <v>181</v>
      </c>
      <c r="F96" s="4">
        <f t="shared" ca="1" si="67"/>
        <v>118.82708067386609</v>
      </c>
      <c r="G96" s="22">
        <f t="shared" ca="1" si="68"/>
        <v>151.19196853856874</v>
      </c>
      <c r="H96" s="4">
        <f t="shared" ca="1" si="68"/>
        <v>-1</v>
      </c>
      <c r="I96" s="99">
        <f t="shared" si="10"/>
        <v>8.28125</v>
      </c>
      <c r="J96" s="22" t="e">
        <f t="shared" ca="1" si="11"/>
        <v>#N/A</v>
      </c>
      <c r="K96" s="21" t="e">
        <f t="shared" ca="1" si="12"/>
        <v>#N/A</v>
      </c>
      <c r="L96" s="4">
        <f t="shared" ca="1" si="60"/>
        <v>151.19196853856874</v>
      </c>
      <c r="M96" s="21">
        <f t="shared" ca="1" si="14"/>
        <v>181</v>
      </c>
      <c r="N96" s="22">
        <f t="shared" ca="1" si="15"/>
        <v>35.619437911615755</v>
      </c>
      <c r="O96" s="21">
        <f t="shared" ca="1" si="16"/>
        <v>-1</v>
      </c>
      <c r="P96" s="99">
        <f t="shared" ca="1" si="17"/>
        <v>182</v>
      </c>
      <c r="Q96" t="e">
        <f t="shared" ca="1" si="62"/>
        <v>#N/A</v>
      </c>
      <c r="R96" s="108" t="e">
        <f t="shared" ca="1" si="63"/>
        <v>#N/A</v>
      </c>
      <c r="S96" s="99">
        <f t="shared" ca="1" si="18"/>
        <v>0</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f t="shared" ca="1" si="33"/>
        <v>3.9905398157079395</v>
      </c>
      <c r="AW96" s="91">
        <f t="shared" ca="1" si="34"/>
        <v>-7.2563553897083652</v>
      </c>
      <c r="AX96" s="99">
        <f t="shared" ca="1" si="35"/>
        <v>4.8229899432863332</v>
      </c>
      <c r="AY96" s="91">
        <f t="shared" ca="1" si="36"/>
        <v>6.731854838709677</v>
      </c>
      <c r="BD96" s="174">
        <v>53</v>
      </c>
      <c r="BE96" s="30">
        <f t="shared" ca="1" si="37"/>
        <v>2.7015052616959072</v>
      </c>
      <c r="BF96" s="30">
        <f t="shared" ca="1" si="38"/>
        <v>2.3482097290071913</v>
      </c>
      <c r="BG96" s="30">
        <f t="shared" ca="1" si="54"/>
        <v>1.9212625055513384</v>
      </c>
      <c r="BH96" s="17" t="b">
        <f t="shared" ca="1" si="40"/>
        <v>0</v>
      </c>
      <c r="BI96" s="30" t="e">
        <f t="shared" ca="1" si="41"/>
        <v>#N/A</v>
      </c>
      <c r="BJ96" s="91" t="e">
        <f t="shared" ca="1" si="42"/>
        <v>#N/A</v>
      </c>
      <c r="BK96" t="b">
        <f t="shared" ca="1" si="43"/>
        <v>0</v>
      </c>
      <c r="BL96" s="30" t="e">
        <f t="shared" ca="1" si="55"/>
        <v>#N/A</v>
      </c>
      <c r="BM96" s="91" t="e">
        <f t="shared" ca="1" si="56"/>
        <v>#N/A</v>
      </c>
      <c r="BN96" s="17" t="b">
        <f t="shared" ca="1" si="46"/>
        <v>1</v>
      </c>
      <c r="BO96" t="b">
        <f t="shared" ca="1" si="47"/>
        <v>0</v>
      </c>
      <c r="BP96" t="b">
        <f t="shared" ca="1" si="48"/>
        <v>0</v>
      </c>
      <c r="BQ96" t="b">
        <f t="shared" ca="1" si="49"/>
        <v>1</v>
      </c>
      <c r="BR96" s="108" t="b">
        <f t="shared" si="50"/>
        <v>1</v>
      </c>
    </row>
    <row r="97" spans="1:70" ht="15" customHeight="1">
      <c r="A97" s="19">
        <f t="shared" si="61"/>
        <v>8.4375</v>
      </c>
      <c r="B97" s="22">
        <f t="shared" ca="1" si="66"/>
        <v>181</v>
      </c>
      <c r="C97" s="4">
        <f t="shared" ca="1" si="66"/>
        <v>181</v>
      </c>
      <c r="D97" s="21">
        <f t="shared" ca="1" si="66"/>
        <v>-1</v>
      </c>
      <c r="E97" s="4">
        <f t="shared" ca="1" si="67"/>
        <v>181</v>
      </c>
      <c r="F97" s="4">
        <f t="shared" ca="1" si="67"/>
        <v>118.244738368067</v>
      </c>
      <c r="G97" s="22">
        <f t="shared" ca="1" si="68"/>
        <v>149.31798536728022</v>
      </c>
      <c r="H97" s="4">
        <f t="shared" ca="1" si="68"/>
        <v>-1</v>
      </c>
      <c r="I97" s="99">
        <f t="shared" si="10"/>
        <v>8.4375</v>
      </c>
      <c r="J97" s="22" t="e">
        <f t="shared" ca="1" si="11"/>
        <v>#N/A</v>
      </c>
      <c r="K97" s="21" t="e">
        <f t="shared" ca="1" si="12"/>
        <v>#N/A</v>
      </c>
      <c r="L97" s="4">
        <f t="shared" ca="1" si="60"/>
        <v>149.31798536728022</v>
      </c>
      <c r="M97" s="21">
        <f t="shared" ca="1" si="14"/>
        <v>181</v>
      </c>
      <c r="N97" s="22">
        <f t="shared" ca="1" si="15"/>
        <v>35.619437911615755</v>
      </c>
      <c r="O97" s="21">
        <f t="shared" ca="1" si="16"/>
        <v>-1</v>
      </c>
      <c r="P97" s="99">
        <f t="shared" ca="1" si="17"/>
        <v>182</v>
      </c>
      <c r="Q97" t="e">
        <f t="shared" ca="1" si="62"/>
        <v>#N/A</v>
      </c>
      <c r="R97" s="108" t="e">
        <f t="shared" ca="1" si="63"/>
        <v>#N/A</v>
      </c>
      <c r="S97" s="99">
        <f t="shared" ca="1" si="18"/>
        <v>0</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f t="shared" ca="1" si="33"/>
        <v>4.3054282839515921</v>
      </c>
      <c r="AW97" s="91">
        <f t="shared" ca="1" si="34"/>
        <v>-7.2563553897083661</v>
      </c>
      <c r="AX97" s="99">
        <f t="shared" ca="1" si="35"/>
        <v>4.9139897535370185</v>
      </c>
      <c r="AY97" s="91">
        <f t="shared" ca="1" si="36"/>
        <v>6.8588709677419351</v>
      </c>
      <c r="BD97" s="174">
        <v>54</v>
      </c>
      <c r="BE97" s="30">
        <f t="shared" ca="1" si="37"/>
        <v>2.7659871445769548</v>
      </c>
      <c r="BF97" s="30">
        <f t="shared" ca="1" si="38"/>
        <v>2.3362677216683863</v>
      </c>
      <c r="BG97" s="30">
        <f t="shared" ca="1" si="54"/>
        <v>1.911491772274134</v>
      </c>
      <c r="BH97" s="17" t="b">
        <f t="shared" ca="1" si="40"/>
        <v>0</v>
      </c>
      <c r="BI97" s="30" t="e">
        <f t="shared" ca="1" si="41"/>
        <v>#N/A</v>
      </c>
      <c r="BJ97" s="91" t="e">
        <f t="shared" ca="1" si="42"/>
        <v>#N/A</v>
      </c>
      <c r="BK97" t="b">
        <f t="shared" ca="1" si="43"/>
        <v>0</v>
      </c>
      <c r="BL97" s="30" t="e">
        <f t="shared" ca="1" si="55"/>
        <v>#N/A</v>
      </c>
      <c r="BM97" s="91" t="e">
        <f t="shared" ca="1" si="56"/>
        <v>#N/A</v>
      </c>
      <c r="BN97" s="17" t="b">
        <f t="shared" ca="1" si="46"/>
        <v>1</v>
      </c>
      <c r="BO97" t="b">
        <f t="shared" ca="1" si="47"/>
        <v>0</v>
      </c>
      <c r="BP97" t="b">
        <f t="shared" ca="1" si="48"/>
        <v>0</v>
      </c>
      <c r="BQ97" t="b">
        <f t="shared" ca="1" si="49"/>
        <v>1</v>
      </c>
      <c r="BR97" s="108" t="b">
        <f t="shared" si="50"/>
        <v>1</v>
      </c>
    </row>
    <row r="98" spans="1:70" ht="15" customHeight="1">
      <c r="A98" s="19">
        <f t="shared" si="61"/>
        <v>8.59375</v>
      </c>
      <c r="B98" s="22">
        <f t="shared" ca="1" si="66"/>
        <v>181</v>
      </c>
      <c r="C98" s="4">
        <f t="shared" ca="1" si="66"/>
        <v>181</v>
      </c>
      <c r="D98" s="21">
        <f t="shared" ca="1" si="66"/>
        <v>-1</v>
      </c>
      <c r="E98" s="4">
        <f t="shared" ca="1" si="67"/>
        <v>181</v>
      </c>
      <c r="F98" s="4">
        <f t="shared" ca="1" si="67"/>
        <v>117.686565505118</v>
      </c>
      <c r="G98" s="22">
        <f t="shared" ca="1" si="68"/>
        <v>147.60513024750256</v>
      </c>
      <c r="H98" s="4">
        <f t="shared" ca="1" si="68"/>
        <v>-1</v>
      </c>
      <c r="I98" s="99">
        <f t="shared" si="10"/>
        <v>8.59375</v>
      </c>
      <c r="J98" s="22" t="e">
        <f t="shared" ca="1" si="11"/>
        <v>#N/A</v>
      </c>
      <c r="K98" s="21" t="e">
        <f t="shared" ca="1" si="12"/>
        <v>#N/A</v>
      </c>
      <c r="L98" s="4">
        <f t="shared" ca="1" si="60"/>
        <v>147.60513024750256</v>
      </c>
      <c r="M98" s="21">
        <f t="shared" ca="1" si="14"/>
        <v>181</v>
      </c>
      <c r="N98" s="22">
        <f t="shared" ca="1" si="15"/>
        <v>35.619437911615755</v>
      </c>
      <c r="O98" s="21">
        <f t="shared" ca="1" si="16"/>
        <v>-1</v>
      </c>
      <c r="P98" s="99">
        <f t="shared" ca="1" si="17"/>
        <v>182</v>
      </c>
      <c r="Q98" t="e">
        <f t="shared" ca="1" si="62"/>
        <v>#N/A</v>
      </c>
      <c r="R98" s="108" t="e">
        <f t="shared" ca="1" si="63"/>
        <v>#N/A</v>
      </c>
      <c r="S98" s="99">
        <f t="shared" ca="1" si="18"/>
        <v>0</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f t="shared" ca="1" si="33"/>
        <v>4.6041118058481549</v>
      </c>
      <c r="AW98" s="91">
        <f t="shared" ca="1" si="34"/>
        <v>-7.2563553897083652</v>
      </c>
      <c r="AX98" s="99">
        <f t="shared" ca="1" si="35"/>
        <v>5.0049895637877047</v>
      </c>
      <c r="AY98" s="91">
        <f t="shared" ca="1" si="36"/>
        <v>6.9858870967741931</v>
      </c>
      <c r="BD98" s="174">
        <v>55</v>
      </c>
      <c r="BE98" s="30">
        <f t="shared" ca="1" si="37"/>
        <v>2.8345070483646229</v>
      </c>
      <c r="BF98" s="30">
        <f t="shared" ca="1" si="38"/>
        <v>2.3241733128611002</v>
      </c>
      <c r="BG98" s="30">
        <f t="shared" ca="1" si="54"/>
        <v>1.9015963468863548</v>
      </c>
      <c r="BH98" s="17" t="b">
        <f t="shared" ca="1" si="40"/>
        <v>0</v>
      </c>
      <c r="BI98" s="30" t="e">
        <f t="shared" ca="1" si="41"/>
        <v>#N/A</v>
      </c>
      <c r="BJ98" s="91" t="e">
        <f t="shared" ca="1" si="42"/>
        <v>#N/A</v>
      </c>
      <c r="BK98" t="b">
        <f t="shared" ca="1" si="43"/>
        <v>0</v>
      </c>
      <c r="BL98" s="30" t="e">
        <f t="shared" ca="1" si="55"/>
        <v>#N/A</v>
      </c>
      <c r="BM98" s="91" t="e">
        <f t="shared" ca="1" si="56"/>
        <v>#N/A</v>
      </c>
      <c r="BN98" s="17" t="b">
        <f t="shared" ca="1" si="46"/>
        <v>1</v>
      </c>
      <c r="BO98" t="b">
        <f t="shared" ca="1" si="47"/>
        <v>0</v>
      </c>
      <c r="BP98" t="b">
        <f t="shared" ca="1" si="48"/>
        <v>0</v>
      </c>
      <c r="BQ98" t="b">
        <f t="shared" ca="1" si="49"/>
        <v>1</v>
      </c>
      <c r="BR98" s="108" t="b">
        <f t="shared" si="50"/>
        <v>1</v>
      </c>
    </row>
    <row r="99" spans="1:70" ht="15" customHeight="1">
      <c r="A99" s="19">
        <f t="shared" si="61"/>
        <v>8.75</v>
      </c>
      <c r="B99" s="22">
        <f t="shared" ca="1" si="66"/>
        <v>181</v>
      </c>
      <c r="C99" s="4">
        <f t="shared" ca="1" si="66"/>
        <v>181</v>
      </c>
      <c r="D99" s="21">
        <f t="shared" ca="1" si="66"/>
        <v>-1</v>
      </c>
      <c r="E99" s="4">
        <f t="shared" ca="1" si="67"/>
        <v>181</v>
      </c>
      <c r="F99" s="4">
        <f t="shared" ca="1" si="67"/>
        <v>117.15101705287964</v>
      </c>
      <c r="G99" s="22">
        <f t="shared" ca="1" si="68"/>
        <v>146.02666829433963</v>
      </c>
      <c r="H99" s="4">
        <f t="shared" ca="1" si="68"/>
        <v>-1</v>
      </c>
      <c r="I99" s="99">
        <f t="shared" si="10"/>
        <v>8.75</v>
      </c>
      <c r="J99" s="22" t="e">
        <f t="shared" ca="1" si="11"/>
        <v>#N/A</v>
      </c>
      <c r="K99" s="21" t="e">
        <f t="shared" ca="1" si="12"/>
        <v>#N/A</v>
      </c>
      <c r="L99" s="4">
        <f t="shared" ca="1" si="60"/>
        <v>146.02666829433963</v>
      </c>
      <c r="M99" s="21">
        <f t="shared" ca="1" si="14"/>
        <v>181</v>
      </c>
      <c r="N99" s="22">
        <f t="shared" ca="1" si="15"/>
        <v>35.619437911615755</v>
      </c>
      <c r="O99" s="21">
        <f t="shared" ca="1" si="16"/>
        <v>-1</v>
      </c>
      <c r="P99" s="99">
        <f t="shared" ca="1" si="17"/>
        <v>182</v>
      </c>
      <c r="Q99" t="e">
        <f t="shared" ca="1" si="62"/>
        <v>#N/A</v>
      </c>
      <c r="R99" s="108" t="e">
        <f t="shared" ca="1" si="63"/>
        <v>#N/A</v>
      </c>
      <c r="S99" s="99">
        <f t="shared" ca="1" si="18"/>
        <v>0</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f t="shared" ca="1" si="33"/>
        <v>4.889560967842649</v>
      </c>
      <c r="AW99" s="91">
        <f t="shared" ca="1" si="34"/>
        <v>-7.2563553897083661</v>
      </c>
      <c r="AX99" s="99">
        <f t="shared" ca="1" si="35"/>
        <v>5.0959893740383899</v>
      </c>
      <c r="AY99" s="91">
        <f t="shared" ca="1" si="36"/>
        <v>7.1129032258064511</v>
      </c>
      <c r="BD99" s="174">
        <v>56</v>
      </c>
      <c r="BE99" s="30">
        <f t="shared" ca="1" si="37"/>
        <v>2.9074161018889866</v>
      </c>
      <c r="BF99" s="30">
        <f t="shared" ca="1" si="38"/>
        <v>2.3119301866594166</v>
      </c>
      <c r="BG99" s="30">
        <f t="shared" ca="1" si="54"/>
        <v>1.8915792436304317</v>
      </c>
      <c r="BH99" s="17" t="b">
        <f t="shared" ca="1" si="40"/>
        <v>0</v>
      </c>
      <c r="BI99" s="30" t="e">
        <f t="shared" ca="1" si="41"/>
        <v>#N/A</v>
      </c>
      <c r="BJ99" s="91" t="e">
        <f t="shared" ca="1" si="42"/>
        <v>#N/A</v>
      </c>
      <c r="BK99" t="b">
        <f t="shared" ca="1" si="43"/>
        <v>0</v>
      </c>
      <c r="BL99" s="30" t="e">
        <f t="shared" ca="1" si="55"/>
        <v>#N/A</v>
      </c>
      <c r="BM99" s="91" t="e">
        <f t="shared" ca="1" si="56"/>
        <v>#N/A</v>
      </c>
      <c r="BN99" s="17" t="b">
        <f t="shared" ca="1" si="46"/>
        <v>1</v>
      </c>
      <c r="BO99" t="b">
        <f t="shared" ca="1" si="47"/>
        <v>0</v>
      </c>
      <c r="BP99" t="b">
        <f t="shared" ca="1" si="48"/>
        <v>0</v>
      </c>
      <c r="BQ99" t="b">
        <f t="shared" ca="1" si="49"/>
        <v>1</v>
      </c>
      <c r="BR99" s="108" t="b">
        <f t="shared" si="50"/>
        <v>1</v>
      </c>
    </row>
    <row r="100" spans="1:70" ht="15" customHeight="1">
      <c r="A100" s="19">
        <f t="shared" si="61"/>
        <v>8.90625</v>
      </c>
      <c r="B100" s="22">
        <f t="shared" ca="1" si="66"/>
        <v>181</v>
      </c>
      <c r="C100" s="4">
        <f t="shared" ca="1" si="66"/>
        <v>181</v>
      </c>
      <c r="D100" s="21">
        <f t="shared" ca="1" si="66"/>
        <v>-1</v>
      </c>
      <c r="E100" s="4">
        <f t="shared" ca="1" si="67"/>
        <v>181</v>
      </c>
      <c r="F100" s="4">
        <f t="shared" ca="1" si="67"/>
        <v>116.63668288801318</v>
      </c>
      <c r="G100" s="22">
        <f t="shared" ca="1" si="68"/>
        <v>144.5625190528126</v>
      </c>
      <c r="H100" s="4">
        <f t="shared" ca="1" si="68"/>
        <v>-1</v>
      </c>
      <c r="I100" s="99">
        <f t="shared" si="10"/>
        <v>8.90625</v>
      </c>
      <c r="J100" s="22" t="e">
        <f t="shared" ca="1" si="11"/>
        <v>#N/A</v>
      </c>
      <c r="K100" s="21" t="e">
        <f t="shared" ca="1" si="12"/>
        <v>#N/A</v>
      </c>
      <c r="L100" s="4">
        <f t="shared" ca="1" si="60"/>
        <v>144.5625190528126</v>
      </c>
      <c r="M100" s="21">
        <f t="shared" ca="1" si="14"/>
        <v>181</v>
      </c>
      <c r="N100" s="22">
        <f t="shared" ca="1" si="15"/>
        <v>35.619437911615755</v>
      </c>
      <c r="O100" s="21">
        <f t="shared" ca="1" si="16"/>
        <v>-1</v>
      </c>
      <c r="P100" s="99">
        <f t="shared" ca="1" si="17"/>
        <v>182</v>
      </c>
      <c r="Q100" t="e">
        <f t="shared" ca="1" si="62"/>
        <v>#N/A</v>
      </c>
      <c r="R100" s="108" t="e">
        <f t="shared" ca="1" si="63"/>
        <v>#N/A</v>
      </c>
      <c r="S100" s="99">
        <f t="shared" ca="1" si="18"/>
        <v>0</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f t="shared" ca="1" si="33"/>
        <v>5.163970906264904</v>
      </c>
      <c r="AW100" s="91">
        <f t="shared" ca="1" si="34"/>
        <v>-7.2563553897083644</v>
      </c>
      <c r="AX100" s="99">
        <f t="shared" ca="1" si="35"/>
        <v>5.1869891842890752</v>
      </c>
      <c r="AY100" s="91">
        <f t="shared" ca="1" si="36"/>
        <v>7.2399193548387091</v>
      </c>
      <c r="BD100" s="174">
        <v>57</v>
      </c>
      <c r="BE100" s="30">
        <f t="shared" ca="1" si="37"/>
        <v>2.9851082039465742</v>
      </c>
      <c r="BF100" s="30">
        <f t="shared" ca="1" si="38"/>
        <v>2.2995420724381792</v>
      </c>
      <c r="BG100" s="30">
        <f t="shared" ca="1" si="54"/>
        <v>1.8814435138130556</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1</v>
      </c>
      <c r="BO100" t="b">
        <f t="shared" ca="1" si="47"/>
        <v>0</v>
      </c>
      <c r="BP100" t="b">
        <f t="shared" ca="1" si="48"/>
        <v>0</v>
      </c>
      <c r="BQ100" t="b">
        <f t="shared" ca="1" si="49"/>
        <v>1</v>
      </c>
      <c r="BR100" s="108" t="b">
        <f t="shared" si="50"/>
        <v>1</v>
      </c>
    </row>
    <row r="101" spans="1:70" ht="15" customHeight="1">
      <c r="A101" s="19">
        <f t="shared" si="61"/>
        <v>9.0625</v>
      </c>
      <c r="B101" s="22">
        <f t="shared" ca="1" si="66"/>
        <v>181</v>
      </c>
      <c r="C101" s="4">
        <f t="shared" ca="1" si="66"/>
        <v>181</v>
      </c>
      <c r="D101" s="21">
        <f t="shared" ca="1" si="66"/>
        <v>-1</v>
      </c>
      <c r="E101" s="4">
        <f t="shared" ca="1" si="67"/>
        <v>181</v>
      </c>
      <c r="F101" s="4">
        <f t="shared" ca="1" si="67"/>
        <v>116.14227277098631</v>
      </c>
      <c r="G101" s="22">
        <f t="shared" ca="1" si="68"/>
        <v>143.19712235802206</v>
      </c>
      <c r="H101" s="4">
        <f t="shared" ca="1" si="68"/>
        <v>-1</v>
      </c>
      <c r="I101" s="99">
        <f t="shared" si="10"/>
        <v>9.0625</v>
      </c>
      <c r="J101" s="22" t="e">
        <f t="shared" ca="1" si="11"/>
        <v>#N/A</v>
      </c>
      <c r="K101" s="21" t="e">
        <f t="shared" ca="1" si="12"/>
        <v>#N/A</v>
      </c>
      <c r="L101" s="4">
        <f t="shared" ca="1" si="60"/>
        <v>143.19712235802206</v>
      </c>
      <c r="M101" s="21">
        <f t="shared" ca="1" si="14"/>
        <v>181</v>
      </c>
      <c r="N101" s="22">
        <f t="shared" ca="1" si="15"/>
        <v>35.619437911615755</v>
      </c>
      <c r="O101" s="21">
        <f t="shared" ca="1" si="16"/>
        <v>-1</v>
      </c>
      <c r="P101" s="99">
        <f t="shared" ca="1" si="17"/>
        <v>182</v>
      </c>
      <c r="Q101" t="e">
        <f t="shared" ca="1" si="62"/>
        <v>#N/A</v>
      </c>
      <c r="R101" s="108" t="e">
        <f t="shared" ca="1" si="63"/>
        <v>#N/A</v>
      </c>
      <c r="S101" s="99">
        <f t="shared" ca="1" si="18"/>
        <v>0</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f t="shared" ca="1" si="33"/>
        <v>5.4290158139620797</v>
      </c>
      <c r="AW101" s="91">
        <f t="shared" ca="1" si="34"/>
        <v>-7.2563553897083661</v>
      </c>
      <c r="AX101" s="99">
        <f t="shared" ca="1" si="35"/>
        <v>5.2779889945397604</v>
      </c>
      <c r="AY101" s="91">
        <f t="shared" ca="1" si="36"/>
        <v>7.3669354838709671</v>
      </c>
      <c r="BD101" s="174">
        <v>58</v>
      </c>
      <c r="BE101" s="30">
        <f t="shared" ca="1" si="37"/>
        <v>3.0680267001907371</v>
      </c>
      <c r="BF101" s="30">
        <f t="shared" ca="1" si="38"/>
        <v>2.2870127437369852</v>
      </c>
      <c r="BG101" s="30">
        <f t="shared" ca="1" si="54"/>
        <v>1.871192244875715</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1</v>
      </c>
      <c r="BO101" t="b">
        <f t="shared" ca="1" si="47"/>
        <v>0</v>
      </c>
      <c r="BP101" t="b">
        <f t="shared" ca="1" si="48"/>
        <v>0</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v>
      </c>
      <c r="E102" s="4">
        <f t="shared" ref="E102:F121" ca="1" si="70">IFERROR(DEGREES(ACOS(3*$C$9*($C$9-$D$17/E$42)/($D$17/E$42*$A102))),IF($C$9-$D$17/E$42&lt;=0,181,-1))</f>
        <v>181</v>
      </c>
      <c r="F102" s="4">
        <f t="shared" ca="1" si="70"/>
        <v>115.66660335954097</v>
      </c>
      <c r="G102" s="22">
        <f t="shared" ref="G102:H121" ca="1" si="71">IFERROR(DEGREES(ACOS(3*$C$9*($C$9-$E$17/G$42)/($E$17/G$42*$A102))),IF($C$9-$E$17/G$42&lt;=0,181,-1))</f>
        <v>141.91811570019149</v>
      </c>
      <c r="H102" s="4">
        <f t="shared" ca="1" si="71"/>
        <v>-1</v>
      </c>
      <c r="I102" s="99">
        <f t="shared" si="10"/>
        <v>9.21875</v>
      </c>
      <c r="J102" s="22" t="e">
        <f t="shared" ca="1" si="11"/>
        <v>#N/A</v>
      </c>
      <c r="K102" s="21" t="e">
        <f t="shared" ca="1" si="12"/>
        <v>#N/A</v>
      </c>
      <c r="L102" s="4">
        <f t="shared" ca="1" si="60"/>
        <v>141.91811570019149</v>
      </c>
      <c r="M102" s="21">
        <f t="shared" ca="1" si="14"/>
        <v>181</v>
      </c>
      <c r="N102" s="22">
        <f t="shared" ca="1" si="15"/>
        <v>35.619437911615755</v>
      </c>
      <c r="O102" s="21">
        <f t="shared" ca="1" si="16"/>
        <v>-1</v>
      </c>
      <c r="P102" s="99">
        <f t="shared" ca="1" si="17"/>
        <v>182</v>
      </c>
      <c r="Q102" t="e">
        <f t="shared" ca="1" si="62"/>
        <v>#N/A</v>
      </c>
      <c r="R102" s="108" t="e">
        <f t="shared" ca="1" si="63"/>
        <v>#N/A</v>
      </c>
      <c r="S102" s="99">
        <f t="shared" ca="1" si="18"/>
        <v>0</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t="e">
        <f t="shared" ca="1" si="31"/>
        <v>#N/A</v>
      </c>
      <c r="AU102" s="91" t="e">
        <f t="shared" ca="1" si="32"/>
        <v>#N/A</v>
      </c>
      <c r="AV102" s="99">
        <f t="shared" ca="1" si="33"/>
        <v>5.6860054538094094</v>
      </c>
      <c r="AW102" s="91">
        <f t="shared" ca="1" si="34"/>
        <v>-7.2563553897083652</v>
      </c>
      <c r="AX102" s="99">
        <f t="shared" ca="1" si="35"/>
        <v>5.3689888047904466</v>
      </c>
      <c r="AY102" s="91">
        <f t="shared" ca="1" si="36"/>
        <v>7.4939516129032251</v>
      </c>
      <c r="BD102" s="174">
        <v>59</v>
      </c>
      <c r="BE102" s="30">
        <f t="shared" ca="1" si="37"/>
        <v>3.1566723526155469</v>
      </c>
      <c r="BF102" s="30">
        <f t="shared" ca="1" si="38"/>
        <v>2.2743460171107319</v>
      </c>
      <c r="BG102" s="30">
        <f t="shared" ca="1" si="54"/>
        <v>1.8608285594542353</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1</v>
      </c>
      <c r="BO102" t="b">
        <f t="shared" ca="1" si="47"/>
        <v>0</v>
      </c>
      <c r="BP102" t="b">
        <f t="shared" ca="1" si="48"/>
        <v>0</v>
      </c>
      <c r="BQ102" t="b">
        <f t="shared" ca="1" si="49"/>
        <v>1</v>
      </c>
      <c r="BR102" s="108" t="b">
        <f t="shared" si="50"/>
        <v>1</v>
      </c>
    </row>
    <row r="103" spans="1:70" ht="15" customHeight="1">
      <c r="A103" s="19">
        <f t="shared" si="61"/>
        <v>9.375</v>
      </c>
      <c r="B103" s="22">
        <f t="shared" ca="1" si="69"/>
        <v>181</v>
      </c>
      <c r="C103" s="4">
        <f t="shared" ca="1" si="69"/>
        <v>181</v>
      </c>
      <c r="D103" s="21">
        <f t="shared" ca="1" si="69"/>
        <v>-1</v>
      </c>
      <c r="E103" s="4">
        <f t="shared" ca="1" si="70"/>
        <v>181</v>
      </c>
      <c r="F103" s="4">
        <f t="shared" ca="1" si="70"/>
        <v>115.2085869348991</v>
      </c>
      <c r="G103" s="22">
        <f t="shared" ca="1" si="71"/>
        <v>140.71547413298791</v>
      </c>
      <c r="H103" s="4">
        <f t="shared" ca="1" si="71"/>
        <v>-1</v>
      </c>
      <c r="I103" s="99">
        <f t="shared" si="10"/>
        <v>9.375</v>
      </c>
      <c r="J103" s="22" t="e">
        <f t="shared" ca="1" si="11"/>
        <v>#N/A</v>
      </c>
      <c r="K103" s="21" t="e">
        <f t="shared" ca="1" si="12"/>
        <v>#N/A</v>
      </c>
      <c r="L103" s="4">
        <f t="shared" ca="1" si="60"/>
        <v>140.71547413298791</v>
      </c>
      <c r="M103" s="21">
        <f t="shared" ca="1" si="14"/>
        <v>181</v>
      </c>
      <c r="N103" s="22">
        <f t="shared" ca="1" si="15"/>
        <v>35.619437911615755</v>
      </c>
      <c r="O103" s="21">
        <f t="shared" ca="1" si="16"/>
        <v>-1</v>
      </c>
      <c r="P103" s="99">
        <f t="shared" ca="1" si="17"/>
        <v>182</v>
      </c>
      <c r="Q103" t="e">
        <f t="shared" ca="1" si="62"/>
        <v>#N/A</v>
      </c>
      <c r="R103" s="108" t="e">
        <f t="shared" ca="1" si="63"/>
        <v>#N/A</v>
      </c>
      <c r="S103" s="99">
        <f t="shared" ca="1" si="18"/>
        <v>0</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t="e">
        <f t="shared" ca="1" si="31"/>
        <v>#N/A</v>
      </c>
      <c r="AU103" s="91" t="e">
        <f t="shared" ca="1" si="32"/>
        <v>#N/A</v>
      </c>
      <c r="AV103" s="99">
        <f t="shared" ca="1" si="33"/>
        <v>5.9359861403350953</v>
      </c>
      <c r="AW103" s="91">
        <f t="shared" ca="1" si="34"/>
        <v>-7.256355389708367</v>
      </c>
      <c r="AX103" s="99">
        <f t="shared" ca="1" si="35"/>
        <v>5.4599886150411319</v>
      </c>
      <c r="AY103" s="91">
        <f t="shared" ca="1" si="36"/>
        <v>7.620967741935484</v>
      </c>
      <c r="BD103" s="174">
        <v>60</v>
      </c>
      <c r="BE103" s="30">
        <f t="shared" ca="1" si="37"/>
        <v>3.251612903225805</v>
      </c>
      <c r="BF103" s="30">
        <f t="shared" ca="1" si="38"/>
        <v>2.2615457509670551</v>
      </c>
      <c r="BG103" s="30">
        <f t="shared" ca="1" si="54"/>
        <v>1.8503556144275903</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1</v>
      </c>
      <c r="BO103" t="b">
        <f t="shared" ca="1" si="47"/>
        <v>0</v>
      </c>
      <c r="BP103" t="b">
        <f t="shared" ca="1" si="48"/>
        <v>0</v>
      </c>
      <c r="BQ103" t="b">
        <f t="shared" ca="1" si="49"/>
        <v>1</v>
      </c>
      <c r="BR103" s="108" t="b">
        <f t="shared" si="50"/>
        <v>1</v>
      </c>
    </row>
    <row r="104" spans="1:70" ht="15" customHeight="1">
      <c r="A104" s="19">
        <f t="shared" si="61"/>
        <v>9.53125</v>
      </c>
      <c r="B104" s="22">
        <f t="shared" ca="1" si="69"/>
        <v>181</v>
      </c>
      <c r="C104" s="4">
        <f t="shared" ca="1" si="69"/>
        <v>181</v>
      </c>
      <c r="D104" s="21">
        <f t="shared" ca="1" si="69"/>
        <v>-1</v>
      </c>
      <c r="E104" s="4">
        <f t="shared" ca="1" si="70"/>
        <v>181</v>
      </c>
      <c r="F104" s="4">
        <f t="shared" ca="1" si="70"/>
        <v>114.76722157470685</v>
      </c>
      <c r="G104" s="22">
        <f t="shared" ca="1" si="71"/>
        <v>139.5809285734789</v>
      </c>
      <c r="H104" s="4">
        <f t="shared" ca="1" si="71"/>
        <v>-1</v>
      </c>
      <c r="I104" s="99">
        <f t="shared" si="10"/>
        <v>9.53125</v>
      </c>
      <c r="J104" s="22" t="e">
        <f t="shared" ca="1" si="11"/>
        <v>#N/A</v>
      </c>
      <c r="K104" s="21" t="e">
        <f t="shared" ca="1" si="12"/>
        <v>#N/A</v>
      </c>
      <c r="L104" s="4">
        <f t="shared" ca="1" si="60"/>
        <v>139.5809285734789</v>
      </c>
      <c r="M104" s="21">
        <f t="shared" ca="1" si="14"/>
        <v>181</v>
      </c>
      <c r="N104" s="22">
        <f t="shared" ca="1" si="15"/>
        <v>35.619437911615755</v>
      </c>
      <c r="O104" s="21">
        <f t="shared" ca="1" si="16"/>
        <v>-1</v>
      </c>
      <c r="P104" s="99">
        <f t="shared" ca="1" si="17"/>
        <v>182</v>
      </c>
      <c r="Q104" t="e">
        <f t="shared" ca="1" si="62"/>
        <v>#N/A</v>
      </c>
      <c r="R104" s="108" t="e">
        <f t="shared" ca="1" si="63"/>
        <v>#N/A</v>
      </c>
      <c r="S104" s="99">
        <f t="shared" ca="1" si="18"/>
        <v>0</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t="e">
        <f t="shared" ca="1" si="31"/>
        <v>#N/A</v>
      </c>
      <c r="AU104" s="91" t="e">
        <f t="shared" ca="1" si="32"/>
        <v>#N/A</v>
      </c>
      <c r="AV104" s="99">
        <f t="shared" ca="1" si="33"/>
        <v>6.1798084938572613</v>
      </c>
      <c r="AW104" s="91">
        <f t="shared" ca="1" si="34"/>
        <v>-7.2563553897083661</v>
      </c>
      <c r="AX104" s="99">
        <f t="shared" ca="1" si="35"/>
        <v>5.5509884252918171</v>
      </c>
      <c r="AY104" s="91">
        <f t="shared" ca="1" si="36"/>
        <v>7.747983870967742</v>
      </c>
      <c r="BD104" s="174">
        <v>61</v>
      </c>
      <c r="BE104" s="30">
        <f t="shared" ca="1" si="37"/>
        <v>3.3534946166844066</v>
      </c>
      <c r="BF104" s="30">
        <f t="shared" ca="1" si="38"/>
        <v>2.2486158443910202</v>
      </c>
      <c r="BG104" s="30">
        <f t="shared" ca="1" si="54"/>
        <v>1.8397765999562894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1</v>
      </c>
      <c r="BO104" t="b">
        <f t="shared" ca="1" si="47"/>
        <v>0</v>
      </c>
      <c r="BP104" t="b">
        <f t="shared" ca="1" si="48"/>
        <v>0</v>
      </c>
      <c r="BQ104" t="b">
        <f t="shared" ca="1" si="49"/>
        <v>1</v>
      </c>
      <c r="BR104" s="108" t="b">
        <f t="shared" si="50"/>
        <v>0</v>
      </c>
    </row>
    <row r="105" spans="1:70" ht="15" customHeight="1">
      <c r="A105" s="19">
        <f t="shared" si="61"/>
        <v>9.6875</v>
      </c>
      <c r="B105" s="22">
        <f t="shared" ca="1" si="69"/>
        <v>181</v>
      </c>
      <c r="C105" s="4">
        <f t="shared" ca="1" si="69"/>
        <v>181</v>
      </c>
      <c r="D105" s="21">
        <f t="shared" ca="1" si="69"/>
        <v>-1</v>
      </c>
      <c r="E105" s="4">
        <f t="shared" ca="1" si="70"/>
        <v>181</v>
      </c>
      <c r="F105" s="4">
        <f t="shared" ca="1" si="70"/>
        <v>114.34158255413278</v>
      </c>
      <c r="G105" s="22">
        <f t="shared" ca="1" si="71"/>
        <v>138.50755931484946</v>
      </c>
      <c r="H105" s="4">
        <f t="shared" ca="1" si="71"/>
        <v>-1</v>
      </c>
      <c r="I105" s="99">
        <f t="shared" si="10"/>
        <v>9.6875</v>
      </c>
      <c r="J105" s="22" t="e">
        <f t="shared" ca="1" si="11"/>
        <v>#N/A</v>
      </c>
      <c r="K105" s="21" t="e">
        <f t="shared" ca="1" si="12"/>
        <v>#N/A</v>
      </c>
      <c r="L105" s="4">
        <f t="shared" ca="1" si="60"/>
        <v>138.50755931484946</v>
      </c>
      <c r="M105" s="21">
        <f t="shared" ca="1" si="14"/>
        <v>181</v>
      </c>
      <c r="N105" s="22">
        <f t="shared" ca="1" si="15"/>
        <v>35.619437911615755</v>
      </c>
      <c r="O105" s="21">
        <f t="shared" ca="1" si="16"/>
        <v>-1</v>
      </c>
      <c r="P105" s="99">
        <f t="shared" ca="1" si="17"/>
        <v>182</v>
      </c>
      <c r="Q105" t="e">
        <f t="shared" ca="1" si="62"/>
        <v>#N/A</v>
      </c>
      <c r="R105" s="108" t="e">
        <f t="shared" ca="1" si="63"/>
        <v>#N/A</v>
      </c>
      <c r="S105" s="99">
        <f t="shared" ca="1" si="18"/>
        <v>0</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t="e">
        <f t="shared" ca="1" si="31"/>
        <v>#N/A</v>
      </c>
      <c r="AU105" s="91" t="e">
        <f t="shared" ca="1" si="32"/>
        <v>#N/A</v>
      </c>
      <c r="AV105" s="99">
        <f t="shared" ca="1" si="33"/>
        <v>6.4181744061882853</v>
      </c>
      <c r="AW105" s="91">
        <f t="shared" ca="1" si="34"/>
        <v>-7.2563553897083652</v>
      </c>
      <c r="AX105" s="99">
        <f t="shared" ca="1" si="35"/>
        <v>5.6419882355425033</v>
      </c>
      <c r="AY105" s="91">
        <f t="shared" ca="1" si="36"/>
        <v>7.875</v>
      </c>
      <c r="BD105" s="174">
        <v>62</v>
      </c>
      <c r="BE105" s="30">
        <f t="shared" ca="1" si="37"/>
        <v>3.4630562966694001</v>
      </c>
      <c r="BF105" s="30">
        <f t="shared" ca="1" si="38"/>
        <v>2.235560235957426</v>
      </c>
      <c r="BG105" s="30">
        <f t="shared" ca="1" si="54"/>
        <v>1.8290947385106215</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1</v>
      </c>
      <c r="BO105" t="b">
        <f t="shared" ca="1" si="47"/>
        <v>0</v>
      </c>
      <c r="BP105" t="b">
        <f t="shared" ca="1" si="48"/>
        <v>0</v>
      </c>
      <c r="BQ105" t="b">
        <f t="shared" ca="1" si="49"/>
        <v>1</v>
      </c>
      <c r="BR105" s="108" t="b">
        <f t="shared" si="50"/>
        <v>0</v>
      </c>
    </row>
    <row r="106" spans="1:70" ht="15" customHeight="1">
      <c r="A106" s="19">
        <f t="shared" si="61"/>
        <v>9.84375</v>
      </c>
      <c r="B106" s="22">
        <f t="shared" ca="1" si="69"/>
        <v>181</v>
      </c>
      <c r="C106" s="4">
        <f t="shared" ca="1" si="69"/>
        <v>181</v>
      </c>
      <c r="D106" s="21">
        <f t="shared" ca="1" si="69"/>
        <v>-1</v>
      </c>
      <c r="E106" s="4">
        <f t="shared" ca="1" si="70"/>
        <v>181</v>
      </c>
      <c r="F106" s="4">
        <f t="shared" ca="1" si="70"/>
        <v>113.93081479444413</v>
      </c>
      <c r="G106" s="22">
        <f t="shared" ca="1" si="71"/>
        <v>137.48950401406864</v>
      </c>
      <c r="H106" s="4">
        <f t="shared" ca="1" si="71"/>
        <v>-1</v>
      </c>
      <c r="I106" s="99">
        <f t="shared" si="10"/>
        <v>9.84375</v>
      </c>
      <c r="J106" s="22" t="e">
        <f t="shared" ca="1" si="11"/>
        <v>#N/A</v>
      </c>
      <c r="K106" s="21" t="e">
        <f t="shared" ca="1" si="12"/>
        <v>#N/A</v>
      </c>
      <c r="L106" s="4">
        <f t="shared" ref="L106:L137" ca="1" si="72">IF(G106&gt;$F$37,#N/A,G106)</f>
        <v>137.48950401406864</v>
      </c>
      <c r="M106" s="21">
        <f t="shared" ca="1" si="14"/>
        <v>181</v>
      </c>
      <c r="N106" s="22">
        <f t="shared" ca="1" si="15"/>
        <v>35.619437911615755</v>
      </c>
      <c r="O106" s="21">
        <f t="shared" ca="1" si="16"/>
        <v>-1</v>
      </c>
      <c r="P106" s="99">
        <f t="shared" ca="1" si="17"/>
        <v>182</v>
      </c>
      <c r="Q106" t="e">
        <f t="shared" ca="1" si="62"/>
        <v>#N/A</v>
      </c>
      <c r="R106" s="108" t="e">
        <f t="shared" ca="1" si="63"/>
        <v>#N/A</v>
      </c>
      <c r="S106" s="99">
        <f t="shared" ca="1" si="18"/>
        <v>0</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t="e">
        <f t="shared" ca="1" si="31"/>
        <v>#N/A</v>
      </c>
      <c r="AU106" s="91" t="e">
        <f t="shared" ca="1" si="32"/>
        <v>#N/A</v>
      </c>
      <c r="AV106" s="99">
        <f t="shared" ca="1" si="33"/>
        <v>6.6516705060270676</v>
      </c>
      <c r="AW106" s="91">
        <f t="shared" ca="1" si="34"/>
        <v>-7.2563553897083635</v>
      </c>
      <c r="AX106" s="99">
        <f t="shared" ca="1" si="35"/>
        <v>5.7329880457931885</v>
      </c>
      <c r="AY106" s="91">
        <f t="shared" ca="1" si="36"/>
        <v>8.002016129032258</v>
      </c>
      <c r="BD106" s="174">
        <v>63</v>
      </c>
      <c r="BE106" s="30">
        <f t="shared" ca="1" si="37"/>
        <v>3.5811464172612064</v>
      </c>
      <c r="BF106" s="30">
        <f t="shared" ca="1" si="38"/>
        <v>2.222382902531074</v>
      </c>
      <c r="BG106" s="30">
        <f t="shared" ca="1" si="54"/>
        <v>1.8183132838890603</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1</v>
      </c>
      <c r="BO106" t="b">
        <f t="shared" ca="1" si="47"/>
        <v>0</v>
      </c>
      <c r="BP106" t="b">
        <f t="shared" ca="1" si="48"/>
        <v>0</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v>
      </c>
      <c r="E107" s="4">
        <f t="shared" ca="1" si="70"/>
        <v>181</v>
      </c>
      <c r="F107" s="4">
        <f t="shared" ca="1" si="70"/>
        <v>113.53412620889824</v>
      </c>
      <c r="G107" s="22">
        <f t="shared" ca="1" si="71"/>
        <v>136.52174288546038</v>
      </c>
      <c r="H107" s="4">
        <f t="shared" ca="1" si="71"/>
        <v>-1</v>
      </c>
      <c r="I107" s="99">
        <f t="shared" ref="I107:I170" si="74">A107</f>
        <v>10</v>
      </c>
      <c r="J107" s="22" t="e">
        <f t="shared" ref="J107:J170" ca="1" si="75">IF(H107&lt;$I$37,IF(F107&lt;$I$37,#N/A,$I$37),IF(H107&gt;$G$37,#N/A,H107))</f>
        <v>#N/A</v>
      </c>
      <c r="K107" s="21" t="e">
        <f t="shared" ca="1" si="12"/>
        <v>#N/A</v>
      </c>
      <c r="L107" s="4">
        <f t="shared" ca="1" si="72"/>
        <v>136.52174288546038</v>
      </c>
      <c r="M107" s="21">
        <f t="shared" ca="1" si="14"/>
        <v>181</v>
      </c>
      <c r="N107" s="22">
        <f t="shared" ca="1" si="15"/>
        <v>35.619437911615755</v>
      </c>
      <c r="O107" s="21">
        <f t="shared" ca="1" si="16"/>
        <v>-1</v>
      </c>
      <c r="P107" s="99">
        <f t="shared" ref="P107:P170" ca="1" si="76">ABS(D107-$H$37)</f>
        <v>182</v>
      </c>
      <c r="Q107" t="e">
        <f t="shared" ref="Q107:Q138" ca="1" si="77">IF(AND(P107=MIN($P$43:$P$202),D107&gt;$I$37,D107&lt;$G$37),A107,#N/A)</f>
        <v>#N/A</v>
      </c>
      <c r="R107" s="108" t="e">
        <f t="shared" ref="R107:R138" ca="1" si="78">IF(AND(P107=MIN($P$43:$P$202),D107&gt;$I$37,D107&lt;$G$37),D107,#N/A)</f>
        <v>#N/A</v>
      </c>
      <c r="S107" s="99">
        <f t="shared" ref="S107:S170" ca="1" si="79">ABS(D107-$D$37)</f>
        <v>0</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t="e">
        <f t="shared" ca="1" si="31"/>
        <v>#N/A</v>
      </c>
      <c r="AU107" s="91" t="e">
        <f t="shared" ca="1" si="32"/>
        <v>#N/A</v>
      </c>
      <c r="AV107" s="99">
        <f t="shared" ca="1" si="33"/>
        <v>6.880792574860136</v>
      </c>
      <c r="AW107" s="91">
        <f t="shared" ca="1" si="34"/>
        <v>-7.2563553897083644</v>
      </c>
      <c r="AX107" s="99">
        <f t="shared" ca="1" si="35"/>
        <v>5.8239878560438738</v>
      </c>
      <c r="AY107" s="91">
        <f t="shared" ca="1" si="36"/>
        <v>8.129032258064516</v>
      </c>
      <c r="BD107" s="174">
        <v>64</v>
      </c>
      <c r="BE107" s="30">
        <f t="shared" ca="1" si="37"/>
        <v>3.7087442080104798</v>
      </c>
      <c r="BF107" s="30">
        <f t="shared" ca="1" si="38"/>
        <v>2.2090878580553768</v>
      </c>
      <c r="BG107" s="30">
        <f t="shared" ca="1" si="54"/>
        <v>1.8074355202271264</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1</v>
      </c>
      <c r="BO107" t="b">
        <f t="shared" ca="1" si="47"/>
        <v>0</v>
      </c>
      <c r="BP107" t="b">
        <f t="shared" ca="1" si="48"/>
        <v>0</v>
      </c>
      <c r="BQ107" t="b">
        <f t="shared" ca="1" si="49"/>
        <v>1</v>
      </c>
      <c r="BR107" s="108" t="b">
        <f t="shared" si="50"/>
        <v>0</v>
      </c>
    </row>
    <row r="108" spans="1:70" ht="15" customHeight="1">
      <c r="A108" s="19">
        <f t="shared" si="73"/>
        <v>10.15625</v>
      </c>
      <c r="B108" s="22">
        <f t="shared" ca="1" si="69"/>
        <v>181</v>
      </c>
      <c r="C108" s="4">
        <f t="shared" ca="1" si="69"/>
        <v>181</v>
      </c>
      <c r="D108" s="21">
        <f t="shared" ca="1" si="69"/>
        <v>-1</v>
      </c>
      <c r="E108" s="4">
        <f t="shared" ca="1" si="70"/>
        <v>181</v>
      </c>
      <c r="F108" s="4">
        <f t="shared" ca="1" si="70"/>
        <v>113.15078182049929</v>
      </c>
      <c r="G108" s="22">
        <f t="shared" ca="1" si="71"/>
        <v>135.59993740797918</v>
      </c>
      <c r="H108" s="4">
        <f t="shared" ca="1" si="71"/>
        <v>-1</v>
      </c>
      <c r="I108" s="99">
        <f t="shared" si="74"/>
        <v>10.15625</v>
      </c>
      <c r="J108" s="22" t="e">
        <f t="shared" ca="1" si="75"/>
        <v>#N/A</v>
      </c>
      <c r="K108" s="21" t="e">
        <f t="shared" ref="K108:K171" ca="1" si="82">IF(F108&gt;=$G$37,IF($G$37&lt;J108,179.5,$G$37),IF(F108&lt;$I$37,#N/A,F108))</f>
        <v>#N/A</v>
      </c>
      <c r="L108" s="4">
        <f t="shared" ca="1" si="72"/>
        <v>135.59993740797918</v>
      </c>
      <c r="M108" s="21">
        <f t="shared" ref="M108:M171" ca="1" si="83">IF(E108&gt;=$F$37,IF($F$37&lt;L108,179.5,$F$37),E108)</f>
        <v>181</v>
      </c>
      <c r="N108" s="22">
        <f t="shared" ref="N108:N171" ca="1" si="84">IF(F108&gt;$E$37,IF(H108&gt;$E$37,#N/A,$E$37),IF(F108&lt;$C$37,#N/A,F108))</f>
        <v>35.619437911615755</v>
      </c>
      <c r="O108" s="21">
        <f t="shared" ref="O108:O171" ca="1" si="85">IF(H108&lt;$C$37,IF($C$37&gt;N108,0.5,$C$37),IF(H108&gt;$E$37,#N/A,H108))</f>
        <v>-1</v>
      </c>
      <c r="P108" s="99">
        <f t="shared" ca="1" si="76"/>
        <v>182</v>
      </c>
      <c r="Q108" t="e">
        <f t="shared" ca="1" si="77"/>
        <v>#N/A</v>
      </c>
      <c r="R108" s="108" t="e">
        <f t="shared" ca="1" si="78"/>
        <v>#N/A</v>
      </c>
      <c r="S108" s="99">
        <f t="shared" ca="1" si="79"/>
        <v>0</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t="e">
        <f t="shared" ref="AT108:AT171" ca="1" si="94">IF(OR(J108=181,J108=-1),#N/A,I108*SIN(RADIANS(J108)))</f>
        <v>#N/A</v>
      </c>
      <c r="AU108" s="91" t="e">
        <f t="shared" ref="AU108:AU171" ca="1" si="95">IF(OR(J108=181,J108=-1),#N/A,I108*COS(RADIANS(J108)))</f>
        <v>#N/A</v>
      </c>
      <c r="AV108" s="99">
        <f t="shared" ref="AV108:AV171" ca="1" si="96">IF(OR(L108=181,L108=-1),#N/A,I108*SIN(RADIANS(L108)))</f>
        <v>7.1059637292031228</v>
      </c>
      <c r="AW108" s="91">
        <f t="shared" ref="AW108:AW171" ca="1" si="97">IF(OR(L108=181,L108=-1),#N/A,I108*COS(RADIANS(L108)))</f>
        <v>-7.2563553897083644</v>
      </c>
      <c r="AX108" s="99">
        <f t="shared" ref="AX108:AX171" ca="1" si="98">IF(OR(N108=181,N108=-1,N108=0.5),#N/A,I108*SIN(RADIANS(N108)))</f>
        <v>5.91498766629456</v>
      </c>
      <c r="AY108" s="91">
        <f t="shared" ref="AY108:AY171" ca="1" si="99">IF(OR(N108=181,N108=-1,N108=0.5),#N/A,I108*COS(RADIANS(N108)))</f>
        <v>8.256048387096774</v>
      </c>
      <c r="BD108" s="174">
        <v>65</v>
      </c>
      <c r="BE108" s="30">
        <f t="shared" ref="BE108:BE171" ca="1" si="100">1.56*$C$9^2/ABS(COS(RADIANS(BD108)))/$C$4</f>
        <v>3.8469857997059966</v>
      </c>
      <c r="BF108" s="30">
        <f t="shared" ref="BF108:BF171" ca="1" si="101">$D$17/(3*$C$9^2/(3*$C$9+$C$14*COS(RADIANS(BD108))))</f>
        <v>2.1956791523296739</v>
      </c>
      <c r="BG108" s="30">
        <f t="shared" ca="1" si="54"/>
        <v>1.7964647609970059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1</v>
      </c>
      <c r="BO108" t="b">
        <f t="shared" ref="BO108:BO171" ca="1" si="107">AND(BG108&lt;1.3,BF108&gt;0.7)</f>
        <v>0</v>
      </c>
      <c r="BP108" t="b">
        <f t="shared" ref="BP108:BP171" ca="1" si="108">AND(0.5&lt;BE108,BE108&lt;2)</f>
        <v>0</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v>
      </c>
      <c r="E109" s="4">
        <f t="shared" ca="1" si="70"/>
        <v>181</v>
      </c>
      <c r="F109" s="4">
        <f t="shared" ca="1" si="70"/>
        <v>112.78009854630615</v>
      </c>
      <c r="G109" s="22">
        <f t="shared" ca="1" si="71"/>
        <v>134.72030701753627</v>
      </c>
      <c r="H109" s="4">
        <f t="shared" ca="1" si="71"/>
        <v>-1</v>
      </c>
      <c r="I109" s="99">
        <f t="shared" si="74"/>
        <v>10.3125</v>
      </c>
      <c r="J109" s="22" t="e">
        <f t="shared" ca="1" si="75"/>
        <v>#N/A</v>
      </c>
      <c r="K109" s="21" t="e">
        <f t="shared" ca="1" si="82"/>
        <v>#N/A</v>
      </c>
      <c r="L109" s="4">
        <f t="shared" ca="1" si="72"/>
        <v>134.72030701753627</v>
      </c>
      <c r="M109" s="21">
        <f t="shared" ca="1" si="83"/>
        <v>181</v>
      </c>
      <c r="N109" s="22">
        <f t="shared" ca="1" si="84"/>
        <v>35.619437911615755</v>
      </c>
      <c r="O109" s="21">
        <f t="shared" ca="1" si="85"/>
        <v>-1</v>
      </c>
      <c r="P109" s="99">
        <f t="shared" ca="1" si="76"/>
        <v>182</v>
      </c>
      <c r="Q109" t="e">
        <f t="shared" ca="1" si="77"/>
        <v>#N/A</v>
      </c>
      <c r="R109" s="108" t="e">
        <f t="shared" ca="1" si="78"/>
        <v>#N/A</v>
      </c>
      <c r="S109" s="99">
        <f t="shared" ca="1" si="79"/>
        <v>0</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t="e">
        <f t="shared" ca="1" si="94"/>
        <v>#N/A</v>
      </c>
      <c r="AU109" s="91" t="e">
        <f t="shared" ca="1" si="95"/>
        <v>#N/A</v>
      </c>
      <c r="AV109" s="99">
        <f t="shared" ca="1" si="96"/>
        <v>7.3275482057950567</v>
      </c>
      <c r="AW109" s="91">
        <f t="shared" ca="1" si="97"/>
        <v>-7.2563553897083661</v>
      </c>
      <c r="AX109" s="99">
        <f t="shared" ca="1" si="98"/>
        <v>6.0059874765452452</v>
      </c>
      <c r="AY109" s="91">
        <f t="shared" ca="1" si="99"/>
        <v>8.383064516129032</v>
      </c>
      <c r="BD109" s="174">
        <v>66</v>
      </c>
      <c r="BE109" s="30">
        <f t="shared" ca="1" si="100"/>
        <v>3.9971969068690831</v>
      </c>
      <c r="BF109" s="30">
        <f t="shared" ca="1" si="101"/>
        <v>2.1821608697756227</v>
      </c>
      <c r="BG109" s="30">
        <f t="shared" ca="1" si="54"/>
        <v>1.7854043479982367</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1</v>
      </c>
      <c r="BO109" t="b">
        <f t="shared" ca="1" si="107"/>
        <v>0</v>
      </c>
      <c r="BP109" t="b">
        <f t="shared" ca="1" si="108"/>
        <v>0</v>
      </c>
      <c r="BQ109" t="b">
        <f t="shared" ca="1" si="109"/>
        <v>1</v>
      </c>
      <c r="BR109" s="108" t="b">
        <f t="shared" si="110"/>
        <v>0</v>
      </c>
    </row>
    <row r="110" spans="1:70" ht="15" customHeight="1">
      <c r="A110" s="19">
        <f t="shared" si="73"/>
        <v>10.46875</v>
      </c>
      <c r="B110" s="22">
        <f t="shared" ca="1" si="69"/>
        <v>181</v>
      </c>
      <c r="C110" s="4">
        <f t="shared" ca="1" si="69"/>
        <v>181</v>
      </c>
      <c r="D110" s="21">
        <f t="shared" ca="1" si="69"/>
        <v>-1</v>
      </c>
      <c r="E110" s="4">
        <f t="shared" ca="1" si="70"/>
        <v>181</v>
      </c>
      <c r="F110" s="4">
        <f t="shared" ca="1" si="70"/>
        <v>112.42144055947256</v>
      </c>
      <c r="G110" s="22">
        <f t="shared" ca="1" si="71"/>
        <v>133.87953333126492</v>
      </c>
      <c r="H110" s="4">
        <f t="shared" ca="1" si="71"/>
        <v>-1</v>
      </c>
      <c r="I110" s="99">
        <f t="shared" si="74"/>
        <v>10.46875</v>
      </c>
      <c r="J110" s="22" t="e">
        <f t="shared" ca="1" si="75"/>
        <v>#N/A</v>
      </c>
      <c r="K110" s="21" t="e">
        <f t="shared" ca="1" si="82"/>
        <v>#N/A</v>
      </c>
      <c r="L110" s="4">
        <f t="shared" ca="1" si="72"/>
        <v>133.87953333126492</v>
      </c>
      <c r="M110" s="21">
        <f t="shared" ca="1" si="83"/>
        <v>181</v>
      </c>
      <c r="N110" s="22">
        <f t="shared" ca="1" si="84"/>
        <v>35.619437911615755</v>
      </c>
      <c r="O110" s="21">
        <f t="shared" ca="1" si="85"/>
        <v>-1</v>
      </c>
      <c r="P110" s="99">
        <f t="shared" ca="1" si="76"/>
        <v>182</v>
      </c>
      <c r="Q110" t="e">
        <f t="shared" ca="1" si="77"/>
        <v>#N/A</v>
      </c>
      <c r="R110" s="108" t="e">
        <f t="shared" ca="1" si="78"/>
        <v>#N/A</v>
      </c>
      <c r="S110" s="99">
        <f t="shared" ca="1" si="79"/>
        <v>0</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t="e">
        <f t="shared" ca="1" si="94"/>
        <v>#N/A</v>
      </c>
      <c r="AU110" s="91" t="e">
        <f t="shared" ca="1" si="95"/>
        <v>#N/A</v>
      </c>
      <c r="AV110" s="99">
        <f t="shared" ca="1" si="96"/>
        <v>7.5458619799695752</v>
      </c>
      <c r="AW110" s="91">
        <f t="shared" ca="1" si="97"/>
        <v>-7.2563553897083661</v>
      </c>
      <c r="AX110" s="99">
        <f t="shared" ca="1" si="98"/>
        <v>6.0969872867959305</v>
      </c>
      <c r="AY110" s="91">
        <f t="shared" ca="1" si="99"/>
        <v>8.51008064516129</v>
      </c>
      <c r="BD110" s="174">
        <v>67</v>
      </c>
      <c r="BE110" s="30">
        <f t="shared" ca="1" si="100"/>
        <v>4.1609340364023089</v>
      </c>
      <c r="BF110" s="30">
        <f t="shared" ca="1" si="101"/>
        <v>2.1685371281930435</v>
      </c>
      <c r="BG110" s="30">
        <f t="shared" ca="1" si="54"/>
        <v>1.7742576503397629</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1</v>
      </c>
      <c r="BO110" t="b">
        <f t="shared" ca="1" si="107"/>
        <v>0</v>
      </c>
      <c r="BP110" t="b">
        <f t="shared" ca="1" si="108"/>
        <v>0</v>
      </c>
      <c r="BQ110" t="b">
        <f t="shared" ca="1" si="109"/>
        <v>1</v>
      </c>
      <c r="BR110" s="108" t="b">
        <f t="shared" si="110"/>
        <v>0</v>
      </c>
    </row>
    <row r="111" spans="1:70" ht="15" customHeight="1">
      <c r="A111" s="19">
        <f t="shared" si="73"/>
        <v>10.625</v>
      </c>
      <c r="B111" s="22">
        <f t="shared" ca="1" si="69"/>
        <v>181</v>
      </c>
      <c r="C111" s="4">
        <f t="shared" ca="1" si="69"/>
        <v>181</v>
      </c>
      <c r="D111" s="21">
        <f t="shared" ca="1" si="69"/>
        <v>-1</v>
      </c>
      <c r="E111" s="4">
        <f t="shared" ca="1" si="70"/>
        <v>181</v>
      </c>
      <c r="F111" s="4">
        <f t="shared" ca="1" si="70"/>
        <v>112.07421515378815</v>
      </c>
      <c r="G111" s="22">
        <f t="shared" ca="1" si="71"/>
        <v>133.07468469995416</v>
      </c>
      <c r="H111" s="4">
        <f t="shared" ca="1" si="71"/>
        <v>-1</v>
      </c>
      <c r="I111" s="99">
        <f t="shared" si="74"/>
        <v>10.625</v>
      </c>
      <c r="J111" s="22" t="e">
        <f t="shared" ca="1" si="75"/>
        <v>#N/A</v>
      </c>
      <c r="K111" s="21" t="e">
        <f t="shared" ca="1" si="82"/>
        <v>#N/A</v>
      </c>
      <c r="L111" s="4">
        <f t="shared" ca="1" si="72"/>
        <v>133.07468469995416</v>
      </c>
      <c r="M111" s="21">
        <f t="shared" ca="1" si="83"/>
        <v>181</v>
      </c>
      <c r="N111" s="22">
        <f t="shared" ca="1" si="84"/>
        <v>35.619437911615755</v>
      </c>
      <c r="O111" s="21">
        <f t="shared" ca="1" si="85"/>
        <v>-1</v>
      </c>
      <c r="P111" s="99">
        <f t="shared" ca="1" si="76"/>
        <v>182</v>
      </c>
      <c r="Q111" t="e">
        <f t="shared" ca="1" si="77"/>
        <v>#N/A</v>
      </c>
      <c r="R111" s="108" t="e">
        <f t="shared" ca="1" si="78"/>
        <v>#N/A</v>
      </c>
      <c r="S111" s="99">
        <f t="shared" ca="1" si="79"/>
        <v>0</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t="e">
        <f t="shared" ca="1" si="94"/>
        <v>#N/A</v>
      </c>
      <c r="AU111" s="91" t="e">
        <f t="shared" ca="1" si="95"/>
        <v>#N/A</v>
      </c>
      <c r="AV111" s="99">
        <f t="shared" ca="1" si="96"/>
        <v>7.7611810607825884</v>
      </c>
      <c r="AW111" s="91">
        <f t="shared" ca="1" si="97"/>
        <v>-7.2563553897083661</v>
      </c>
      <c r="AX111" s="99">
        <f t="shared" ca="1" si="98"/>
        <v>6.1879870970466158</v>
      </c>
      <c r="AY111" s="91">
        <f t="shared" ca="1" si="99"/>
        <v>8.637096774193548</v>
      </c>
      <c r="BD111" s="174">
        <v>68</v>
      </c>
      <c r="BE111" s="30">
        <f t="shared" ca="1" si="100"/>
        <v>4.3400369352491071</v>
      </c>
      <c r="BF111" s="30">
        <f t="shared" ca="1" si="101"/>
        <v>2.154812077505599</v>
      </c>
      <c r="BG111" s="30">
        <f t="shared" ca="1" si="54"/>
        <v>1.7630280634136719</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1</v>
      </c>
      <c r="BO111" t="b">
        <f t="shared" ca="1" si="107"/>
        <v>0</v>
      </c>
      <c r="BP111" t="b">
        <f t="shared" ca="1" si="108"/>
        <v>0</v>
      </c>
      <c r="BQ111" t="b">
        <f t="shared" ca="1" si="109"/>
        <v>1</v>
      </c>
      <c r="BR111" s="108" t="b">
        <f t="shared" si="110"/>
        <v>0</v>
      </c>
    </row>
    <row r="112" spans="1:70" ht="15" customHeight="1">
      <c r="A112" s="19">
        <f t="shared" si="73"/>
        <v>10.78125</v>
      </c>
      <c r="B112" s="22">
        <f t="shared" ca="1" si="69"/>
        <v>181</v>
      </c>
      <c r="C112" s="4">
        <f t="shared" ca="1" si="69"/>
        <v>181</v>
      </c>
      <c r="D112" s="21">
        <f t="shared" ca="1" si="69"/>
        <v>7.3624457676422272</v>
      </c>
      <c r="E112" s="4">
        <f t="shared" ca="1" si="70"/>
        <v>181</v>
      </c>
      <c r="F112" s="4">
        <f t="shared" ca="1" si="70"/>
        <v>111.73786904673408</v>
      </c>
      <c r="G112" s="22">
        <f t="shared" ca="1" si="71"/>
        <v>132.30315601953521</v>
      </c>
      <c r="H112" s="4">
        <f t="shared" ca="1" si="71"/>
        <v>-1</v>
      </c>
      <c r="I112" s="99">
        <f t="shared" si="74"/>
        <v>10.78125</v>
      </c>
      <c r="J112" s="22" t="e">
        <f t="shared" ca="1" si="75"/>
        <v>#N/A</v>
      </c>
      <c r="K112" s="21" t="e">
        <f t="shared" ca="1" si="82"/>
        <v>#N/A</v>
      </c>
      <c r="L112" s="4">
        <f t="shared" ca="1" si="72"/>
        <v>132.30315601953521</v>
      </c>
      <c r="M112" s="21">
        <f t="shared" ca="1" si="83"/>
        <v>181</v>
      </c>
      <c r="N112" s="22">
        <f t="shared" ca="1" si="84"/>
        <v>35.619437911615755</v>
      </c>
      <c r="O112" s="21">
        <f t="shared" ca="1" si="85"/>
        <v>-1</v>
      </c>
      <c r="P112" s="99">
        <f t="shared" ca="1" si="76"/>
        <v>173.63755423235779</v>
      </c>
      <c r="Q112" t="e">
        <f t="shared" ca="1" si="77"/>
        <v>#N/A</v>
      </c>
      <c r="R112" s="108" t="e">
        <f t="shared" ca="1" si="78"/>
        <v>#N/A</v>
      </c>
      <c r="S112" s="99">
        <f t="shared" ca="1" si="79"/>
        <v>8.3624457676422281</v>
      </c>
      <c r="T112" s="34" t="e">
        <f t="shared" ca="1" si="80"/>
        <v>#N/A</v>
      </c>
      <c r="U112" s="59" t="e">
        <f t="shared" ca="1" si="81"/>
        <v>#N/A</v>
      </c>
      <c r="AB112" s="4"/>
      <c r="AC112" s="4"/>
      <c r="AD112" s="4"/>
      <c r="AE112" s="4"/>
      <c r="AL112" s="99">
        <f t="shared" ca="1" si="86"/>
        <v>1.3815695672640305</v>
      </c>
      <c r="AM112" s="91">
        <f t="shared" ca="1" si="87"/>
        <v>10.692362559009579</v>
      </c>
      <c r="AN112" s="99">
        <f t="shared" ca="1" si="88"/>
        <v>-1.3815695672640305</v>
      </c>
      <c r="AO112" s="91">
        <f t="shared" ca="1" si="89"/>
        <v>10.692362559009579</v>
      </c>
      <c r="AP112" s="99" t="e">
        <f t="shared" ca="1" si="90"/>
        <v>#N/A</v>
      </c>
      <c r="AQ112" s="91" t="e">
        <f t="shared" ca="1" si="91"/>
        <v>#N/A</v>
      </c>
      <c r="AR112" s="30" t="e">
        <f t="shared" ca="1" si="92"/>
        <v>#N/A</v>
      </c>
      <c r="AS112" s="91" t="e">
        <f t="shared" ca="1" si="93"/>
        <v>#N/A</v>
      </c>
      <c r="AT112" s="99" t="e">
        <f t="shared" ca="1" si="94"/>
        <v>#N/A</v>
      </c>
      <c r="AU112" s="91" t="e">
        <f t="shared" ca="1" si="95"/>
        <v>#N/A</v>
      </c>
      <c r="AV112" s="99">
        <f t="shared" ca="1" si="96"/>
        <v>7.9737480535034644</v>
      </c>
      <c r="AW112" s="91">
        <f t="shared" ca="1" si="97"/>
        <v>-7.2563553897083697</v>
      </c>
      <c r="AX112" s="99">
        <f t="shared" ca="1" si="98"/>
        <v>6.2789869072973019</v>
      </c>
      <c r="AY112" s="91">
        <f t="shared" ca="1" si="99"/>
        <v>8.7641129032258061</v>
      </c>
      <c r="BD112" s="174">
        <v>69</v>
      </c>
      <c r="BE112" s="30">
        <f t="shared" ca="1" si="100"/>
        <v>4.5366960233908662</v>
      </c>
      <c r="BF112" s="30">
        <f t="shared" ca="1" si="101"/>
        <v>2.1409898984966853</v>
      </c>
      <c r="BG112" s="30">
        <f t="shared" ca="1" si="54"/>
        <v>1.7517190078609246</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1</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12.153403383186093</v>
      </c>
      <c r="E113" s="4">
        <f t="shared" ca="1" si="70"/>
        <v>181</v>
      </c>
      <c r="F113" s="4">
        <f t="shared" ca="1" si="70"/>
        <v>111.41188506641934</v>
      </c>
      <c r="G113" s="22">
        <f t="shared" ca="1" si="71"/>
        <v>131.5626201674753</v>
      </c>
      <c r="H113" s="4">
        <f t="shared" ca="1" si="71"/>
        <v>-1</v>
      </c>
      <c r="I113" s="99">
        <f t="shared" si="74"/>
        <v>10.9375</v>
      </c>
      <c r="J113" s="22" t="e">
        <f t="shared" ca="1" si="75"/>
        <v>#N/A</v>
      </c>
      <c r="K113" s="21" t="e">
        <f t="shared" ca="1" si="82"/>
        <v>#N/A</v>
      </c>
      <c r="L113" s="4">
        <f t="shared" ca="1" si="72"/>
        <v>131.5626201674753</v>
      </c>
      <c r="M113" s="21">
        <f t="shared" ca="1" si="83"/>
        <v>181</v>
      </c>
      <c r="N113" s="22">
        <f t="shared" ca="1" si="84"/>
        <v>35.619437911615755</v>
      </c>
      <c r="O113" s="21">
        <f t="shared" ca="1" si="85"/>
        <v>-1</v>
      </c>
      <c r="P113" s="99">
        <f t="shared" ca="1" si="76"/>
        <v>168.84659661681391</v>
      </c>
      <c r="Q113" t="e">
        <f t="shared" ca="1" si="77"/>
        <v>#N/A</v>
      </c>
      <c r="R113" s="108" t="e">
        <f t="shared" ca="1" si="78"/>
        <v>#N/A</v>
      </c>
      <c r="S113" s="99">
        <f t="shared" ca="1" si="79"/>
        <v>13.153403383186093</v>
      </c>
      <c r="T113" s="34" t="e">
        <f t="shared" ca="1" si="80"/>
        <v>#N/A</v>
      </c>
      <c r="U113" s="59" t="e">
        <f t="shared" ca="1" si="81"/>
        <v>#N/A</v>
      </c>
      <c r="AB113" s="4"/>
      <c r="AC113" s="4"/>
      <c r="AD113" s="4"/>
      <c r="AE113" s="4"/>
      <c r="AL113" s="99">
        <f t="shared" ca="1" si="86"/>
        <v>2.3026700060343259</v>
      </c>
      <c r="AM113" s="91">
        <f t="shared" ca="1" si="87"/>
        <v>10.692362559009579</v>
      </c>
      <c r="AN113" s="99">
        <f t="shared" ca="1" si="88"/>
        <v>-2.3026700060343259</v>
      </c>
      <c r="AO113" s="91">
        <f t="shared" ca="1" si="89"/>
        <v>10.692362559009579</v>
      </c>
      <c r="AP113" s="99" t="e">
        <f t="shared" ca="1" si="90"/>
        <v>#N/A</v>
      </c>
      <c r="AQ113" s="91" t="e">
        <f t="shared" ca="1" si="91"/>
        <v>#N/A</v>
      </c>
      <c r="AR113" s="30" t="e">
        <f t="shared" ca="1" si="92"/>
        <v>#N/A</v>
      </c>
      <c r="AS113" s="91" t="e">
        <f t="shared" ca="1" si="93"/>
        <v>#N/A</v>
      </c>
      <c r="AT113" s="99" t="e">
        <f t="shared" ca="1" si="94"/>
        <v>#N/A</v>
      </c>
      <c r="AU113" s="91" t="e">
        <f t="shared" ca="1" si="95"/>
        <v>#N/A</v>
      </c>
      <c r="AV113" s="99">
        <f t="shared" ca="1" si="96"/>
        <v>8.1837774107224082</v>
      </c>
      <c r="AW113" s="91">
        <f t="shared" ca="1" si="97"/>
        <v>-7.2563553897083644</v>
      </c>
      <c r="AX113" s="99">
        <f t="shared" ca="1" si="98"/>
        <v>6.3699867175479872</v>
      </c>
      <c r="AY113" s="91">
        <f t="shared" ca="1" si="99"/>
        <v>8.8911290322580641</v>
      </c>
      <c r="BD113" s="174">
        <v>70</v>
      </c>
      <c r="BE113" s="30">
        <f t="shared" ca="1" si="100"/>
        <v>4.7535400570393396</v>
      </c>
      <c r="BF113" s="30">
        <f t="shared" ca="1" si="101"/>
        <v>2.1270748015359278</v>
      </c>
      <c r="BG113" s="30">
        <f t="shared" ca="1" si="54"/>
        <v>1.7403339285293953</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1</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15.45961075404578</v>
      </c>
      <c r="E114" s="4">
        <f t="shared" ca="1" si="70"/>
        <v>181</v>
      </c>
      <c r="F114" s="4">
        <f t="shared" ca="1" si="70"/>
        <v>111.09577917557583</v>
      </c>
      <c r="G114" s="22">
        <f t="shared" ca="1" si="71"/>
        <v>130.85098841462505</v>
      </c>
      <c r="H114" s="4">
        <f t="shared" ca="1" si="71"/>
        <v>-1</v>
      </c>
      <c r="I114" s="99">
        <f t="shared" si="74"/>
        <v>11.09375</v>
      </c>
      <c r="J114" s="22" t="e">
        <f t="shared" ca="1" si="75"/>
        <v>#N/A</v>
      </c>
      <c r="K114" s="21" t="e">
        <f t="shared" ca="1" si="82"/>
        <v>#N/A</v>
      </c>
      <c r="L114" s="4">
        <f t="shared" ca="1" si="72"/>
        <v>130.85098841462505</v>
      </c>
      <c r="M114" s="21">
        <f t="shared" ca="1" si="83"/>
        <v>181</v>
      </c>
      <c r="N114" s="22">
        <f t="shared" ca="1" si="84"/>
        <v>35.619437911615755</v>
      </c>
      <c r="O114" s="21">
        <f t="shared" ca="1" si="85"/>
        <v>-1</v>
      </c>
      <c r="P114" s="99">
        <f t="shared" ca="1" si="76"/>
        <v>165.54038924595423</v>
      </c>
      <c r="Q114" t="e">
        <f t="shared" ca="1" si="77"/>
        <v>#N/A</v>
      </c>
      <c r="R114" s="108" t="e">
        <f t="shared" ca="1" si="78"/>
        <v>#N/A</v>
      </c>
      <c r="S114" s="99">
        <f t="shared" ca="1" si="79"/>
        <v>16.45961075404578</v>
      </c>
      <c r="T114" s="34" t="e">
        <f t="shared" ca="1" si="80"/>
        <v>#N/A</v>
      </c>
      <c r="U114" s="59" t="e">
        <f t="shared" ca="1" si="81"/>
        <v>#N/A</v>
      </c>
      <c r="AB114" s="4"/>
      <c r="AC114" s="4"/>
      <c r="AD114" s="4"/>
      <c r="AE114" s="4"/>
      <c r="AL114" s="99">
        <f t="shared" ca="1" si="86"/>
        <v>2.9571391528283093</v>
      </c>
      <c r="AM114" s="91">
        <f t="shared" ca="1" si="87"/>
        <v>10.692362559009579</v>
      </c>
      <c r="AN114" s="99">
        <f t="shared" ca="1" si="88"/>
        <v>-2.9571391528283093</v>
      </c>
      <c r="AO114" s="91">
        <f t="shared" ca="1" si="89"/>
        <v>10.692362559009579</v>
      </c>
      <c r="AP114" s="99" t="e">
        <f t="shared" ca="1" si="90"/>
        <v>#N/A</v>
      </c>
      <c r="AQ114" s="91" t="e">
        <f t="shared" ca="1" si="91"/>
        <v>#N/A</v>
      </c>
      <c r="AR114" s="30" t="e">
        <f t="shared" ca="1" si="92"/>
        <v>#N/A</v>
      </c>
      <c r="AS114" s="91" t="e">
        <f t="shared" ca="1" si="93"/>
        <v>#N/A</v>
      </c>
      <c r="AT114" s="99" t="e">
        <f t="shared" ca="1" si="94"/>
        <v>#N/A</v>
      </c>
      <c r="AU114" s="91" t="e">
        <f t="shared" ca="1" si="95"/>
        <v>#N/A</v>
      </c>
      <c r="AV114" s="99">
        <f t="shared" ca="1" si="96"/>
        <v>8.3914596775978296</v>
      </c>
      <c r="AW114" s="91">
        <f t="shared" ca="1" si="97"/>
        <v>-7.2563553897083697</v>
      </c>
      <c r="AX114" s="99">
        <f t="shared" ca="1" si="98"/>
        <v>6.4609865277986724</v>
      </c>
      <c r="AY114" s="91">
        <f t="shared" ca="1" si="99"/>
        <v>9.0181451612903221</v>
      </c>
      <c r="BD114" s="174">
        <v>71</v>
      </c>
      <c r="BE114" s="30">
        <f t="shared" ca="1" si="100"/>
        <v>4.9937514752440304</v>
      </c>
      <c r="BF114" s="30">
        <f t="shared" ca="1" si="101"/>
        <v>2.1130710252966582</v>
      </c>
      <c r="BG114" s="30">
        <f t="shared" ca="1" si="54"/>
        <v>1.7288762934245387</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1</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18.115393734312097</v>
      </c>
      <c r="E115" s="4">
        <f t="shared" ca="1" si="70"/>
        <v>181</v>
      </c>
      <c r="F115" s="4">
        <f t="shared" ca="1" si="70"/>
        <v>110.78909779234439</v>
      </c>
      <c r="G115" s="22">
        <f t="shared" ca="1" si="71"/>
        <v>130.16637785142422</v>
      </c>
      <c r="H115" s="4">
        <f t="shared" ca="1" si="71"/>
        <v>-1</v>
      </c>
      <c r="I115" s="99">
        <f t="shared" si="74"/>
        <v>11.25</v>
      </c>
      <c r="J115" s="22" t="e">
        <f t="shared" ca="1" si="75"/>
        <v>#N/A</v>
      </c>
      <c r="K115" s="21" t="e">
        <f t="shared" ca="1" si="82"/>
        <v>#N/A</v>
      </c>
      <c r="L115" s="4">
        <f t="shared" ca="1" si="72"/>
        <v>130.16637785142422</v>
      </c>
      <c r="M115" s="21">
        <f t="shared" ca="1" si="83"/>
        <v>181</v>
      </c>
      <c r="N115" s="22">
        <f t="shared" ca="1" si="84"/>
        <v>35.619437911615755</v>
      </c>
      <c r="O115" s="21">
        <f t="shared" ca="1" si="85"/>
        <v>-1</v>
      </c>
      <c r="P115" s="99">
        <f t="shared" ca="1" si="76"/>
        <v>162.88460626568789</v>
      </c>
      <c r="Q115" t="e">
        <f t="shared" ca="1" si="77"/>
        <v>#N/A</v>
      </c>
      <c r="R115" s="108" t="e">
        <f t="shared" ca="1" si="78"/>
        <v>#N/A</v>
      </c>
      <c r="S115" s="99">
        <f t="shared" ca="1" si="79"/>
        <v>19.115393734312097</v>
      </c>
      <c r="T115" s="34" t="e">
        <f t="shared" ca="1" si="80"/>
        <v>#N/A</v>
      </c>
      <c r="U115" s="59" t="e">
        <f t="shared" ca="1" si="81"/>
        <v>#N/A</v>
      </c>
      <c r="AB115" s="4"/>
      <c r="AC115" s="4"/>
      <c r="AD115" s="4"/>
      <c r="AE115" s="4"/>
      <c r="AL115" s="99">
        <f t="shared" ca="1" si="86"/>
        <v>3.4979826910220884</v>
      </c>
      <c r="AM115" s="91">
        <f t="shared" ca="1" si="87"/>
        <v>10.692362559009579</v>
      </c>
      <c r="AN115" s="99">
        <f t="shared" ca="1" si="88"/>
        <v>-3.4979826910220884</v>
      </c>
      <c r="AO115" s="91">
        <f t="shared" ca="1" si="89"/>
        <v>10.692362559009579</v>
      </c>
      <c r="AP115" s="99" t="e">
        <f t="shared" ca="1" si="90"/>
        <v>#N/A</v>
      </c>
      <c r="AQ115" s="91" t="e">
        <f t="shared" ca="1" si="91"/>
        <v>#N/A</v>
      </c>
      <c r="AR115" s="30" t="e">
        <f t="shared" ca="1" si="92"/>
        <v>#N/A</v>
      </c>
      <c r="AS115" s="91" t="e">
        <f t="shared" ca="1" si="93"/>
        <v>#N/A</v>
      </c>
      <c r="AT115" s="99" t="e">
        <f t="shared" ca="1" si="94"/>
        <v>#N/A</v>
      </c>
      <c r="AU115" s="91" t="e">
        <f t="shared" ca="1" si="95"/>
        <v>#N/A</v>
      </c>
      <c r="AV115" s="99">
        <f t="shared" ca="1" si="96"/>
        <v>8.5969649562069463</v>
      </c>
      <c r="AW115" s="91">
        <f t="shared" ca="1" si="97"/>
        <v>-7.2563553897083688</v>
      </c>
      <c r="AX115" s="99">
        <f t="shared" ca="1" si="98"/>
        <v>6.5519863380493586</v>
      </c>
      <c r="AY115" s="91">
        <f t="shared" ca="1" si="99"/>
        <v>9.1451612903225801</v>
      </c>
      <c r="BD115" s="174">
        <v>72</v>
      </c>
      <c r="BE115" s="30">
        <f t="shared" ca="1" si="100"/>
        <v>5.2612201956770761</v>
      </c>
      <c r="BF115" s="30">
        <f t="shared" ca="1" si="101"/>
        <v>2.0989828354647782</v>
      </c>
      <c r="BG115" s="30">
        <f t="shared" ref="BG115:BG178" ca="1" si="111">$E$17/(3*$C$9^2/(3*$C$9+$C$14*COS(RADIANS(BD115))))</f>
        <v>1.7173495926530002</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1</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20.378519050233479</v>
      </c>
      <c r="E116" s="4">
        <f t="shared" ca="1" si="70"/>
        <v>181</v>
      </c>
      <c r="F116" s="4">
        <f t="shared" ca="1" si="70"/>
        <v>110.4914153731041</v>
      </c>
      <c r="G116" s="22">
        <f t="shared" ca="1" si="71"/>
        <v>129.5070843567369</v>
      </c>
      <c r="H116" s="4">
        <f t="shared" ca="1" si="71"/>
        <v>-1</v>
      </c>
      <c r="I116" s="99">
        <f t="shared" si="74"/>
        <v>11.40625</v>
      </c>
      <c r="J116" s="22" t="e">
        <f t="shared" ca="1" si="75"/>
        <v>#N/A</v>
      </c>
      <c r="K116" s="21" t="e">
        <f t="shared" ca="1" si="82"/>
        <v>#N/A</v>
      </c>
      <c r="L116" s="4">
        <f t="shared" ca="1" si="72"/>
        <v>129.5070843567369</v>
      </c>
      <c r="M116" s="21">
        <f t="shared" ca="1" si="83"/>
        <v>181</v>
      </c>
      <c r="N116" s="22">
        <f t="shared" ca="1" si="84"/>
        <v>35.619437911615755</v>
      </c>
      <c r="O116" s="21">
        <f t="shared" ca="1" si="85"/>
        <v>-1</v>
      </c>
      <c r="P116" s="99">
        <f t="shared" ca="1" si="76"/>
        <v>160.62148094976652</v>
      </c>
      <c r="Q116" t="e">
        <f t="shared" ca="1" si="77"/>
        <v>#N/A</v>
      </c>
      <c r="R116" s="108" t="e">
        <f t="shared" ca="1" si="78"/>
        <v>#N/A</v>
      </c>
      <c r="S116" s="99">
        <f t="shared" ca="1" si="79"/>
        <v>21.378519050233479</v>
      </c>
      <c r="T116" s="34" t="e">
        <f t="shared" ca="1" si="80"/>
        <v>#N/A</v>
      </c>
      <c r="U116" s="59" t="e">
        <f t="shared" ca="1" si="81"/>
        <v>#N/A</v>
      </c>
      <c r="AB116" s="4"/>
      <c r="AC116" s="4"/>
      <c r="AD116" s="4"/>
      <c r="AE116" s="4"/>
      <c r="AL116" s="99">
        <f t="shared" ca="1" si="86"/>
        <v>3.9718914850723346</v>
      </c>
      <c r="AM116" s="91">
        <f t="shared" ca="1" si="87"/>
        <v>10.692362559009579</v>
      </c>
      <c r="AN116" s="99">
        <f t="shared" ca="1" si="88"/>
        <v>-3.9718914850723346</v>
      </c>
      <c r="AO116" s="91">
        <f t="shared" ca="1" si="89"/>
        <v>10.692362559009579</v>
      </c>
      <c r="AP116" s="99" t="e">
        <f t="shared" ca="1" si="90"/>
        <v>#N/A</v>
      </c>
      <c r="AQ116" s="91" t="e">
        <f t="shared" ca="1" si="91"/>
        <v>#N/A</v>
      </c>
      <c r="AR116" s="30" t="e">
        <f t="shared" ca="1" si="92"/>
        <v>#N/A</v>
      </c>
      <c r="AS116" s="91" t="e">
        <f t="shared" ca="1" si="93"/>
        <v>#N/A</v>
      </c>
      <c r="AT116" s="99" t="e">
        <f t="shared" ca="1" si="94"/>
        <v>#N/A</v>
      </c>
      <c r="AU116" s="91" t="e">
        <f t="shared" ca="1" si="95"/>
        <v>#N/A</v>
      </c>
      <c r="AV116" s="99">
        <f t="shared" ca="1" si="96"/>
        <v>8.8004457569347228</v>
      </c>
      <c r="AW116" s="91">
        <f t="shared" ca="1" si="97"/>
        <v>-7.2563553897083644</v>
      </c>
      <c r="AX116" s="99">
        <f t="shared" ca="1" si="98"/>
        <v>6.6429861483000439</v>
      </c>
      <c r="AY116" s="91">
        <f t="shared" ca="1" si="99"/>
        <v>9.2721774193548381</v>
      </c>
      <c r="BD116" s="174">
        <v>73</v>
      </c>
      <c r="BE116" s="30">
        <f t="shared" ca="1" si="100"/>
        <v>5.5607516915998927</v>
      </c>
      <c r="BF116" s="30">
        <f t="shared" ca="1" si="101"/>
        <v>2.0848145234393844</v>
      </c>
      <c r="BG116" s="30">
        <f t="shared" ca="1" si="111"/>
        <v>1.7057573373594963</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1</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22.370085040714219</v>
      </c>
      <c r="E117" s="4">
        <f t="shared" ca="1" si="70"/>
        <v>181</v>
      </c>
      <c r="F117" s="4">
        <f t="shared" ca="1" si="70"/>
        <v>110.20233222726439</v>
      </c>
      <c r="G117" s="22">
        <f t="shared" ca="1" si="71"/>
        <v>128.87155999084609</v>
      </c>
      <c r="H117" s="4">
        <f t="shared" ca="1" si="71"/>
        <v>-1</v>
      </c>
      <c r="I117" s="99">
        <f t="shared" si="74"/>
        <v>11.5625</v>
      </c>
      <c r="J117" s="22" t="e">
        <f t="shared" ca="1" si="75"/>
        <v>#N/A</v>
      </c>
      <c r="K117" s="21" t="e">
        <f t="shared" ca="1" si="82"/>
        <v>#N/A</v>
      </c>
      <c r="L117" s="4">
        <f t="shared" ca="1" si="72"/>
        <v>128.87155999084609</v>
      </c>
      <c r="M117" s="21">
        <f t="shared" ca="1" si="83"/>
        <v>181</v>
      </c>
      <c r="N117" s="22">
        <f t="shared" ca="1" si="84"/>
        <v>35.619437911615755</v>
      </c>
      <c r="O117" s="21">
        <f t="shared" ca="1" si="85"/>
        <v>-1</v>
      </c>
      <c r="P117" s="99">
        <f t="shared" ca="1" si="76"/>
        <v>158.62991495928577</v>
      </c>
      <c r="Q117" t="e">
        <f t="shared" ca="1" si="77"/>
        <v>#N/A</v>
      </c>
      <c r="R117" s="108" t="e">
        <f t="shared" ca="1" si="78"/>
        <v>#N/A</v>
      </c>
      <c r="S117" s="99">
        <f t="shared" ca="1" si="79"/>
        <v>23.370085040714219</v>
      </c>
      <c r="T117" s="34" t="e">
        <f t="shared" ca="1" si="80"/>
        <v>#N/A</v>
      </c>
      <c r="U117" s="59" t="e">
        <f t="shared" ca="1" si="81"/>
        <v>#N/A</v>
      </c>
      <c r="AB117" s="4"/>
      <c r="AC117" s="4"/>
      <c r="AD117" s="4"/>
      <c r="AE117" s="4"/>
      <c r="AL117" s="99">
        <f t="shared" ca="1" si="86"/>
        <v>4.4005441886987269</v>
      </c>
      <c r="AM117" s="91">
        <f t="shared" ca="1" si="87"/>
        <v>10.692362559009579</v>
      </c>
      <c r="AN117" s="99">
        <f t="shared" ca="1" si="88"/>
        <v>-4.4005441886987269</v>
      </c>
      <c r="AO117" s="91">
        <f t="shared" ca="1" si="89"/>
        <v>10.692362559009579</v>
      </c>
      <c r="AP117" s="99" t="e">
        <f t="shared" ca="1" si="90"/>
        <v>#N/A</v>
      </c>
      <c r="AQ117" s="91" t="e">
        <f t="shared" ca="1" si="91"/>
        <v>#N/A</v>
      </c>
      <c r="AR117" s="30" t="e">
        <f t="shared" ca="1" si="92"/>
        <v>#N/A</v>
      </c>
      <c r="AS117" s="91" t="e">
        <f t="shared" ca="1" si="93"/>
        <v>#N/A</v>
      </c>
      <c r="AT117" s="99" t="e">
        <f t="shared" ca="1" si="94"/>
        <v>#N/A</v>
      </c>
      <c r="AU117" s="91" t="e">
        <f t="shared" ca="1" si="95"/>
        <v>#N/A</v>
      </c>
      <c r="AV117" s="99">
        <f t="shared" ca="1" si="96"/>
        <v>9.0020393638469667</v>
      </c>
      <c r="AW117" s="91">
        <f t="shared" ca="1" si="97"/>
        <v>-7.2563553897083679</v>
      </c>
      <c r="AX117" s="99">
        <f t="shared" ca="1" si="98"/>
        <v>6.7339859585507291</v>
      </c>
      <c r="AY117" s="91">
        <f t="shared" ca="1" si="99"/>
        <v>9.3991935483870961</v>
      </c>
      <c r="BD117" s="174">
        <v>74</v>
      </c>
      <c r="BE117" s="30">
        <f t="shared" ca="1" si="100"/>
        <v>5.8983530980187835</v>
      </c>
      <c r="BF117" s="30">
        <f t="shared" ca="1" si="101"/>
        <v>2.0705704050255718</v>
      </c>
      <c r="BG117" s="30">
        <f t="shared" ca="1" si="111"/>
        <v>1.6941030586572863</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1</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24.158759070146768</v>
      </c>
      <c r="E118" s="4">
        <f t="shared" ca="1" si="70"/>
        <v>181</v>
      </c>
      <c r="F118" s="4">
        <f t="shared" ca="1" si="70"/>
        <v>109.92147253790121</v>
      </c>
      <c r="G118" s="22">
        <f t="shared" ca="1" si="71"/>
        <v>128.2583939527434</v>
      </c>
      <c r="H118" s="4">
        <f t="shared" ca="1" si="71"/>
        <v>-1</v>
      </c>
      <c r="I118" s="99">
        <f t="shared" si="74"/>
        <v>11.71875</v>
      </c>
      <c r="J118" s="22" t="e">
        <f t="shared" ca="1" si="75"/>
        <v>#N/A</v>
      </c>
      <c r="K118" s="21" t="e">
        <f t="shared" ca="1" si="82"/>
        <v>#N/A</v>
      </c>
      <c r="L118" s="4">
        <f t="shared" ca="1" si="72"/>
        <v>128.2583939527434</v>
      </c>
      <c r="M118" s="21">
        <f t="shared" ca="1" si="83"/>
        <v>181</v>
      </c>
      <c r="N118" s="22">
        <f t="shared" ca="1" si="84"/>
        <v>35.619437911615755</v>
      </c>
      <c r="O118" s="21">
        <f t="shared" ca="1" si="85"/>
        <v>-1</v>
      </c>
      <c r="P118" s="99">
        <f t="shared" ca="1" si="76"/>
        <v>156.84124092985323</v>
      </c>
      <c r="Q118" t="e">
        <f t="shared" ca="1" si="77"/>
        <v>#N/A</v>
      </c>
      <c r="R118" s="108" t="e">
        <f t="shared" ca="1" si="78"/>
        <v>#N/A</v>
      </c>
      <c r="S118" s="99">
        <f t="shared" ca="1" si="79"/>
        <v>25.158759070146768</v>
      </c>
      <c r="T118" s="34" t="e">
        <f t="shared" ca="1" si="80"/>
        <v>#N/A</v>
      </c>
      <c r="U118" s="59" t="e">
        <f t="shared" ca="1" si="81"/>
        <v>#N/A</v>
      </c>
      <c r="AB118" s="4"/>
      <c r="AC118" s="4"/>
      <c r="AD118" s="4"/>
      <c r="AE118" s="4"/>
      <c r="AL118" s="99">
        <f t="shared" ca="1" si="86"/>
        <v>4.796090540136845</v>
      </c>
      <c r="AM118" s="91">
        <f t="shared" ca="1" si="87"/>
        <v>10.692362559009579</v>
      </c>
      <c r="AN118" s="99">
        <f t="shared" ca="1" si="88"/>
        <v>-4.796090540136845</v>
      </c>
      <c r="AO118" s="91">
        <f t="shared" ca="1" si="89"/>
        <v>10.692362559009579</v>
      </c>
      <c r="AP118" s="99" t="e">
        <f t="shared" ca="1" si="90"/>
        <v>#N/A</v>
      </c>
      <c r="AQ118" s="91" t="e">
        <f t="shared" ca="1" si="91"/>
        <v>#N/A</v>
      </c>
      <c r="AR118" s="30" t="e">
        <f t="shared" ca="1" si="92"/>
        <v>#N/A</v>
      </c>
      <c r="AS118" s="91" t="e">
        <f t="shared" ca="1" si="93"/>
        <v>#N/A</v>
      </c>
      <c r="AT118" s="99" t="e">
        <f t="shared" ca="1" si="94"/>
        <v>#N/A</v>
      </c>
      <c r="AU118" s="91" t="e">
        <f t="shared" ca="1" si="95"/>
        <v>#N/A</v>
      </c>
      <c r="AV118" s="99">
        <f t="shared" ca="1" si="96"/>
        <v>9.2018698111172146</v>
      </c>
      <c r="AW118" s="91">
        <f t="shared" ca="1" si="97"/>
        <v>-7.2563553897083661</v>
      </c>
      <c r="AX118" s="99">
        <f t="shared" ca="1" si="98"/>
        <v>6.8249857688014153</v>
      </c>
      <c r="AY118" s="91">
        <f t="shared" ca="1" si="99"/>
        <v>9.5262096774193541</v>
      </c>
      <c r="BD118" s="174">
        <v>75</v>
      </c>
      <c r="BE118" s="30">
        <f t="shared" ca="1" si="100"/>
        <v>6.2816337606411654</v>
      </c>
      <c r="BF118" s="30">
        <f t="shared" ca="1" si="101"/>
        <v>2.0562548191197956</v>
      </c>
      <c r="BG118" s="30">
        <f t="shared" ca="1" si="111"/>
        <v>1.6823903065525601</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1</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25.788056314236727</v>
      </c>
      <c r="E119" s="4">
        <f t="shared" ca="1" si="70"/>
        <v>181</v>
      </c>
      <c r="F119" s="4">
        <f t="shared" ca="1" si="70"/>
        <v>109.64848256549151</v>
      </c>
      <c r="G119" s="22">
        <f t="shared" ca="1" si="71"/>
        <v>127.66629643360946</v>
      </c>
      <c r="H119" s="4">
        <f t="shared" ca="1" si="71"/>
        <v>-1</v>
      </c>
      <c r="I119" s="99">
        <f t="shared" si="74"/>
        <v>11.875</v>
      </c>
      <c r="J119" s="22" t="e">
        <f t="shared" ca="1" si="75"/>
        <v>#N/A</v>
      </c>
      <c r="K119" s="21" t="e">
        <f t="shared" ca="1" si="82"/>
        <v>#N/A</v>
      </c>
      <c r="L119" s="4">
        <f t="shared" ca="1" si="72"/>
        <v>127.66629643360946</v>
      </c>
      <c r="M119" s="21">
        <f t="shared" ca="1" si="83"/>
        <v>181</v>
      </c>
      <c r="N119" s="22">
        <f t="shared" ca="1" si="84"/>
        <v>35.619437911615755</v>
      </c>
      <c r="O119" s="21">
        <f t="shared" ca="1" si="85"/>
        <v>-1</v>
      </c>
      <c r="P119" s="99">
        <f t="shared" ca="1" si="76"/>
        <v>155.21194368576329</v>
      </c>
      <c r="Q119" t="e">
        <f t="shared" ca="1" si="77"/>
        <v>#N/A</v>
      </c>
      <c r="R119" s="108" t="e">
        <f t="shared" ca="1" si="78"/>
        <v>#N/A</v>
      </c>
      <c r="S119" s="99">
        <f t="shared" ca="1" si="79"/>
        <v>26.788056314236727</v>
      </c>
      <c r="T119" s="34" t="e">
        <f t="shared" ca="1" si="80"/>
        <v>#N/A</v>
      </c>
      <c r="U119" s="59" t="e">
        <f t="shared" ca="1" si="81"/>
        <v>#N/A</v>
      </c>
      <c r="AB119" s="4"/>
      <c r="AC119" s="4"/>
      <c r="AD119" s="4"/>
      <c r="AE119" s="4"/>
      <c r="AL119" s="99">
        <f t="shared" ca="1" si="86"/>
        <v>5.166140523320105</v>
      </c>
      <c r="AM119" s="91">
        <f t="shared" ca="1" si="87"/>
        <v>10.692362559009579</v>
      </c>
      <c r="AN119" s="99">
        <f t="shared" ca="1" si="88"/>
        <v>-5.166140523320105</v>
      </c>
      <c r="AO119" s="91">
        <f t="shared" ca="1" si="89"/>
        <v>10.692362559009579</v>
      </c>
      <c r="AP119" s="99" t="e">
        <f t="shared" ca="1" si="90"/>
        <v>#N/A</v>
      </c>
      <c r="AQ119" s="91" t="e">
        <f t="shared" ca="1" si="91"/>
        <v>#N/A</v>
      </c>
      <c r="AR119" s="30" t="e">
        <f t="shared" ca="1" si="92"/>
        <v>#N/A</v>
      </c>
      <c r="AS119" s="91" t="e">
        <f t="shared" ca="1" si="93"/>
        <v>#N/A</v>
      </c>
      <c r="AT119" s="99" t="e">
        <f t="shared" ca="1" si="94"/>
        <v>#N/A</v>
      </c>
      <c r="AU119" s="91" t="e">
        <f t="shared" ca="1" si="95"/>
        <v>#N/A</v>
      </c>
      <c r="AV119" s="99">
        <f t="shared" ca="1" si="96"/>
        <v>9.4000495455210427</v>
      </c>
      <c r="AW119" s="91">
        <f t="shared" ca="1" si="97"/>
        <v>-7.2563553897083661</v>
      </c>
      <c r="AX119" s="99">
        <f t="shared" ca="1" si="98"/>
        <v>6.9159855790521005</v>
      </c>
      <c r="AY119" s="91">
        <f t="shared" ca="1" si="99"/>
        <v>9.6532258064516121</v>
      </c>
      <c r="BD119" s="174">
        <v>76</v>
      </c>
      <c r="BE119" s="30">
        <f t="shared" ca="1" si="100"/>
        <v>6.7203774490229993</v>
      </c>
      <c r="BF119" s="30">
        <f t="shared" ca="1" si="101"/>
        <v>2.0418721263882009</v>
      </c>
      <c r="BG119" s="30">
        <f t="shared" ca="1" si="111"/>
        <v>1.6706226488630733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1</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27.287677996803566</v>
      </c>
      <c r="E120" s="4">
        <f t="shared" ca="1" si="70"/>
        <v>181</v>
      </c>
      <c r="F120" s="4">
        <f t="shared" ca="1" si="70"/>
        <v>109.38302901488294</v>
      </c>
      <c r="G120" s="22">
        <f t="shared" ca="1" si="71"/>
        <v>127.09408484226421</v>
      </c>
      <c r="H120" s="4">
        <f t="shared" ca="1" si="71"/>
        <v>-1</v>
      </c>
      <c r="I120" s="99">
        <f t="shared" si="74"/>
        <v>12.03125</v>
      </c>
      <c r="J120" s="22" t="e">
        <f t="shared" ca="1" si="75"/>
        <v>#N/A</v>
      </c>
      <c r="K120" s="21" t="e">
        <f t="shared" ca="1" si="82"/>
        <v>#N/A</v>
      </c>
      <c r="L120" s="4">
        <f t="shared" ca="1" si="72"/>
        <v>127.09408484226421</v>
      </c>
      <c r="M120" s="21">
        <f t="shared" ca="1" si="83"/>
        <v>181</v>
      </c>
      <c r="N120" s="22">
        <f t="shared" ca="1" si="84"/>
        <v>35.619437911615755</v>
      </c>
      <c r="O120" s="21">
        <f t="shared" ca="1" si="85"/>
        <v>-1</v>
      </c>
      <c r="P120" s="99">
        <f t="shared" ca="1" si="76"/>
        <v>153.71232200319645</v>
      </c>
      <c r="Q120" t="e">
        <f t="shared" ca="1" si="77"/>
        <v>#N/A</v>
      </c>
      <c r="R120" s="108" t="e">
        <f t="shared" ca="1" si="78"/>
        <v>#N/A</v>
      </c>
      <c r="S120" s="99">
        <f t="shared" ca="1" si="79"/>
        <v>28.287677996803566</v>
      </c>
      <c r="T120" s="34" t="e">
        <f t="shared" ca="1" si="80"/>
        <v>#N/A</v>
      </c>
      <c r="U120" s="59" t="e">
        <f t="shared" ca="1" si="81"/>
        <v>#N/A</v>
      </c>
      <c r="AB120" s="4"/>
      <c r="AC120" s="4"/>
      <c r="AD120" s="4"/>
      <c r="AE120" s="4"/>
      <c r="AL120" s="99">
        <f t="shared" ca="1" si="86"/>
        <v>5.5158280855362154</v>
      </c>
      <c r="AM120" s="91">
        <f t="shared" ca="1" si="87"/>
        <v>10.692362559009579</v>
      </c>
      <c r="AN120" s="99">
        <f t="shared" ca="1" si="88"/>
        <v>-5.5158280855362154</v>
      </c>
      <c r="AO120" s="91">
        <f t="shared" ca="1" si="89"/>
        <v>10.692362559009579</v>
      </c>
      <c r="AP120" s="99" t="e">
        <f t="shared" ca="1" si="90"/>
        <v>#N/A</v>
      </c>
      <c r="AQ120" s="91" t="e">
        <f t="shared" ca="1" si="91"/>
        <v>#N/A</v>
      </c>
      <c r="AR120" s="30" t="e">
        <f t="shared" ca="1" si="92"/>
        <v>#N/A</v>
      </c>
      <c r="AS120" s="91" t="e">
        <f t="shared" ca="1" si="93"/>
        <v>#N/A</v>
      </c>
      <c r="AT120" s="99" t="e">
        <f t="shared" ca="1" si="94"/>
        <v>#N/A</v>
      </c>
      <c r="AU120" s="91" t="e">
        <f t="shared" ca="1" si="95"/>
        <v>#N/A</v>
      </c>
      <c r="AV120" s="99">
        <f t="shared" ca="1" si="96"/>
        <v>9.5966808335356433</v>
      </c>
      <c r="AW120" s="91">
        <f t="shared" ca="1" si="97"/>
        <v>-7.2563553897083626</v>
      </c>
      <c r="AX120" s="99">
        <f t="shared" ca="1" si="98"/>
        <v>7.0069853893027858</v>
      </c>
      <c r="AY120" s="91">
        <f t="shared" ca="1" si="99"/>
        <v>9.7802419354838701</v>
      </c>
      <c r="BD120" s="174">
        <v>77</v>
      </c>
      <c r="BE120" s="30">
        <f t="shared" ca="1" si="100"/>
        <v>7.2273786684620767</v>
      </c>
      <c r="BF120" s="30">
        <f t="shared" ca="1" si="101"/>
        <v>2.0274267079383206</v>
      </c>
      <c r="BG120" s="30">
        <f t="shared" ca="1" si="111"/>
        <v>1.6588036701313531</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1</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28.679007135521122</v>
      </c>
      <c r="E121" s="4">
        <f t="shared" ca="1" si="70"/>
        <v>181</v>
      </c>
      <c r="F121" s="4">
        <f t="shared" ca="1" si="70"/>
        <v>109.1247975481068</v>
      </c>
      <c r="G121" s="22">
        <f t="shared" ca="1" si="71"/>
        <v>126.54067198751943</v>
      </c>
      <c r="H121" s="4">
        <f t="shared" ca="1" si="71"/>
        <v>-1</v>
      </c>
      <c r="I121" s="99">
        <f t="shared" si="74"/>
        <v>12.1875</v>
      </c>
      <c r="J121" s="22" t="e">
        <f t="shared" ca="1" si="75"/>
        <v>#N/A</v>
      </c>
      <c r="K121" s="21" t="e">
        <f t="shared" ca="1" si="82"/>
        <v>#N/A</v>
      </c>
      <c r="L121" s="4">
        <f t="shared" ca="1" si="72"/>
        <v>126.54067198751943</v>
      </c>
      <c r="M121" s="21">
        <f t="shared" ca="1" si="83"/>
        <v>181</v>
      </c>
      <c r="N121" s="22">
        <f t="shared" ca="1" si="84"/>
        <v>35.619437911615755</v>
      </c>
      <c r="O121" s="21">
        <f t="shared" ca="1" si="85"/>
        <v>-1</v>
      </c>
      <c r="P121" s="99">
        <f t="shared" ca="1" si="76"/>
        <v>152.32099286447888</v>
      </c>
      <c r="Q121" t="e">
        <f t="shared" ca="1" si="77"/>
        <v>#N/A</v>
      </c>
      <c r="R121" s="108" t="e">
        <f t="shared" ca="1" si="78"/>
        <v>#N/A</v>
      </c>
      <c r="S121" s="99">
        <f t="shared" ca="1" si="79"/>
        <v>29.679007135521122</v>
      </c>
      <c r="T121" s="34" t="e">
        <f t="shared" ca="1" si="80"/>
        <v>#N/A</v>
      </c>
      <c r="U121" s="59" t="e">
        <f t="shared" ca="1" si="81"/>
        <v>#N/A</v>
      </c>
      <c r="AB121" s="4"/>
      <c r="AC121" s="4"/>
      <c r="AD121" s="4"/>
      <c r="AE121" s="4"/>
      <c r="AL121" s="99">
        <f t="shared" ca="1" si="86"/>
        <v>5.8488066438112067</v>
      </c>
      <c r="AM121" s="91">
        <f t="shared" ca="1" si="87"/>
        <v>10.692362559009579</v>
      </c>
      <c r="AN121" s="99">
        <f t="shared" ca="1" si="88"/>
        <v>-5.8488066438112067</v>
      </c>
      <c r="AO121" s="91">
        <f t="shared" ca="1" si="89"/>
        <v>10.692362559009579</v>
      </c>
      <c r="AP121" s="99" t="e">
        <f t="shared" ca="1" si="90"/>
        <v>#N/A</v>
      </c>
      <c r="AQ121" s="91" t="e">
        <f t="shared" ca="1" si="91"/>
        <v>#N/A</v>
      </c>
      <c r="AR121" s="30" t="e">
        <f t="shared" ca="1" si="92"/>
        <v>#N/A</v>
      </c>
      <c r="AS121" s="91" t="e">
        <f t="shared" ca="1" si="93"/>
        <v>#N/A</v>
      </c>
      <c r="AT121" s="99" t="e">
        <f t="shared" ca="1" si="94"/>
        <v>#N/A</v>
      </c>
      <c r="AU121" s="91" t="e">
        <f t="shared" ca="1" si="95"/>
        <v>#N/A</v>
      </c>
      <c r="AV121" s="99">
        <f t="shared" ca="1" si="96"/>
        <v>9.7918569591395883</v>
      </c>
      <c r="AW121" s="91">
        <f t="shared" ca="1" si="97"/>
        <v>-7.2563553897083644</v>
      </c>
      <c r="AX121" s="99">
        <f t="shared" ca="1" si="98"/>
        <v>7.0979851995534711</v>
      </c>
      <c r="AY121" s="91">
        <f t="shared" ca="1" si="99"/>
        <v>9.9072580645161281</v>
      </c>
      <c r="BD121" s="174">
        <v>78</v>
      </c>
      <c r="BE121" s="30">
        <f t="shared" ca="1" si="100"/>
        <v>7.8196971282291612</v>
      </c>
      <c r="BF121" s="30">
        <f t="shared" ca="1" si="101"/>
        <v>2.0129229639845523</v>
      </c>
      <c r="BG121" s="30">
        <f t="shared" ca="1" si="111"/>
        <v>1.6469369705328156</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1</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29.978070235690787</v>
      </c>
      <c r="E122" s="4">
        <f t="shared" ref="E122:F141" ca="1" si="115">IFERROR(DEGREES(ACOS(3*$C$9*($C$9-$D$17/E$42)/($D$17/E$42*$A122))),IF($C$9-$D$17/E$42&lt;=0,181,-1))</f>
        <v>181</v>
      </c>
      <c r="F122" s="4">
        <f t="shared" ca="1" si="115"/>
        <v>108.87349142776642</v>
      </c>
      <c r="G122" s="22">
        <f t="shared" ref="G122:H141" ca="1" si="116">IFERROR(DEGREES(ACOS(3*$C$9*($C$9-$E$17/G$42)/($E$17/G$42*$A122))),IF($C$9-$E$17/G$42&lt;=0,181,-1))</f>
        <v>126.00505588600873</v>
      </c>
      <c r="H122" s="4">
        <f t="shared" ca="1" si="116"/>
        <v>-1</v>
      </c>
      <c r="I122" s="99">
        <f t="shared" si="74"/>
        <v>12.34375</v>
      </c>
      <c r="J122" s="22" t="e">
        <f t="shared" ca="1" si="75"/>
        <v>#N/A</v>
      </c>
      <c r="K122" s="21" t="e">
        <f t="shared" ca="1" si="82"/>
        <v>#N/A</v>
      </c>
      <c r="L122" s="4">
        <f t="shared" ca="1" si="72"/>
        <v>126.00505588600873</v>
      </c>
      <c r="M122" s="21">
        <f t="shared" ca="1" si="83"/>
        <v>181</v>
      </c>
      <c r="N122" s="22">
        <f t="shared" ca="1" si="84"/>
        <v>35.619437911615755</v>
      </c>
      <c r="O122" s="21">
        <f t="shared" ca="1" si="85"/>
        <v>-1</v>
      </c>
      <c r="P122" s="99">
        <f t="shared" ca="1" si="76"/>
        <v>151.02192976430922</v>
      </c>
      <c r="Q122" t="e">
        <f t="shared" ca="1" si="77"/>
        <v>#N/A</v>
      </c>
      <c r="R122" s="108" t="e">
        <f t="shared" ca="1" si="78"/>
        <v>#N/A</v>
      </c>
      <c r="S122" s="99">
        <f t="shared" ca="1" si="79"/>
        <v>30.978070235690787</v>
      </c>
      <c r="T122" s="34" t="e">
        <f t="shared" ca="1" si="80"/>
        <v>#N/A</v>
      </c>
      <c r="U122" s="59" t="e">
        <f t="shared" ca="1" si="81"/>
        <v>#N/A</v>
      </c>
      <c r="AB122" s="4"/>
      <c r="AC122" s="4"/>
      <c r="AD122" s="4"/>
      <c r="AE122" s="4"/>
      <c r="AL122" s="99">
        <f t="shared" ca="1" si="86"/>
        <v>6.1677829865511731</v>
      </c>
      <c r="AM122" s="91">
        <f t="shared" ca="1" si="87"/>
        <v>10.692362559009579</v>
      </c>
      <c r="AN122" s="99">
        <f t="shared" ca="1" si="88"/>
        <v>-6.1677829865511731</v>
      </c>
      <c r="AO122" s="91">
        <f t="shared" ca="1" si="89"/>
        <v>10.692362559009579</v>
      </c>
      <c r="AP122" s="99" t="e">
        <f t="shared" ca="1" si="90"/>
        <v>#N/A</v>
      </c>
      <c r="AQ122" s="91" t="e">
        <f t="shared" ca="1" si="91"/>
        <v>#N/A</v>
      </c>
      <c r="AR122" s="30" t="e">
        <f t="shared" ca="1" si="92"/>
        <v>#N/A</v>
      </c>
      <c r="AS122" s="91" t="e">
        <f t="shared" ca="1" si="93"/>
        <v>#N/A</v>
      </c>
      <c r="AT122" s="99" t="e">
        <f t="shared" ca="1" si="94"/>
        <v>#N/A</v>
      </c>
      <c r="AU122" s="91" t="e">
        <f t="shared" ca="1" si="95"/>
        <v>#N/A</v>
      </c>
      <c r="AV122" s="99">
        <f t="shared" ca="1" si="96"/>
        <v>9.9856632489159356</v>
      </c>
      <c r="AW122" s="91">
        <f t="shared" ca="1" si="97"/>
        <v>-7.2563553897083652</v>
      </c>
      <c r="AX122" s="99">
        <f t="shared" ca="1" si="98"/>
        <v>7.1889850098041572</v>
      </c>
      <c r="AY122" s="91">
        <f t="shared" ca="1" si="99"/>
        <v>10.034274193548386</v>
      </c>
      <c r="BD122" s="174">
        <v>79</v>
      </c>
      <c r="BE122" s="30">
        <f t="shared" ca="1" si="100"/>
        <v>8.520596465614819</v>
      </c>
      <c r="BF122" s="30">
        <f t="shared" ca="1" si="101"/>
        <v>1.998365312507804</v>
      </c>
      <c r="BG122" s="30">
        <f t="shared" ca="1" si="111"/>
        <v>1.6350261647791124</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1</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31.197263048529841</v>
      </c>
      <c r="E123" s="4">
        <f t="shared" ca="1" si="115"/>
        <v>181</v>
      </c>
      <c r="F123" s="4">
        <f t="shared" ca="1" si="115"/>
        <v>108.62883027756608</v>
      </c>
      <c r="G123" s="22">
        <f t="shared" ca="1" si="116"/>
        <v>125.48631092877946</v>
      </c>
      <c r="H123" s="4">
        <f t="shared" ca="1" si="116"/>
        <v>-1</v>
      </c>
      <c r="I123" s="99">
        <f t="shared" si="74"/>
        <v>12.5</v>
      </c>
      <c r="J123" s="22" t="e">
        <f t="shared" ca="1" si="75"/>
        <v>#N/A</v>
      </c>
      <c r="K123" s="21" t="e">
        <f t="shared" ca="1" si="82"/>
        <v>#N/A</v>
      </c>
      <c r="L123" s="4">
        <f t="shared" ca="1" si="72"/>
        <v>125.48631092877946</v>
      </c>
      <c r="M123" s="21">
        <f t="shared" ca="1" si="83"/>
        <v>181</v>
      </c>
      <c r="N123" s="22">
        <f t="shared" ca="1" si="84"/>
        <v>35.619437911615755</v>
      </c>
      <c r="O123" s="21">
        <f t="shared" ca="1" si="85"/>
        <v>-1</v>
      </c>
      <c r="P123" s="99">
        <f t="shared" ca="1" si="76"/>
        <v>149.80273695147017</v>
      </c>
      <c r="Q123" t="e">
        <f t="shared" ca="1" si="77"/>
        <v>#N/A</v>
      </c>
      <c r="R123" s="108" t="e">
        <f t="shared" ca="1" si="78"/>
        <v>#N/A</v>
      </c>
      <c r="S123" s="99">
        <f t="shared" ca="1" si="79"/>
        <v>32.197263048529841</v>
      </c>
      <c r="T123" s="34" t="e">
        <f t="shared" ca="1" si="80"/>
        <v>#N/A</v>
      </c>
      <c r="U123" s="59" t="e">
        <f t="shared" ca="1" si="81"/>
        <v>#N/A</v>
      </c>
      <c r="AB123" s="4"/>
      <c r="AC123" s="4"/>
      <c r="AD123" s="4"/>
      <c r="AE123" s="4"/>
      <c r="AL123" s="99">
        <f t="shared" ca="1" si="86"/>
        <v>6.4748268630666974</v>
      </c>
      <c r="AM123" s="91">
        <f t="shared" ca="1" si="87"/>
        <v>10.692362559009579</v>
      </c>
      <c r="AN123" s="99">
        <f t="shared" ca="1" si="88"/>
        <v>-6.4748268630666974</v>
      </c>
      <c r="AO123" s="91">
        <f t="shared" ca="1" si="89"/>
        <v>10.692362559009579</v>
      </c>
      <c r="AP123" s="99" t="e">
        <f t="shared" ca="1" si="90"/>
        <v>#N/A</v>
      </c>
      <c r="AQ123" s="91" t="e">
        <f t="shared" ca="1" si="91"/>
        <v>#N/A</v>
      </c>
      <c r="AR123" s="30" t="e">
        <f t="shared" ca="1" si="92"/>
        <v>#N/A</v>
      </c>
      <c r="AS123" s="91" t="e">
        <f t="shared" ca="1" si="93"/>
        <v>#N/A</v>
      </c>
      <c r="AT123" s="99" t="e">
        <f t="shared" ca="1" si="94"/>
        <v>#N/A</v>
      </c>
      <c r="AU123" s="91" t="e">
        <f t="shared" ca="1" si="95"/>
        <v>#N/A</v>
      </c>
      <c r="AV123" s="99">
        <f t="shared" ca="1" si="96"/>
        <v>10.178177953752348</v>
      </c>
      <c r="AW123" s="91">
        <f t="shared" ca="1" si="97"/>
        <v>-7.2563553897083661</v>
      </c>
      <c r="AX123" s="99">
        <f t="shared" ca="1" si="98"/>
        <v>7.2799848200548425</v>
      </c>
      <c r="AY123" s="91">
        <f t="shared" ca="1" si="99"/>
        <v>10.161290322580644</v>
      </c>
      <c r="BD123" s="174">
        <v>80</v>
      </c>
      <c r="BE123" s="30">
        <f t="shared" ca="1" si="100"/>
        <v>9.3626462048528705</v>
      </c>
      <c r="BF123" s="30">
        <f t="shared" ca="1" si="101"/>
        <v>1.9837581879097395</v>
      </c>
      <c r="BG123" s="30">
        <f t="shared" ca="1" si="111"/>
        <v>1.6230748810170597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1</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32.346418570360228</v>
      </c>
      <c r="E124" s="4">
        <f t="shared" ca="1" si="115"/>
        <v>181</v>
      </c>
      <c r="F124" s="4">
        <f t="shared" ca="1" si="115"/>
        <v>108.39054894812951</v>
      </c>
      <c r="G124" s="22">
        <f t="shared" ca="1" si="116"/>
        <v>124.98358019042803</v>
      </c>
      <c r="H124" s="4">
        <f t="shared" ca="1" si="116"/>
        <v>-1</v>
      </c>
      <c r="I124" s="99">
        <f t="shared" si="74"/>
        <v>12.65625</v>
      </c>
      <c r="J124" s="22" t="e">
        <f t="shared" ca="1" si="75"/>
        <v>#N/A</v>
      </c>
      <c r="K124" s="21" t="e">
        <f t="shared" ca="1" si="82"/>
        <v>#N/A</v>
      </c>
      <c r="L124" s="4">
        <f t="shared" ca="1" si="72"/>
        <v>124.98358019042803</v>
      </c>
      <c r="M124" s="21">
        <f t="shared" ca="1" si="83"/>
        <v>181</v>
      </c>
      <c r="N124" s="22">
        <f t="shared" ca="1" si="84"/>
        <v>35.619437911615755</v>
      </c>
      <c r="O124" s="21">
        <f t="shared" ca="1" si="85"/>
        <v>-1</v>
      </c>
      <c r="P124" s="99">
        <f t="shared" ca="1" si="76"/>
        <v>148.65358142963976</v>
      </c>
      <c r="Q124" t="e">
        <f t="shared" ca="1" si="77"/>
        <v>#N/A</v>
      </c>
      <c r="R124" s="108" t="e">
        <f t="shared" ca="1" si="78"/>
        <v>#N/A</v>
      </c>
      <c r="S124" s="99">
        <f t="shared" ca="1" si="79"/>
        <v>33.346418570360228</v>
      </c>
      <c r="T124" s="34" t="e">
        <f t="shared" ca="1" si="80"/>
        <v>#N/A</v>
      </c>
      <c r="U124" s="59" t="e">
        <f t="shared" ca="1" si="81"/>
        <v>#N/A</v>
      </c>
      <c r="AB124" s="4"/>
      <c r="AC124" s="4"/>
      <c r="AD124" s="4"/>
      <c r="AE124" s="4"/>
      <c r="AL124" s="99">
        <f t="shared" ca="1" si="86"/>
        <v>6.7715616344525822</v>
      </c>
      <c r="AM124" s="91">
        <f t="shared" ca="1" si="87"/>
        <v>10.692362559009579</v>
      </c>
      <c r="AN124" s="99">
        <f t="shared" ca="1" si="88"/>
        <v>-6.7715616344525822</v>
      </c>
      <c r="AO124" s="91">
        <f t="shared" ca="1" si="89"/>
        <v>10.692362559009579</v>
      </c>
      <c r="AP124" s="99" t="e">
        <f t="shared" ca="1" si="90"/>
        <v>#N/A</v>
      </c>
      <c r="AQ124" s="91" t="e">
        <f t="shared" ca="1" si="91"/>
        <v>#N/A</v>
      </c>
      <c r="AR124" s="30" t="e">
        <f t="shared" ca="1" si="92"/>
        <v>#N/A</v>
      </c>
      <c r="AS124" s="91" t="e">
        <f t="shared" ca="1" si="93"/>
        <v>#N/A</v>
      </c>
      <c r="AT124" s="99" t="e">
        <f t="shared" ca="1" si="94"/>
        <v>#N/A</v>
      </c>
      <c r="AU124" s="91" t="e">
        <f t="shared" ca="1" si="95"/>
        <v>#N/A</v>
      </c>
      <c r="AV124" s="99">
        <f t="shared" ca="1" si="96"/>
        <v>10.369473010753746</v>
      </c>
      <c r="AW124" s="91">
        <f t="shared" ca="1" si="97"/>
        <v>-7.2563553897083679</v>
      </c>
      <c r="AX124" s="99">
        <f t="shared" ca="1" si="98"/>
        <v>7.3709846303055278</v>
      </c>
      <c r="AY124" s="91">
        <f t="shared" ca="1" si="99"/>
        <v>10.288306451612902</v>
      </c>
      <c r="BD124" s="174">
        <v>81</v>
      </c>
      <c r="BE124" s="30">
        <f t="shared" ca="1" si="100"/>
        <v>10.392891689147831</v>
      </c>
      <c r="BF124" s="30">
        <f t="shared" ca="1" si="101"/>
        <v>1.969106039662013</v>
      </c>
      <c r="BG124" s="30">
        <f t="shared" ca="1" si="111"/>
        <v>1.6110867597234653</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1</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33.433500449448481</v>
      </c>
      <c r="E125" s="4">
        <f t="shared" ca="1" si="115"/>
        <v>181</v>
      </c>
      <c r="F125" s="4">
        <f t="shared" ca="1" si="115"/>
        <v>108.15839647763124</v>
      </c>
      <c r="G125" s="22">
        <f t="shared" ca="1" si="116"/>
        <v>124.49606870429528</v>
      </c>
      <c r="H125" s="4">
        <f t="shared" ca="1" si="116"/>
        <v>-1</v>
      </c>
      <c r="I125" s="99">
        <f t="shared" si="74"/>
        <v>12.8125</v>
      </c>
      <c r="J125" s="22" t="e">
        <f t="shared" ca="1" si="75"/>
        <v>#N/A</v>
      </c>
      <c r="K125" s="21" t="e">
        <f t="shared" ca="1" si="82"/>
        <v>#N/A</v>
      </c>
      <c r="L125" s="4">
        <f t="shared" ca="1" si="72"/>
        <v>124.49606870429528</v>
      </c>
      <c r="M125" s="21">
        <f t="shared" ca="1" si="83"/>
        <v>181</v>
      </c>
      <c r="N125" s="22">
        <f t="shared" ca="1" si="84"/>
        <v>35.619437911615755</v>
      </c>
      <c r="O125" s="21">
        <f t="shared" ca="1" si="85"/>
        <v>-1</v>
      </c>
      <c r="P125" s="99">
        <f t="shared" ca="1" si="76"/>
        <v>147.56649955055153</v>
      </c>
      <c r="Q125" t="e">
        <f t="shared" ca="1" si="77"/>
        <v>#N/A</v>
      </c>
      <c r="R125" s="108" t="e">
        <f t="shared" ca="1" si="78"/>
        <v>#N/A</v>
      </c>
      <c r="S125" s="99">
        <f t="shared" ca="1" si="79"/>
        <v>34.433500449448481</v>
      </c>
      <c r="T125" s="34" t="e">
        <f t="shared" ca="1" si="80"/>
        <v>#N/A</v>
      </c>
      <c r="U125" s="59" t="e">
        <f t="shared" ca="1" si="81"/>
        <v>#N/A</v>
      </c>
      <c r="AB125" s="4"/>
      <c r="AC125" s="4"/>
      <c r="AD125" s="4"/>
      <c r="AE125" s="4"/>
      <c r="AL125" s="99">
        <f t="shared" ca="1" si="86"/>
        <v>7.0592874397271936</v>
      </c>
      <c r="AM125" s="91">
        <f t="shared" ca="1" si="87"/>
        <v>10.692362559009579</v>
      </c>
      <c r="AN125" s="99">
        <f t="shared" ca="1" si="88"/>
        <v>-7.0592874397271936</v>
      </c>
      <c r="AO125" s="91">
        <f t="shared" ca="1" si="89"/>
        <v>10.692362559009579</v>
      </c>
      <c r="AP125" s="99" t="e">
        <f t="shared" ca="1" si="90"/>
        <v>#N/A</v>
      </c>
      <c r="AQ125" s="91" t="e">
        <f t="shared" ca="1" si="91"/>
        <v>#N/A</v>
      </c>
      <c r="AR125" s="30" t="e">
        <f t="shared" ca="1" si="92"/>
        <v>#N/A</v>
      </c>
      <c r="AS125" s="91" t="e">
        <f t="shared" ca="1" si="93"/>
        <v>#N/A</v>
      </c>
      <c r="AT125" s="99" t="e">
        <f t="shared" ca="1" si="94"/>
        <v>#N/A</v>
      </c>
      <c r="AU125" s="91" t="e">
        <f t="shared" ca="1" si="95"/>
        <v>#N/A</v>
      </c>
      <c r="AV125" s="99">
        <f t="shared" ca="1" si="96"/>
        <v>10.55961470453588</v>
      </c>
      <c r="AW125" s="91">
        <f t="shared" ca="1" si="97"/>
        <v>-7.2563553897083652</v>
      </c>
      <c r="AX125" s="99">
        <f t="shared" ca="1" si="98"/>
        <v>7.4619844405562139</v>
      </c>
      <c r="AY125" s="91">
        <f t="shared" ca="1" si="99"/>
        <v>10.41532258064516</v>
      </c>
      <c r="BD125" s="174">
        <v>82</v>
      </c>
      <c r="BE125" s="30">
        <f t="shared" ca="1" si="100"/>
        <v>11.681901462261836</v>
      </c>
      <c r="BF125" s="30">
        <f t="shared" ca="1" si="101"/>
        <v>1.95441333095092</v>
      </c>
      <c r="BG125" s="30">
        <f t="shared" ca="1" si="111"/>
        <v>1.5990654525962074</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1</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34.465071162800932</v>
      </c>
      <c r="E126" s="4">
        <f t="shared" ca="1" si="115"/>
        <v>181</v>
      </c>
      <c r="F126" s="4">
        <f t="shared" ca="1" si="115"/>
        <v>107.93213513795887</v>
      </c>
      <c r="G126" s="22">
        <f t="shared" ca="1" si="116"/>
        <v>124.02303755874564</v>
      </c>
      <c r="H126" s="4">
        <f t="shared" ca="1" si="116"/>
        <v>-1</v>
      </c>
      <c r="I126" s="99">
        <f t="shared" si="74"/>
        <v>12.96875</v>
      </c>
      <c r="J126" s="22" t="e">
        <f t="shared" ca="1" si="75"/>
        <v>#N/A</v>
      </c>
      <c r="K126" s="21" t="e">
        <f t="shared" ca="1" si="82"/>
        <v>#N/A</v>
      </c>
      <c r="L126" s="4">
        <f t="shared" ca="1" si="72"/>
        <v>124.02303755874564</v>
      </c>
      <c r="M126" s="21">
        <f t="shared" ca="1" si="83"/>
        <v>181</v>
      </c>
      <c r="N126" s="22">
        <f t="shared" ca="1" si="84"/>
        <v>35.619437911615755</v>
      </c>
      <c r="O126" s="21">
        <f t="shared" ca="1" si="85"/>
        <v>-1</v>
      </c>
      <c r="P126" s="99">
        <f t="shared" ca="1" si="76"/>
        <v>146.53492883719906</v>
      </c>
      <c r="Q126" t="e">
        <f t="shared" ca="1" si="77"/>
        <v>#N/A</v>
      </c>
      <c r="R126" s="108" t="e">
        <f t="shared" ca="1" si="78"/>
        <v>#N/A</v>
      </c>
      <c r="S126" s="99">
        <f t="shared" ca="1" si="79"/>
        <v>35.465071162800932</v>
      </c>
      <c r="T126" s="34" t="e">
        <f t="shared" ca="1" si="80"/>
        <v>#N/A</v>
      </c>
      <c r="U126" s="59" t="e">
        <f t="shared" ca="1" si="81"/>
        <v>#N/A</v>
      </c>
      <c r="AB126" s="4"/>
      <c r="AC126" s="4"/>
      <c r="AD126" s="4"/>
      <c r="AE126" s="4"/>
      <c r="AL126" s="99">
        <f t="shared" ca="1" si="86"/>
        <v>7.33906393685122</v>
      </c>
      <c r="AM126" s="91">
        <f t="shared" ca="1" si="87"/>
        <v>10.692362559009577</v>
      </c>
      <c r="AN126" s="99">
        <f t="shared" ca="1" si="88"/>
        <v>-7.33906393685122</v>
      </c>
      <c r="AO126" s="91">
        <f t="shared" ca="1" si="89"/>
        <v>10.692362559009577</v>
      </c>
      <c r="AP126" s="99" t="e">
        <f t="shared" ca="1" si="90"/>
        <v>#N/A</v>
      </c>
      <c r="AQ126" s="91" t="e">
        <f t="shared" ca="1" si="91"/>
        <v>#N/A</v>
      </c>
      <c r="AR126" s="30" t="e">
        <f t="shared" ca="1" si="92"/>
        <v>#N/A</v>
      </c>
      <c r="AS126" s="91" t="e">
        <f t="shared" ca="1" si="93"/>
        <v>#N/A</v>
      </c>
      <c r="AT126" s="99" t="e">
        <f t="shared" ca="1" si="94"/>
        <v>#N/A</v>
      </c>
      <c r="AU126" s="91" t="e">
        <f t="shared" ca="1" si="95"/>
        <v>#N/A</v>
      </c>
      <c r="AV126" s="99">
        <f t="shared" ca="1" si="96"/>
        <v>10.748664243558377</v>
      </c>
      <c r="AW126" s="91">
        <f t="shared" ca="1" si="97"/>
        <v>-7.2563553897083644</v>
      </c>
      <c r="AX126" s="99">
        <f t="shared" ca="1" si="98"/>
        <v>7.5529842508068992</v>
      </c>
      <c r="AY126" s="91">
        <f t="shared" ca="1" si="99"/>
        <v>10.542338709677418</v>
      </c>
      <c r="BD126" s="174">
        <v>83</v>
      </c>
      <c r="BE126" s="30">
        <f t="shared" ca="1" si="100"/>
        <v>13.340569549209802</v>
      </c>
      <c r="BF126" s="30">
        <f t="shared" ca="1" si="101"/>
        <v>1.9396845373178648</v>
      </c>
      <c r="BG126" s="30">
        <f t="shared" ca="1" si="111"/>
        <v>1.5870146214418894</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1</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35.446618598819846</v>
      </c>
      <c r="E127" s="4">
        <f t="shared" ca="1" si="115"/>
        <v>181</v>
      </c>
      <c r="F127" s="4">
        <f t="shared" ca="1" si="115"/>
        <v>107.71153955816483</v>
      </c>
      <c r="G127" s="22">
        <f t="shared" ca="1" si="116"/>
        <v>123.56379869471576</v>
      </c>
      <c r="H127" s="4">
        <f t="shared" ca="1" si="116"/>
        <v>-1</v>
      </c>
      <c r="I127" s="99">
        <f t="shared" si="74"/>
        <v>13.125</v>
      </c>
      <c r="J127" s="22" t="e">
        <f t="shared" ca="1" si="75"/>
        <v>#N/A</v>
      </c>
      <c r="K127" s="21" t="e">
        <f t="shared" ca="1" si="82"/>
        <v>#N/A</v>
      </c>
      <c r="L127" s="4">
        <f t="shared" ca="1" si="72"/>
        <v>123.56379869471576</v>
      </c>
      <c r="M127" s="21">
        <f t="shared" ca="1" si="83"/>
        <v>181</v>
      </c>
      <c r="N127" s="22">
        <f t="shared" ca="1" si="84"/>
        <v>35.619437911615755</v>
      </c>
      <c r="O127" s="21">
        <f t="shared" ca="1" si="85"/>
        <v>-1</v>
      </c>
      <c r="P127" s="99">
        <f t="shared" ca="1" si="76"/>
        <v>145.55338140118016</v>
      </c>
      <c r="Q127" t="e">
        <f t="shared" ca="1" si="77"/>
        <v>#N/A</v>
      </c>
      <c r="R127" s="108" t="e">
        <f t="shared" ca="1" si="78"/>
        <v>#N/A</v>
      </c>
      <c r="S127" s="99">
        <f t="shared" ca="1" si="79"/>
        <v>36.446618598819846</v>
      </c>
      <c r="T127" s="34" t="e">
        <f t="shared" ca="1" si="80"/>
        <v>#N/A</v>
      </c>
      <c r="U127" s="59" t="e">
        <f t="shared" ca="1" si="81"/>
        <v>#N/A</v>
      </c>
      <c r="AB127" s="4"/>
      <c r="AC127" s="4"/>
      <c r="AD127" s="4"/>
      <c r="AE127" s="4"/>
      <c r="AL127" s="99">
        <f t="shared" ca="1" si="86"/>
        <v>7.6117677254820491</v>
      </c>
      <c r="AM127" s="91">
        <f t="shared" ca="1" si="87"/>
        <v>10.692362559009579</v>
      </c>
      <c r="AN127" s="99">
        <f t="shared" ca="1" si="88"/>
        <v>-7.6117677254820491</v>
      </c>
      <c r="AO127" s="91">
        <f t="shared" ca="1" si="89"/>
        <v>10.692362559009579</v>
      </c>
      <c r="AP127" s="99" t="e">
        <f t="shared" ca="1" si="90"/>
        <v>#N/A</v>
      </c>
      <c r="AQ127" s="91" t="e">
        <f t="shared" ca="1" si="91"/>
        <v>#N/A</v>
      </c>
      <c r="AR127" s="30" t="e">
        <f t="shared" ca="1" si="92"/>
        <v>#N/A</v>
      </c>
      <c r="AS127" s="91" t="e">
        <f t="shared" ca="1" si="93"/>
        <v>#N/A</v>
      </c>
      <c r="AT127" s="99" t="e">
        <f t="shared" ca="1" si="94"/>
        <v>#N/A</v>
      </c>
      <c r="AU127" s="91" t="e">
        <f t="shared" ca="1" si="95"/>
        <v>#N/A</v>
      </c>
      <c r="AV127" s="99">
        <f t="shared" ca="1" si="96"/>
        <v>10.936678264365755</v>
      </c>
      <c r="AW127" s="91">
        <f t="shared" ca="1" si="97"/>
        <v>-7.2563553897083661</v>
      </c>
      <c r="AX127" s="99">
        <f t="shared" ca="1" si="98"/>
        <v>7.6439840610575844</v>
      </c>
      <c r="AY127" s="91">
        <f t="shared" ca="1" si="99"/>
        <v>10.669354838709676</v>
      </c>
      <c r="BD127" s="174">
        <v>84</v>
      </c>
      <c r="BE127" s="30">
        <f t="shared" ca="1" si="100"/>
        <v>15.553720018344631</v>
      </c>
      <c r="BF127" s="30">
        <f t="shared" ca="1" si="101"/>
        <v>1.9249241452960695</v>
      </c>
      <c r="BG127" s="30">
        <f t="shared" ca="1" si="111"/>
        <v>1.5749379370604204</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1</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36.382790243615673</v>
      </c>
      <c r="E128" s="4">
        <f t="shared" ca="1" si="115"/>
        <v>181</v>
      </c>
      <c r="F128" s="4">
        <f t="shared" ca="1" si="115"/>
        <v>107.49639591787687</v>
      </c>
      <c r="G128" s="22">
        <f t="shared" ca="1" si="116"/>
        <v>123.11771030495323</v>
      </c>
      <c r="H128" s="4">
        <f t="shared" ca="1" si="116"/>
        <v>-1</v>
      </c>
      <c r="I128" s="99">
        <f t="shared" si="74"/>
        <v>13.28125</v>
      </c>
      <c r="J128" s="22" t="e">
        <f t="shared" ca="1" si="75"/>
        <v>#N/A</v>
      </c>
      <c r="K128" s="21" t="e">
        <f t="shared" ca="1" si="82"/>
        <v>#N/A</v>
      </c>
      <c r="L128" s="4">
        <f t="shared" ca="1" si="72"/>
        <v>123.11771030495323</v>
      </c>
      <c r="M128" s="21">
        <f t="shared" ca="1" si="83"/>
        <v>181</v>
      </c>
      <c r="N128" s="22">
        <f t="shared" ca="1" si="84"/>
        <v>35.619437911615755</v>
      </c>
      <c r="O128" s="21">
        <f t="shared" ca="1" si="85"/>
        <v>-1</v>
      </c>
      <c r="P128" s="99">
        <f t="shared" ca="1" si="76"/>
        <v>144.61720975638434</v>
      </c>
      <c r="Q128" t="e">
        <f t="shared" ca="1" si="77"/>
        <v>#N/A</v>
      </c>
      <c r="R128" s="108" t="e">
        <f t="shared" ca="1" si="78"/>
        <v>#N/A</v>
      </c>
      <c r="S128" s="99">
        <f t="shared" ca="1" si="79"/>
        <v>37.382790243615673</v>
      </c>
      <c r="T128" s="34" t="e">
        <f t="shared" ca="1" si="80"/>
        <v>#N/A</v>
      </c>
      <c r="U128" s="59" t="e">
        <f t="shared" ca="1" si="81"/>
        <v>#N/A</v>
      </c>
      <c r="AB128" s="4"/>
      <c r="AC128" s="4"/>
      <c r="AD128" s="4"/>
      <c r="AE128" s="4"/>
      <c r="AL128" s="99">
        <f t="shared" ca="1" si="86"/>
        <v>7.8781333112095862</v>
      </c>
      <c r="AM128" s="91">
        <f t="shared" ca="1" si="87"/>
        <v>10.692362559009579</v>
      </c>
      <c r="AN128" s="99">
        <f t="shared" ca="1" si="88"/>
        <v>-7.8781333112095862</v>
      </c>
      <c r="AO128" s="91">
        <f t="shared" ca="1" si="89"/>
        <v>10.692362559009579</v>
      </c>
      <c r="AP128" s="99" t="e">
        <f t="shared" ca="1" si="90"/>
        <v>#N/A</v>
      </c>
      <c r="AQ128" s="91" t="e">
        <f t="shared" ca="1" si="91"/>
        <v>#N/A</v>
      </c>
      <c r="AR128" s="30" t="e">
        <f t="shared" ca="1" si="92"/>
        <v>#N/A</v>
      </c>
      <c r="AS128" s="91" t="e">
        <f t="shared" ca="1" si="93"/>
        <v>#N/A</v>
      </c>
      <c r="AT128" s="99" t="e">
        <f t="shared" ca="1" si="94"/>
        <v>#N/A</v>
      </c>
      <c r="AU128" s="91" t="e">
        <f t="shared" ca="1" si="95"/>
        <v>#N/A</v>
      </c>
      <c r="AV128" s="99">
        <f t="shared" ca="1" si="96"/>
        <v>11.123709274372032</v>
      </c>
      <c r="AW128" s="91">
        <f t="shared" ca="1" si="97"/>
        <v>-7.2563553897083626</v>
      </c>
      <c r="AX128" s="99">
        <f t="shared" ca="1" si="98"/>
        <v>7.7349838713082706</v>
      </c>
      <c r="AY128" s="91">
        <f t="shared" ca="1" si="99"/>
        <v>10.796370967741934</v>
      </c>
      <c r="BD128" s="174">
        <v>85</v>
      </c>
      <c r="BE128" s="30">
        <f t="shared" ca="1" si="100"/>
        <v>18.654037018766481</v>
      </c>
      <c r="BF128" s="30">
        <f t="shared" ca="1" si="101"/>
        <v>1.9101366510439304</v>
      </c>
      <c r="BG128" s="30">
        <f t="shared" ca="1" si="111"/>
        <v>1.5628390781268522</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1</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37.277565134058989</v>
      </c>
      <c r="E129" s="4">
        <f t="shared" ca="1" si="115"/>
        <v>181</v>
      </c>
      <c r="F129" s="4">
        <f t="shared" ca="1" si="115"/>
        <v>107.28650120413177</v>
      </c>
      <c r="G129" s="22">
        <f t="shared" ca="1" si="116"/>
        <v>122.68417275173965</v>
      </c>
      <c r="H129" s="4">
        <f t="shared" ca="1" si="116"/>
        <v>-1</v>
      </c>
      <c r="I129" s="99">
        <f t="shared" si="74"/>
        <v>13.4375</v>
      </c>
      <c r="J129" s="22" t="e">
        <f t="shared" ca="1" si="75"/>
        <v>#N/A</v>
      </c>
      <c r="K129" s="21" t="e">
        <f t="shared" ca="1" si="82"/>
        <v>#N/A</v>
      </c>
      <c r="L129" s="4">
        <f t="shared" ca="1" si="72"/>
        <v>122.68417275173965</v>
      </c>
      <c r="M129" s="21">
        <f t="shared" ca="1" si="83"/>
        <v>181</v>
      </c>
      <c r="N129" s="22">
        <f t="shared" ca="1" si="84"/>
        <v>35.619437911615755</v>
      </c>
      <c r="O129" s="21">
        <f t="shared" ca="1" si="85"/>
        <v>-1</v>
      </c>
      <c r="P129" s="99">
        <f t="shared" ca="1" si="76"/>
        <v>143.72243486594101</v>
      </c>
      <c r="Q129" t="e">
        <f t="shared" ca="1" si="77"/>
        <v>#N/A</v>
      </c>
      <c r="R129" s="108" t="e">
        <f t="shared" ca="1" si="78"/>
        <v>#N/A</v>
      </c>
      <c r="S129" s="99">
        <f t="shared" ca="1" si="79"/>
        <v>38.277565134058989</v>
      </c>
      <c r="T129" s="34" t="e">
        <f t="shared" ca="1" si="80"/>
        <v>#N/A</v>
      </c>
      <c r="U129" s="59" t="e">
        <f t="shared" ca="1" si="81"/>
        <v>#N/A</v>
      </c>
      <c r="AB129" s="4"/>
      <c r="AC129" s="4"/>
      <c r="AD129" s="4"/>
      <c r="AE129" s="4"/>
      <c r="AL129" s="99">
        <f t="shared" ca="1" si="86"/>
        <v>8.1387830267608265</v>
      </c>
      <c r="AM129" s="91">
        <f t="shared" ca="1" si="87"/>
        <v>10.692362559009579</v>
      </c>
      <c r="AN129" s="99">
        <f t="shared" ca="1" si="88"/>
        <v>-8.1387830267608265</v>
      </c>
      <c r="AO129" s="91">
        <f t="shared" ca="1" si="89"/>
        <v>10.692362559009579</v>
      </c>
      <c r="AP129" s="99" t="e">
        <f t="shared" ca="1" si="90"/>
        <v>#N/A</v>
      </c>
      <c r="AQ129" s="91" t="e">
        <f t="shared" ca="1" si="91"/>
        <v>#N/A</v>
      </c>
      <c r="AR129" s="30" t="e">
        <f t="shared" ca="1" si="92"/>
        <v>#N/A</v>
      </c>
      <c r="AS129" s="91" t="e">
        <f t="shared" ca="1" si="93"/>
        <v>#N/A</v>
      </c>
      <c r="AT129" s="99" t="e">
        <f t="shared" ca="1" si="94"/>
        <v>#N/A</v>
      </c>
      <c r="AU129" s="91" t="e">
        <f t="shared" ca="1" si="95"/>
        <v>#N/A</v>
      </c>
      <c r="AV129" s="99">
        <f t="shared" ca="1" si="96"/>
        <v>11.309806042026111</v>
      </c>
      <c r="AW129" s="91">
        <f t="shared" ca="1" si="97"/>
        <v>-7.2563553897083661</v>
      </c>
      <c r="AX129" s="99">
        <f t="shared" ca="1" si="98"/>
        <v>7.8259836815589559</v>
      </c>
      <c r="AY129" s="91">
        <f t="shared" ca="1" si="99"/>
        <v>10.923387096774194</v>
      </c>
      <c r="BD129" s="174">
        <v>86</v>
      </c>
      <c r="BE129" s="30">
        <f t="shared" ca="1" si="100"/>
        <v>23.306889874860186</v>
      </c>
      <c r="BF129" s="30">
        <f t="shared" ca="1" si="101"/>
        <v>1.8953265589754471</v>
      </c>
      <c r="BG129" s="30">
        <f t="shared" ca="1" si="111"/>
        <v>1.5507217300708203</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1</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38.134382734962266</v>
      </c>
      <c r="E130" s="4">
        <f t="shared" ca="1" si="115"/>
        <v>181</v>
      </c>
      <c r="F130" s="4">
        <f t="shared" ca="1" si="115"/>
        <v>107.08166252579707</v>
      </c>
      <c r="G130" s="22">
        <f t="shared" ca="1" si="116"/>
        <v>122.2626249332225</v>
      </c>
      <c r="H130" s="4">
        <f t="shared" ca="1" si="116"/>
        <v>-1</v>
      </c>
      <c r="I130" s="99">
        <f t="shared" si="74"/>
        <v>13.59375</v>
      </c>
      <c r="J130" s="22" t="e">
        <f t="shared" ca="1" si="75"/>
        <v>#N/A</v>
      </c>
      <c r="K130" s="21" t="e">
        <f t="shared" ca="1" si="82"/>
        <v>#N/A</v>
      </c>
      <c r="L130" s="4">
        <f t="shared" ca="1" si="72"/>
        <v>122.2626249332225</v>
      </c>
      <c r="M130" s="21">
        <f t="shared" ca="1" si="83"/>
        <v>181</v>
      </c>
      <c r="N130" s="22">
        <f t="shared" ca="1" si="84"/>
        <v>35.619437911615755</v>
      </c>
      <c r="O130" s="21">
        <f t="shared" ca="1" si="85"/>
        <v>-1</v>
      </c>
      <c r="P130" s="99">
        <f t="shared" ca="1" si="76"/>
        <v>142.86561726503774</v>
      </c>
      <c r="Q130" t="e">
        <f t="shared" ca="1" si="77"/>
        <v>#N/A</v>
      </c>
      <c r="R130" s="108" t="e">
        <f t="shared" ca="1" si="78"/>
        <v>#N/A</v>
      </c>
      <c r="S130" s="99">
        <f t="shared" ca="1" si="79"/>
        <v>39.134382734962266</v>
      </c>
      <c r="T130" s="34" t="e">
        <f t="shared" ca="1" si="80"/>
        <v>#N/A</v>
      </c>
      <c r="U130" s="59" t="e">
        <f t="shared" ca="1" si="81"/>
        <v>#N/A</v>
      </c>
      <c r="AB130" s="4"/>
      <c r="AC130" s="4"/>
      <c r="AD130" s="4"/>
      <c r="AE130" s="4"/>
      <c r="AL130" s="99">
        <f t="shared" ca="1" si="86"/>
        <v>8.3942493392315978</v>
      </c>
      <c r="AM130" s="91">
        <f t="shared" ca="1" si="87"/>
        <v>10.692362559009579</v>
      </c>
      <c r="AN130" s="99">
        <f t="shared" ca="1" si="88"/>
        <v>-8.3942493392315978</v>
      </c>
      <c r="AO130" s="91">
        <f t="shared" ca="1" si="89"/>
        <v>10.692362559009579</v>
      </c>
      <c r="AP130" s="99" t="e">
        <f t="shared" ca="1" si="90"/>
        <v>#N/A</v>
      </c>
      <c r="AQ130" s="91" t="e">
        <f t="shared" ca="1" si="91"/>
        <v>#N/A</v>
      </c>
      <c r="AR130" s="30" t="e">
        <f t="shared" ca="1" si="92"/>
        <v>#N/A</v>
      </c>
      <c r="AS130" s="91" t="e">
        <f t="shared" ca="1" si="93"/>
        <v>#N/A</v>
      </c>
      <c r="AT130" s="99" t="e">
        <f t="shared" ca="1" si="94"/>
        <v>#N/A</v>
      </c>
      <c r="AU130" s="91" t="e">
        <f t="shared" ca="1" si="95"/>
        <v>#N/A</v>
      </c>
      <c r="AV130" s="99">
        <f t="shared" ca="1" si="96"/>
        <v>11.495013941737971</v>
      </c>
      <c r="AW130" s="91">
        <f t="shared" ca="1" si="97"/>
        <v>-7.2563553897083661</v>
      </c>
      <c r="AX130" s="99">
        <f t="shared" ca="1" si="98"/>
        <v>7.9169834918096411</v>
      </c>
      <c r="AY130" s="91">
        <f t="shared" ca="1" si="99"/>
        <v>11.050403225806452</v>
      </c>
      <c r="BD130" s="174">
        <v>87</v>
      </c>
      <c r="BE130" s="30">
        <f t="shared" ca="1" si="100"/>
        <v>31.064808371244713</v>
      </c>
      <c r="BF130" s="30">
        <f t="shared" ca="1" si="101"/>
        <v>1.8804983803881321</v>
      </c>
      <c r="BG130" s="30">
        <f t="shared" ca="1" si="111"/>
        <v>1.5385895839539261</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1</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38.956241284379495</v>
      </c>
      <c r="E131" s="4">
        <f t="shared" ca="1" si="115"/>
        <v>181</v>
      </c>
      <c r="F131" s="4">
        <f t="shared" ca="1" si="115"/>
        <v>106.88169648035974</v>
      </c>
      <c r="G131" s="22">
        <f t="shared" ca="1" si="116"/>
        <v>121.85254103939702</v>
      </c>
      <c r="H131" s="4">
        <f t="shared" ca="1" si="116"/>
        <v>-1</v>
      </c>
      <c r="I131" s="99">
        <f t="shared" si="74"/>
        <v>13.75</v>
      </c>
      <c r="J131" s="22" t="e">
        <f t="shared" ca="1" si="75"/>
        <v>#N/A</v>
      </c>
      <c r="K131" s="21" t="e">
        <f t="shared" ca="1" si="82"/>
        <v>#N/A</v>
      </c>
      <c r="L131" s="4">
        <f t="shared" ca="1" si="72"/>
        <v>121.85254103939702</v>
      </c>
      <c r="M131" s="21">
        <f t="shared" ca="1" si="83"/>
        <v>181</v>
      </c>
      <c r="N131" s="22">
        <f t="shared" ca="1" si="84"/>
        <v>35.619437911615755</v>
      </c>
      <c r="O131" s="21">
        <f t="shared" ca="1" si="85"/>
        <v>-1</v>
      </c>
      <c r="P131" s="99">
        <f t="shared" ca="1" si="76"/>
        <v>142.0437587156205</v>
      </c>
      <c r="Q131" t="e">
        <f t="shared" ca="1" si="77"/>
        <v>#N/A</v>
      </c>
      <c r="R131" s="108" t="e">
        <f t="shared" ca="1" si="78"/>
        <v>#N/A</v>
      </c>
      <c r="S131" s="99">
        <f t="shared" ca="1" si="79"/>
        <v>39.956241284379495</v>
      </c>
      <c r="T131" s="34" t="e">
        <f t="shared" ca="1" si="80"/>
        <v>#N/A</v>
      </c>
      <c r="U131" s="59" t="e">
        <f t="shared" ca="1" si="81"/>
        <v>#N/A</v>
      </c>
      <c r="AB131" s="4"/>
      <c r="AC131" s="4"/>
      <c r="AD131" s="4"/>
      <c r="AE131" s="4"/>
      <c r="AL131" s="99">
        <f t="shared" ca="1" si="86"/>
        <v>8.6449917817595487</v>
      </c>
      <c r="AM131" s="91">
        <f t="shared" ca="1" si="87"/>
        <v>10.692362559009579</v>
      </c>
      <c r="AN131" s="99">
        <f t="shared" ca="1" si="88"/>
        <v>-8.6449917817595487</v>
      </c>
      <c r="AO131" s="91">
        <f t="shared" ca="1" si="89"/>
        <v>10.692362559009579</v>
      </c>
      <c r="AP131" s="99" t="e">
        <f t="shared" ca="1" si="90"/>
        <v>#N/A</v>
      </c>
      <c r="AQ131" s="91" t="e">
        <f t="shared" ca="1" si="91"/>
        <v>#N/A</v>
      </c>
      <c r="AR131" s="30" t="e">
        <f t="shared" ca="1" si="92"/>
        <v>#N/A</v>
      </c>
      <c r="AS131" s="91" t="e">
        <f t="shared" ca="1" si="93"/>
        <v>#N/A</v>
      </c>
      <c r="AT131" s="99" t="e">
        <f t="shared" ca="1" si="94"/>
        <v>#N/A</v>
      </c>
      <c r="AU131" s="91" t="e">
        <f t="shared" ca="1" si="95"/>
        <v>#N/A</v>
      </c>
      <c r="AV131" s="99">
        <f t="shared" ca="1" si="96"/>
        <v>11.679375259758134</v>
      </c>
      <c r="AW131" s="91">
        <f t="shared" ca="1" si="97"/>
        <v>-7.2563553897083635</v>
      </c>
      <c r="AX131" s="99">
        <f t="shared" ca="1" si="98"/>
        <v>8.0079833020603264</v>
      </c>
      <c r="AY131" s="91">
        <f t="shared" ca="1" si="99"/>
        <v>11.17741935483871</v>
      </c>
      <c r="BD131" s="174">
        <v>88</v>
      </c>
      <c r="BE131" s="30">
        <f t="shared" ca="1" si="100"/>
        <v>46.585383894558831</v>
      </c>
      <c r="BF131" s="30">
        <f t="shared" ca="1" si="101"/>
        <v>1.8656566320888264</v>
      </c>
      <c r="BG131" s="30">
        <f t="shared" ca="1" si="111"/>
        <v>1.5264463353454034</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1</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39.745774042105658</v>
      </c>
      <c r="E132" s="4">
        <f t="shared" ca="1" si="115"/>
        <v>181</v>
      </c>
      <c r="F132" s="4">
        <f t="shared" ca="1" si="115"/>
        <v>106.68642856840268</v>
      </c>
      <c r="G132" s="22">
        <f t="shared" ca="1" si="116"/>
        <v>121.45342764776331</v>
      </c>
      <c r="H132" s="4">
        <f t="shared" ca="1" si="116"/>
        <v>-1</v>
      </c>
      <c r="I132" s="99">
        <f t="shared" si="74"/>
        <v>13.90625</v>
      </c>
      <c r="J132" s="22" t="e">
        <f t="shared" ca="1" si="75"/>
        <v>#N/A</v>
      </c>
      <c r="K132" s="21" t="e">
        <f t="shared" ca="1" si="82"/>
        <v>#N/A</v>
      </c>
      <c r="L132" s="4">
        <f t="shared" ca="1" si="72"/>
        <v>121.45342764776331</v>
      </c>
      <c r="M132" s="21">
        <f t="shared" ca="1" si="83"/>
        <v>181</v>
      </c>
      <c r="N132" s="22">
        <f t="shared" ca="1" si="84"/>
        <v>35.619437911615755</v>
      </c>
      <c r="O132" s="21">
        <f t="shared" ca="1" si="85"/>
        <v>-1</v>
      </c>
      <c r="P132" s="99">
        <f t="shared" ca="1" si="76"/>
        <v>141.25422595789433</v>
      </c>
      <c r="Q132" t="e">
        <f t="shared" ca="1" si="77"/>
        <v>#N/A</v>
      </c>
      <c r="R132" s="108" t="e">
        <f t="shared" ca="1" si="78"/>
        <v>#N/A</v>
      </c>
      <c r="S132" s="99">
        <f t="shared" ca="1" si="79"/>
        <v>40.745774042105658</v>
      </c>
      <c r="T132" s="34" t="e">
        <f t="shared" ca="1" si="80"/>
        <v>#N/A</v>
      </c>
      <c r="U132" s="59" t="e">
        <f t="shared" ca="1" si="81"/>
        <v>#N/A</v>
      </c>
      <c r="AB132" s="4"/>
      <c r="AC132" s="4"/>
      <c r="AD132" s="4"/>
      <c r="AE132" s="4"/>
      <c r="AL132" s="99">
        <f t="shared" ca="1" si="86"/>
        <v>8.8914100101834315</v>
      </c>
      <c r="AM132" s="91">
        <f t="shared" ca="1" si="87"/>
        <v>10.692362559009581</v>
      </c>
      <c r="AN132" s="99">
        <f t="shared" ca="1" si="88"/>
        <v>-8.8914100101834315</v>
      </c>
      <c r="AO132" s="91">
        <f t="shared" ca="1" si="89"/>
        <v>10.692362559009581</v>
      </c>
      <c r="AP132" s="99" t="e">
        <f t="shared" ca="1" si="90"/>
        <v>#N/A</v>
      </c>
      <c r="AQ132" s="91" t="e">
        <f t="shared" ca="1" si="91"/>
        <v>#N/A</v>
      </c>
      <c r="AR132" s="30" t="e">
        <f t="shared" ca="1" si="92"/>
        <v>#N/A</v>
      </c>
      <c r="AS132" s="91" t="e">
        <f t="shared" ca="1" si="93"/>
        <v>#N/A</v>
      </c>
      <c r="AT132" s="99" t="e">
        <f t="shared" ca="1" si="94"/>
        <v>#N/A</v>
      </c>
      <c r="AU132" s="91" t="e">
        <f t="shared" ca="1" si="95"/>
        <v>#N/A</v>
      </c>
      <c r="AV132" s="99">
        <f t="shared" ca="1" si="96"/>
        <v>11.862929466230101</v>
      </c>
      <c r="AW132" s="91">
        <f t="shared" ca="1" si="97"/>
        <v>-7.2563553897083635</v>
      </c>
      <c r="AX132" s="99">
        <f t="shared" ca="1" si="98"/>
        <v>8.0989831123110125</v>
      </c>
      <c r="AY132" s="91">
        <f t="shared" ca="1" si="99"/>
        <v>11.304435483870968</v>
      </c>
      <c r="BD132" s="174">
        <v>89</v>
      </c>
      <c r="BE132" s="30">
        <f t="shared" ca="1" si="100"/>
        <v>93.156577429900466</v>
      </c>
      <c r="BF132" s="30">
        <f t="shared" ca="1" si="101"/>
        <v>1.8508058350178378</v>
      </c>
      <c r="BG132" s="30">
        <f t="shared" ca="1" si="111"/>
        <v>1.5142956831964127</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1</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40.505309247952667</v>
      </c>
      <c r="E133" s="4">
        <f t="shared" ca="1" si="115"/>
        <v>181</v>
      </c>
      <c r="F133" s="4">
        <f t="shared" ca="1" si="115"/>
        <v>106.4956926515692</v>
      </c>
      <c r="G133" s="22">
        <f t="shared" ca="1" si="116"/>
        <v>121.06482111611962</v>
      </c>
      <c r="H133" s="4">
        <f t="shared" ca="1" si="116"/>
        <v>-1</v>
      </c>
      <c r="I133" s="99">
        <f t="shared" si="74"/>
        <v>14.0625</v>
      </c>
      <c r="J133" s="22" t="e">
        <f t="shared" ca="1" si="75"/>
        <v>#N/A</v>
      </c>
      <c r="K133" s="21" t="e">
        <f t="shared" ca="1" si="82"/>
        <v>#N/A</v>
      </c>
      <c r="L133" s="4">
        <f t="shared" ca="1" si="72"/>
        <v>121.06482111611962</v>
      </c>
      <c r="M133" s="21">
        <f t="shared" ca="1" si="83"/>
        <v>181</v>
      </c>
      <c r="N133" s="22">
        <f t="shared" ca="1" si="84"/>
        <v>35.619437911615755</v>
      </c>
      <c r="O133" s="21">
        <f t="shared" ca="1" si="85"/>
        <v>-1</v>
      </c>
      <c r="P133" s="99">
        <f t="shared" ca="1" si="76"/>
        <v>140.49469075204735</v>
      </c>
      <c r="Q133" t="e">
        <f t="shared" ca="1" si="77"/>
        <v>#N/A</v>
      </c>
      <c r="R133" s="108" t="e">
        <f t="shared" ca="1" si="78"/>
        <v>#N/A</v>
      </c>
      <c r="S133" s="99">
        <f t="shared" ca="1" si="79"/>
        <v>41.505309247952667</v>
      </c>
      <c r="T133" s="34" t="e">
        <f t="shared" ca="1" si="80"/>
        <v>#N/A</v>
      </c>
      <c r="U133" s="59" t="e">
        <f t="shared" ca="1" si="81"/>
        <v>#N/A</v>
      </c>
      <c r="AB133" s="4"/>
      <c r="AC133" s="4"/>
      <c r="AD133" s="4"/>
      <c r="AE133" s="4"/>
      <c r="AL133" s="99">
        <f t="shared" ca="1" si="86"/>
        <v>9.1338540144174711</v>
      </c>
      <c r="AM133" s="91">
        <f t="shared" ca="1" si="87"/>
        <v>10.692362559009579</v>
      </c>
      <c r="AN133" s="99">
        <f t="shared" ca="1" si="88"/>
        <v>-9.1338540144174711</v>
      </c>
      <c r="AO133" s="91">
        <f t="shared" ca="1" si="89"/>
        <v>10.692362559009579</v>
      </c>
      <c r="AP133" s="99" t="e">
        <f t="shared" ca="1" si="90"/>
        <v>#N/A</v>
      </c>
      <c r="AQ133" s="91" t="e">
        <f t="shared" ca="1" si="91"/>
        <v>#N/A</v>
      </c>
      <c r="AR133" s="30" t="e">
        <f t="shared" ca="1" si="92"/>
        <v>#N/A</v>
      </c>
      <c r="AS133" s="91" t="e">
        <f t="shared" ca="1" si="93"/>
        <v>#N/A</v>
      </c>
      <c r="AT133" s="99" t="e">
        <f t="shared" ca="1" si="94"/>
        <v>#N/A</v>
      </c>
      <c r="AU133" s="91" t="e">
        <f t="shared" ca="1" si="95"/>
        <v>#N/A</v>
      </c>
      <c r="AV133" s="99">
        <f t="shared" ca="1" si="96"/>
        <v>12.045713457834299</v>
      </c>
      <c r="AW133" s="91">
        <f t="shared" ca="1" si="97"/>
        <v>-7.2563553897083652</v>
      </c>
      <c r="AX133" s="99">
        <f t="shared" ca="1" si="98"/>
        <v>8.1899829225616987</v>
      </c>
      <c r="AY133" s="91">
        <f t="shared" ca="1" si="99"/>
        <v>11.431451612903226</v>
      </c>
      <c r="BD133" s="174">
        <v>90</v>
      </c>
      <c r="BE133" s="30">
        <f t="shared" ca="1" si="100"/>
        <v>2.6540562412645196E+16</v>
      </c>
      <c r="BF133" s="30">
        <f t="shared" ca="1" si="101"/>
        <v>1.8359505128718165</v>
      </c>
      <c r="BG133" s="30">
        <f t="shared" ca="1" si="111"/>
        <v>1.5021413287133045</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1</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41.236917870987092</v>
      </c>
      <c r="E134" s="4">
        <f t="shared" ca="1" si="115"/>
        <v>181</v>
      </c>
      <c r="F134" s="4">
        <f t="shared" ca="1" si="115"/>
        <v>106.30933045023809</v>
      </c>
      <c r="G134" s="22">
        <f t="shared" ca="1" si="116"/>
        <v>120.68628523613458</v>
      </c>
      <c r="H134" s="4">
        <f t="shared" ca="1" si="116"/>
        <v>-1</v>
      </c>
      <c r="I134" s="99">
        <f t="shared" si="74"/>
        <v>14.21875</v>
      </c>
      <c r="J134" s="22" t="e">
        <f t="shared" ca="1" si="75"/>
        <v>#N/A</v>
      </c>
      <c r="K134" s="21" t="e">
        <f t="shared" ca="1" si="82"/>
        <v>#N/A</v>
      </c>
      <c r="L134" s="4">
        <f t="shared" ca="1" si="72"/>
        <v>120.68628523613458</v>
      </c>
      <c r="M134" s="21">
        <f t="shared" ca="1" si="83"/>
        <v>181</v>
      </c>
      <c r="N134" s="22">
        <f t="shared" ca="1" si="84"/>
        <v>35.619437911615755</v>
      </c>
      <c r="O134" s="21">
        <f t="shared" ca="1" si="85"/>
        <v>-1</v>
      </c>
      <c r="P134" s="99">
        <f t="shared" ca="1" si="76"/>
        <v>139.7630821290129</v>
      </c>
      <c r="Q134" t="e">
        <f t="shared" ca="1" si="77"/>
        <v>#N/A</v>
      </c>
      <c r="R134" s="108" t="e">
        <f t="shared" ca="1" si="78"/>
        <v>#N/A</v>
      </c>
      <c r="S134" s="99">
        <f t="shared" ca="1" si="79"/>
        <v>42.236917870987092</v>
      </c>
      <c r="T134" s="34" t="e">
        <f t="shared" ca="1" si="80"/>
        <v>#N/A</v>
      </c>
      <c r="U134" s="59" t="e">
        <f t="shared" ca="1" si="81"/>
        <v>#N/A</v>
      </c>
      <c r="AB134" s="4"/>
      <c r="AC134" s="4"/>
      <c r="AD134" s="4"/>
      <c r="AE134" s="4"/>
      <c r="AL134" s="99">
        <f t="shared" ca="1" si="86"/>
        <v>9.3726322060128933</v>
      </c>
      <c r="AM134" s="91">
        <f t="shared" ca="1" si="87"/>
        <v>10.692362559009581</v>
      </c>
      <c r="AN134" s="99">
        <f t="shared" ca="1" si="88"/>
        <v>-9.3726322060128933</v>
      </c>
      <c r="AO134" s="91">
        <f t="shared" ca="1" si="89"/>
        <v>10.692362559009581</v>
      </c>
      <c r="AP134" s="99" t="e">
        <f t="shared" ca="1" si="90"/>
        <v>#N/A</v>
      </c>
      <c r="AQ134" s="91" t="e">
        <f t="shared" ca="1" si="91"/>
        <v>#N/A</v>
      </c>
      <c r="AR134" s="30" t="e">
        <f t="shared" ca="1" si="92"/>
        <v>#N/A</v>
      </c>
      <c r="AS134" s="91" t="e">
        <f t="shared" ca="1" si="93"/>
        <v>#N/A</v>
      </c>
      <c r="AT134" s="99" t="e">
        <f t="shared" ca="1" si="94"/>
        <v>#N/A</v>
      </c>
      <c r="AU134" s="91" t="e">
        <f t="shared" ca="1" si="95"/>
        <v>#N/A</v>
      </c>
      <c r="AV134" s="99">
        <f t="shared" ca="1" si="96"/>
        <v>12.227761774779157</v>
      </c>
      <c r="AW134" s="91">
        <f t="shared" ca="1" si="97"/>
        <v>-7.2563553897083688</v>
      </c>
      <c r="AX134" s="99">
        <f t="shared" ca="1" si="98"/>
        <v>8.2809827328123831</v>
      </c>
      <c r="AY134" s="91">
        <f t="shared" ca="1" si="99"/>
        <v>11.558467741935484</v>
      </c>
      <c r="BD134" s="174">
        <v>91</v>
      </c>
      <c r="BE134" s="30">
        <f t="shared" ca="1" si="100"/>
        <v>93.15657742990112</v>
      </c>
      <c r="BF134" s="30">
        <f t="shared" ca="1" si="101"/>
        <v>1.8210951907257955</v>
      </c>
      <c r="BG134" s="30">
        <f t="shared" ca="1" si="111"/>
        <v>1.4899869742301963</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1</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41.94245207206928</v>
      </c>
      <c r="E135" s="4">
        <f t="shared" ca="1" si="115"/>
        <v>181</v>
      </c>
      <c r="F135" s="4">
        <f t="shared" ca="1" si="115"/>
        <v>106.12719107750831</v>
      </c>
      <c r="G135" s="22">
        <f t="shared" ca="1" si="116"/>
        <v>120.31740911650449</v>
      </c>
      <c r="H135" s="4">
        <f t="shared" ca="1" si="116"/>
        <v>-1</v>
      </c>
      <c r="I135" s="99">
        <f t="shared" si="74"/>
        <v>14.375</v>
      </c>
      <c r="J135" s="22" t="e">
        <f t="shared" ca="1" si="75"/>
        <v>#N/A</v>
      </c>
      <c r="K135" s="21" t="e">
        <f t="shared" ca="1" si="82"/>
        <v>#N/A</v>
      </c>
      <c r="L135" s="4">
        <f t="shared" ca="1" si="72"/>
        <v>120.31740911650449</v>
      </c>
      <c r="M135" s="21">
        <f t="shared" ca="1" si="83"/>
        <v>181</v>
      </c>
      <c r="N135" s="22">
        <f t="shared" ca="1" si="84"/>
        <v>35.619437911615755</v>
      </c>
      <c r="O135" s="21">
        <f t="shared" ca="1" si="85"/>
        <v>-1</v>
      </c>
      <c r="P135" s="99">
        <f t="shared" ca="1" si="76"/>
        <v>139.05754792793073</v>
      </c>
      <c r="Q135" t="e">
        <f t="shared" ca="1" si="77"/>
        <v>#N/A</v>
      </c>
      <c r="R135" s="108" t="e">
        <f t="shared" ca="1" si="78"/>
        <v>#N/A</v>
      </c>
      <c r="S135" s="99">
        <f t="shared" ca="1" si="79"/>
        <v>42.94245207206928</v>
      </c>
      <c r="T135" s="34" t="e">
        <f t="shared" ca="1" si="80"/>
        <v>#N/A</v>
      </c>
      <c r="U135" s="59" t="e">
        <f t="shared" ca="1" si="81"/>
        <v>#N/A</v>
      </c>
      <c r="AB135" s="4"/>
      <c r="AC135" s="4"/>
      <c r="AD135" s="4"/>
      <c r="AE135" s="4"/>
      <c r="AL135" s="99">
        <f t="shared" ca="1" si="86"/>
        <v>9.6080178968760332</v>
      </c>
      <c r="AM135" s="91">
        <f t="shared" ca="1" si="87"/>
        <v>10.692362559009577</v>
      </c>
      <c r="AN135" s="99">
        <f t="shared" ca="1" si="88"/>
        <v>-9.6080178968760332</v>
      </c>
      <c r="AO135" s="91">
        <f t="shared" ca="1" si="89"/>
        <v>10.692362559009577</v>
      </c>
      <c r="AP135" s="99" t="e">
        <f t="shared" ca="1" si="90"/>
        <v>#N/A</v>
      </c>
      <c r="AQ135" s="91" t="e">
        <f t="shared" ca="1" si="91"/>
        <v>#N/A</v>
      </c>
      <c r="AR135" s="30" t="e">
        <f t="shared" ca="1" si="92"/>
        <v>#N/A</v>
      </c>
      <c r="AS135" s="91" t="e">
        <f t="shared" ca="1" si="93"/>
        <v>#N/A</v>
      </c>
      <c r="AT135" s="99" t="e">
        <f t="shared" ca="1" si="94"/>
        <v>#N/A</v>
      </c>
      <c r="AU135" s="91" t="e">
        <f t="shared" ca="1" si="95"/>
        <v>#N/A</v>
      </c>
      <c r="AV135" s="99">
        <f t="shared" ca="1" si="96"/>
        <v>12.409106795343909</v>
      </c>
      <c r="AW135" s="91">
        <f t="shared" ca="1" si="97"/>
        <v>-7.2563553897083652</v>
      </c>
      <c r="AX135" s="99">
        <f t="shared" ca="1" si="98"/>
        <v>8.3719825430630692</v>
      </c>
      <c r="AY135" s="91">
        <f t="shared" ca="1" si="99"/>
        <v>11.685483870967742</v>
      </c>
      <c r="BD135" s="174">
        <v>92</v>
      </c>
      <c r="BE135" s="30">
        <f t="shared" ca="1" si="100"/>
        <v>46.585383894559001</v>
      </c>
      <c r="BF135" s="30">
        <f t="shared" ca="1" si="101"/>
        <v>1.8062443936548069</v>
      </c>
      <c r="BG135" s="30">
        <f t="shared" ca="1" si="111"/>
        <v>1.4778363220812056</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1</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42.623576507546076</v>
      </c>
      <c r="E136" s="4">
        <f t="shared" ca="1" si="115"/>
        <v>181</v>
      </c>
      <c r="F136" s="4">
        <f t="shared" ca="1" si="115"/>
        <v>105.94913060642489</v>
      </c>
      <c r="G136" s="22">
        <f t="shared" ca="1" si="116"/>
        <v>119.95780526883385</v>
      </c>
      <c r="H136" s="4">
        <f t="shared" ca="1" si="116"/>
        <v>-1</v>
      </c>
      <c r="I136" s="99">
        <f t="shared" si="74"/>
        <v>14.53125</v>
      </c>
      <c r="J136" s="22" t="e">
        <f t="shared" ca="1" si="75"/>
        <v>#N/A</v>
      </c>
      <c r="K136" s="21" t="e">
        <f t="shared" ca="1" si="82"/>
        <v>#N/A</v>
      </c>
      <c r="L136" s="4">
        <f t="shared" ca="1" si="72"/>
        <v>119.95780526883385</v>
      </c>
      <c r="M136" s="21">
        <f t="shared" ca="1" si="83"/>
        <v>181</v>
      </c>
      <c r="N136" s="22">
        <f t="shared" ca="1" si="84"/>
        <v>35.619437911615755</v>
      </c>
      <c r="O136" s="21">
        <f t="shared" ca="1" si="85"/>
        <v>-1</v>
      </c>
      <c r="P136" s="99">
        <f t="shared" ca="1" si="76"/>
        <v>138.37642349245391</v>
      </c>
      <c r="Q136" t="e">
        <f t="shared" ca="1" si="77"/>
        <v>#N/A</v>
      </c>
      <c r="R136" s="108" t="e">
        <f t="shared" ca="1" si="78"/>
        <v>#N/A</v>
      </c>
      <c r="S136" s="99">
        <f t="shared" ca="1" si="79"/>
        <v>43.623576507546076</v>
      </c>
      <c r="T136" s="34" t="e">
        <f t="shared" ca="1" si="80"/>
        <v>#N/A</v>
      </c>
      <c r="U136" s="59" t="e">
        <f t="shared" ca="1" si="81"/>
        <v>#N/A</v>
      </c>
      <c r="AB136" s="4"/>
      <c r="AC136" s="4"/>
      <c r="AD136" s="4"/>
      <c r="AE136" s="4"/>
      <c r="AL136" s="99">
        <f t="shared" ca="1" si="86"/>
        <v>9.8402545429064041</v>
      </c>
      <c r="AM136" s="91">
        <f t="shared" ca="1" si="87"/>
        <v>10.692362559009579</v>
      </c>
      <c r="AN136" s="99">
        <f t="shared" ca="1" si="88"/>
        <v>-9.8402545429064041</v>
      </c>
      <c r="AO136" s="91">
        <f t="shared" ca="1" si="89"/>
        <v>10.692362559009579</v>
      </c>
      <c r="AP136" s="99" t="e">
        <f t="shared" ca="1" si="90"/>
        <v>#N/A</v>
      </c>
      <c r="AQ136" s="91" t="e">
        <f t="shared" ca="1" si="91"/>
        <v>#N/A</v>
      </c>
      <c r="AR136" s="30" t="e">
        <f t="shared" ca="1" si="92"/>
        <v>#N/A</v>
      </c>
      <c r="AS136" s="91" t="e">
        <f t="shared" ca="1" si="93"/>
        <v>#N/A</v>
      </c>
      <c r="AT136" s="99" t="e">
        <f t="shared" ca="1" si="94"/>
        <v>#N/A</v>
      </c>
      <c r="AU136" s="91" t="e">
        <f t="shared" ca="1" si="95"/>
        <v>#N/A</v>
      </c>
      <c r="AV136" s="99">
        <f t="shared" ca="1" si="96"/>
        <v>12.589778910717628</v>
      </c>
      <c r="AW136" s="91">
        <f t="shared" ca="1" si="97"/>
        <v>-7.2563553897083652</v>
      </c>
      <c r="AX136" s="99">
        <f t="shared" ca="1" si="98"/>
        <v>8.4629823533137536</v>
      </c>
      <c r="AY136" s="91">
        <f t="shared" ca="1" si="99"/>
        <v>11.8125</v>
      </c>
      <c r="BD136" s="174">
        <v>93</v>
      </c>
      <c r="BE136" s="30">
        <f t="shared" ca="1" si="100"/>
        <v>31.064808371244791</v>
      </c>
      <c r="BF136" s="30">
        <f t="shared" ca="1" si="101"/>
        <v>1.7914026453555012</v>
      </c>
      <c r="BG136" s="30">
        <f t="shared" ca="1" si="111"/>
        <v>1.4656930734726827</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1</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43.281794047087232</v>
      </c>
      <c r="E137" s="4">
        <f t="shared" ca="1" si="115"/>
        <v>181</v>
      </c>
      <c r="F137" s="4">
        <f t="shared" ca="1" si="115"/>
        <v>105.77501166767502</v>
      </c>
      <c r="G137" s="22">
        <f t="shared" ca="1" si="116"/>
        <v>119.60710787302661</v>
      </c>
      <c r="H137" s="4">
        <f t="shared" ca="1" si="116"/>
        <v>-1</v>
      </c>
      <c r="I137" s="99">
        <f t="shared" si="74"/>
        <v>14.6875</v>
      </c>
      <c r="J137" s="22" t="e">
        <f t="shared" ca="1" si="75"/>
        <v>#N/A</v>
      </c>
      <c r="K137" s="21" t="e">
        <f t="shared" ca="1" si="82"/>
        <v>#N/A</v>
      </c>
      <c r="L137" s="4">
        <f t="shared" ca="1" si="72"/>
        <v>119.60710787302661</v>
      </c>
      <c r="M137" s="21">
        <f t="shared" ca="1" si="83"/>
        <v>181</v>
      </c>
      <c r="N137" s="22">
        <f t="shared" ca="1" si="84"/>
        <v>35.619437911615755</v>
      </c>
      <c r="O137" s="21">
        <f t="shared" ca="1" si="85"/>
        <v>-1</v>
      </c>
      <c r="P137" s="99">
        <f t="shared" ca="1" si="76"/>
        <v>137.71820595291277</v>
      </c>
      <c r="Q137" t="e">
        <f t="shared" ca="1" si="77"/>
        <v>#N/A</v>
      </c>
      <c r="R137" s="108" t="e">
        <f t="shared" ca="1" si="78"/>
        <v>#N/A</v>
      </c>
      <c r="S137" s="99">
        <f t="shared" ca="1" si="79"/>
        <v>44.281794047087232</v>
      </c>
      <c r="T137" s="34" t="e">
        <f t="shared" ca="1" si="80"/>
        <v>#N/A</v>
      </c>
      <c r="U137" s="59" t="e">
        <f t="shared" ca="1" si="81"/>
        <v>#N/A</v>
      </c>
      <c r="AB137" s="4"/>
      <c r="AC137" s="4"/>
      <c r="AD137" s="4"/>
      <c r="AE137" s="4"/>
      <c r="AL137" s="99">
        <f t="shared" ca="1" si="86"/>
        <v>10.069560027960016</v>
      </c>
      <c r="AM137" s="91">
        <f t="shared" ca="1" si="87"/>
        <v>10.692362559009579</v>
      </c>
      <c r="AN137" s="99">
        <f t="shared" ca="1" si="88"/>
        <v>-10.069560027960016</v>
      </c>
      <c r="AO137" s="91">
        <f t="shared" ca="1" si="89"/>
        <v>10.692362559009579</v>
      </c>
      <c r="AP137" s="99" t="e">
        <f t="shared" ca="1" si="90"/>
        <v>#N/A</v>
      </c>
      <c r="AQ137" s="91" t="e">
        <f t="shared" ca="1" si="91"/>
        <v>#N/A</v>
      </c>
      <c r="AR137" s="30" t="e">
        <f t="shared" ca="1" si="92"/>
        <v>#N/A</v>
      </c>
      <c r="AS137" s="91" t="e">
        <f t="shared" ca="1" si="93"/>
        <v>#N/A</v>
      </c>
      <c r="AT137" s="99" t="e">
        <f t="shared" ca="1" si="94"/>
        <v>#N/A</v>
      </c>
      <c r="AU137" s="91" t="e">
        <f t="shared" ca="1" si="95"/>
        <v>#N/A</v>
      </c>
      <c r="AV137" s="99">
        <f t="shared" ca="1" si="96"/>
        <v>12.769806682493293</v>
      </c>
      <c r="AW137" s="91">
        <f t="shared" ca="1" si="97"/>
        <v>-7.2563553897083661</v>
      </c>
      <c r="AX137" s="99">
        <f t="shared" ca="1" si="98"/>
        <v>8.5539821635644397</v>
      </c>
      <c r="AY137" s="91">
        <f t="shared" ca="1" si="99"/>
        <v>11.939516129032258</v>
      </c>
      <c r="BD137" s="174">
        <v>94</v>
      </c>
      <c r="BE137" s="30">
        <f t="shared" ca="1" si="100"/>
        <v>23.306889874860154</v>
      </c>
      <c r="BF137" s="30">
        <f t="shared" ca="1" si="101"/>
        <v>1.776574466768186</v>
      </c>
      <c r="BG137" s="30">
        <f t="shared" ca="1" si="111"/>
        <v>1.4535609273557886</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1</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43.918467084587398</v>
      </c>
      <c r="E138" s="4">
        <f t="shared" ca="1" si="115"/>
        <v>181</v>
      </c>
      <c r="F138" s="4">
        <f t="shared" ca="1" si="115"/>
        <v>105.6047030752471</v>
      </c>
      <c r="G138" s="22">
        <f t="shared" ca="1" si="116"/>
        <v>119.26497120206302</v>
      </c>
      <c r="H138" s="4">
        <f t="shared" ca="1" si="116"/>
        <v>-1</v>
      </c>
      <c r="I138" s="99">
        <f t="shared" si="74"/>
        <v>14.84375</v>
      </c>
      <c r="J138" s="22" t="e">
        <f t="shared" ca="1" si="75"/>
        <v>#N/A</v>
      </c>
      <c r="K138" s="21" t="e">
        <f t="shared" ca="1" si="82"/>
        <v>#N/A</v>
      </c>
      <c r="L138" s="4">
        <f t="shared" ref="L138:L169" ca="1" si="117">IF(G138&gt;$F$37,#N/A,G138)</f>
        <v>119.26497120206302</v>
      </c>
      <c r="M138" s="21">
        <f t="shared" ca="1" si="83"/>
        <v>181</v>
      </c>
      <c r="N138" s="22">
        <f t="shared" ca="1" si="84"/>
        <v>35.619437911615755</v>
      </c>
      <c r="O138" s="21">
        <f t="shared" ca="1" si="85"/>
        <v>-1</v>
      </c>
      <c r="P138" s="99">
        <f t="shared" ca="1" si="76"/>
        <v>137.08153291541259</v>
      </c>
      <c r="Q138" t="e">
        <f t="shared" ca="1" si="77"/>
        <v>#N/A</v>
      </c>
      <c r="R138" s="108" t="e">
        <f t="shared" ca="1" si="78"/>
        <v>#N/A</v>
      </c>
      <c r="S138" s="99">
        <f t="shared" ca="1" si="79"/>
        <v>44.918467084587398</v>
      </c>
      <c r="T138" s="34" t="e">
        <f t="shared" ca="1" si="80"/>
        <v>#N/A</v>
      </c>
      <c r="U138" s="59" t="e">
        <f t="shared" ca="1" si="81"/>
        <v>#N/A</v>
      </c>
      <c r="AB138" s="4"/>
      <c r="AC138" s="4"/>
      <c r="AD138" s="4"/>
      <c r="AE138" s="4"/>
      <c r="AL138" s="99">
        <f t="shared" ca="1" si="86"/>
        <v>10.296130193873331</v>
      </c>
      <c r="AM138" s="91">
        <f t="shared" ca="1" si="87"/>
        <v>10.692362559009581</v>
      </c>
      <c r="AN138" s="99">
        <f t="shared" ca="1" si="88"/>
        <v>-10.296130193873331</v>
      </c>
      <c r="AO138" s="91">
        <f t="shared" ca="1" si="89"/>
        <v>10.692362559009581</v>
      </c>
      <c r="AP138" s="99" t="e">
        <f t="shared" ca="1" si="90"/>
        <v>#N/A</v>
      </c>
      <c r="AQ138" s="91" t="e">
        <f t="shared" ca="1" si="91"/>
        <v>#N/A</v>
      </c>
      <c r="AR138" s="30" t="e">
        <f t="shared" ca="1" si="92"/>
        <v>#N/A</v>
      </c>
      <c r="AS138" s="91" t="e">
        <f t="shared" ca="1" si="93"/>
        <v>#N/A</v>
      </c>
      <c r="AT138" s="99" t="e">
        <f t="shared" ca="1" si="94"/>
        <v>#N/A</v>
      </c>
      <c r="AU138" s="91" t="e">
        <f t="shared" ca="1" si="95"/>
        <v>#N/A</v>
      </c>
      <c r="AV138" s="99">
        <f t="shared" ca="1" si="96"/>
        <v>12.949216984850874</v>
      </c>
      <c r="AW138" s="91">
        <f t="shared" ca="1" si="97"/>
        <v>-7.2563553897083635</v>
      </c>
      <c r="AX138" s="99">
        <f t="shared" ca="1" si="98"/>
        <v>8.6449819738151259</v>
      </c>
      <c r="AY138" s="91">
        <f t="shared" ca="1" si="99"/>
        <v>12.066532258064516</v>
      </c>
      <c r="BD138" s="174">
        <v>95</v>
      </c>
      <c r="BE138" s="30">
        <f t="shared" ca="1" si="100"/>
        <v>18.654037018766456</v>
      </c>
      <c r="BF138" s="30">
        <f t="shared" ca="1" si="101"/>
        <v>1.7617643746997027</v>
      </c>
      <c r="BG138" s="30">
        <f t="shared" ca="1" si="111"/>
        <v>1.4414435792997569</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1</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44.534835336882637</v>
      </c>
      <c r="E139" s="4">
        <f t="shared" ca="1" si="115"/>
        <v>181</v>
      </c>
      <c r="F139" s="4">
        <f t="shared" ca="1" si="115"/>
        <v>105.43807947778174</v>
      </c>
      <c r="G139" s="22">
        <f t="shared" ca="1" si="116"/>
        <v>118.93106818865751</v>
      </c>
      <c r="H139" s="4">
        <f t="shared" ca="1" si="116"/>
        <v>-1</v>
      </c>
      <c r="I139" s="99">
        <f t="shared" si="74"/>
        <v>15</v>
      </c>
      <c r="J139" s="22" t="e">
        <f t="shared" ca="1" si="75"/>
        <v>#N/A</v>
      </c>
      <c r="K139" s="21" t="e">
        <f t="shared" ca="1" si="82"/>
        <v>#N/A</v>
      </c>
      <c r="L139" s="4">
        <f t="shared" ca="1" si="117"/>
        <v>118.93106818865751</v>
      </c>
      <c r="M139" s="21">
        <f t="shared" ca="1" si="83"/>
        <v>181</v>
      </c>
      <c r="N139" s="22">
        <f t="shared" ca="1" si="84"/>
        <v>35.619437911615755</v>
      </c>
      <c r="O139" s="21">
        <f t="shared" ca="1" si="85"/>
        <v>-1</v>
      </c>
      <c r="P139" s="99">
        <f t="shared" ca="1" si="76"/>
        <v>136.46516466311738</v>
      </c>
      <c r="Q139" t="e">
        <f t="shared" ref="Q139:Q170" ca="1" si="119">IF(AND(P139=MIN($P$43:$P$202),D139&gt;$I$37,D139&lt;$G$37),A139,#N/A)</f>
        <v>#N/A</v>
      </c>
      <c r="R139" s="108" t="e">
        <f t="shared" ref="R139:R170" ca="1" si="120">IF(AND(P139=MIN($P$43:$P$202),D139&gt;$I$37,D139&lt;$G$37),D139,#N/A)</f>
        <v>#N/A</v>
      </c>
      <c r="S139" s="99">
        <f t="shared" ca="1" si="79"/>
        <v>45.534835336882637</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10.520141772176368</v>
      </c>
      <c r="AM139" s="91">
        <f t="shared" ca="1" si="87"/>
        <v>10.692362559009579</v>
      </c>
      <c r="AN139" s="99">
        <f t="shared" ca="1" si="88"/>
        <v>-10.520141772176368</v>
      </c>
      <c r="AO139" s="91">
        <f t="shared" ca="1" si="89"/>
        <v>10.692362559009579</v>
      </c>
      <c r="AP139" s="99" t="e">
        <f t="shared" ca="1" si="90"/>
        <v>#N/A</v>
      </c>
      <c r="AQ139" s="91" t="e">
        <f t="shared" ca="1" si="91"/>
        <v>#N/A</v>
      </c>
      <c r="AR139" s="30" t="e">
        <f t="shared" ca="1" si="92"/>
        <v>#N/A</v>
      </c>
      <c r="AS139" s="91" t="e">
        <f t="shared" ca="1" si="93"/>
        <v>#N/A</v>
      </c>
      <c r="AT139" s="99" t="e">
        <f t="shared" ca="1" si="94"/>
        <v>#N/A</v>
      </c>
      <c r="AU139" s="91" t="e">
        <f t="shared" ca="1" si="95"/>
        <v>#N/A</v>
      </c>
      <c r="AV139" s="99">
        <f t="shared" ca="1" si="96"/>
        <v>13.128035133189215</v>
      </c>
      <c r="AW139" s="91">
        <f t="shared" ca="1" si="97"/>
        <v>-7.2563553897083652</v>
      </c>
      <c r="AX139" s="99">
        <f t="shared" ca="1" si="98"/>
        <v>8.7359817840658103</v>
      </c>
      <c r="AY139" s="91">
        <f t="shared" ca="1" si="99"/>
        <v>12.193548387096774</v>
      </c>
      <c r="BD139" s="174">
        <v>96</v>
      </c>
      <c r="BE139" s="30">
        <f t="shared" ca="1" si="100"/>
        <v>15.553720018344617</v>
      </c>
      <c r="BF139" s="30">
        <f t="shared" ca="1" si="101"/>
        <v>1.7469768804475638</v>
      </c>
      <c r="BG139" s="30">
        <f t="shared" ca="1" si="111"/>
        <v>1.4293447203661884</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1</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45.1320308172211</v>
      </c>
      <c r="E140" s="4">
        <f t="shared" ca="1" si="115"/>
        <v>181</v>
      </c>
      <c r="F140" s="4">
        <f t="shared" ca="1" si="115"/>
        <v>105.27502103355465</v>
      </c>
      <c r="G140" s="22">
        <f t="shared" ca="1" si="116"/>
        <v>118.60508911852578</v>
      </c>
      <c r="H140" s="4">
        <f t="shared" ca="1" si="116"/>
        <v>-1</v>
      </c>
      <c r="I140" s="99">
        <f t="shared" si="74"/>
        <v>15.15625</v>
      </c>
      <c r="J140" s="22" t="e">
        <f t="shared" ca="1" si="75"/>
        <v>#N/A</v>
      </c>
      <c r="K140" s="21" t="e">
        <f t="shared" ca="1" si="82"/>
        <v>#N/A</v>
      </c>
      <c r="L140" s="4">
        <f t="shared" ca="1" si="117"/>
        <v>118.60508911852578</v>
      </c>
      <c r="M140" s="21">
        <f t="shared" ca="1" si="83"/>
        <v>181</v>
      </c>
      <c r="N140" s="22">
        <f t="shared" ca="1" si="84"/>
        <v>35.619437911615755</v>
      </c>
      <c r="O140" s="21">
        <f t="shared" ca="1" si="85"/>
        <v>-1</v>
      </c>
      <c r="P140" s="99">
        <f t="shared" ca="1" si="76"/>
        <v>135.86796918277889</v>
      </c>
      <c r="Q140" t="e">
        <f t="shared" ca="1" si="119"/>
        <v>#N/A</v>
      </c>
      <c r="R140" s="108" t="e">
        <f t="shared" ca="1" si="120"/>
        <v>#N/A</v>
      </c>
      <c r="S140" s="99">
        <f t="shared" ca="1" si="79"/>
        <v>46.1320308172211</v>
      </c>
      <c r="T140" s="34" t="e">
        <f t="shared" ca="1" si="121"/>
        <v>#N/A</v>
      </c>
      <c r="U140" s="59" t="e">
        <f t="shared" ca="1" si="122"/>
        <v>#N/A</v>
      </c>
      <c r="AB140" s="4"/>
      <c r="AC140" s="4"/>
      <c r="AD140" s="4"/>
      <c r="AE140" s="4"/>
      <c r="AL140" s="99">
        <f t="shared" ca="1" si="86"/>
        <v>10.741754836580014</v>
      </c>
      <c r="AM140" s="91">
        <f t="shared" ca="1" si="87"/>
        <v>10.692362559009579</v>
      </c>
      <c r="AN140" s="99">
        <f t="shared" ca="1" si="88"/>
        <v>-10.741754836580014</v>
      </c>
      <c r="AO140" s="91">
        <f t="shared" ca="1" si="89"/>
        <v>10.692362559009579</v>
      </c>
      <c r="AP140" s="99" t="e">
        <f t="shared" ca="1" si="90"/>
        <v>#N/A</v>
      </c>
      <c r="AQ140" s="91" t="e">
        <f t="shared" ca="1" si="91"/>
        <v>#N/A</v>
      </c>
      <c r="AR140" s="30" t="e">
        <f t="shared" ca="1" si="92"/>
        <v>#N/A</v>
      </c>
      <c r="AS140" s="91" t="e">
        <f t="shared" ca="1" si="93"/>
        <v>#N/A</v>
      </c>
      <c r="AT140" s="99" t="e">
        <f t="shared" ca="1" si="94"/>
        <v>#N/A</v>
      </c>
      <c r="AU140" s="91" t="e">
        <f t="shared" ca="1" si="95"/>
        <v>#N/A</v>
      </c>
      <c r="AV140" s="99">
        <f t="shared" ca="1" si="96"/>
        <v>13.306285000733689</v>
      </c>
      <c r="AW140" s="91">
        <f t="shared" ca="1" si="97"/>
        <v>-7.2563553897083652</v>
      </c>
      <c r="AX140" s="99">
        <f t="shared" ca="1" si="98"/>
        <v>8.8269815943164964</v>
      </c>
      <c r="AY140" s="91">
        <f t="shared" ca="1" si="99"/>
        <v>12.320564516129032</v>
      </c>
      <c r="BD140" s="174">
        <v>97</v>
      </c>
      <c r="BE140" s="30">
        <f t="shared" ca="1" si="100"/>
        <v>13.340569549209816</v>
      </c>
      <c r="BF140" s="30">
        <f t="shared" ca="1" si="101"/>
        <v>1.7322164884257685</v>
      </c>
      <c r="BG140" s="30">
        <f t="shared" ca="1" si="111"/>
        <v>1.4172680359847196</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1</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45.71109051650398</v>
      </c>
      <c r="E141" s="4">
        <f t="shared" ca="1" si="115"/>
        <v>181</v>
      </c>
      <c r="F141" s="4">
        <f t="shared" ca="1" si="115"/>
        <v>105.11541310722032</v>
      </c>
      <c r="G141" s="22">
        <f t="shared" ca="1" si="116"/>
        <v>118.28674043690033</v>
      </c>
      <c r="H141" s="4">
        <f t="shared" ca="1" si="116"/>
        <v>-1</v>
      </c>
      <c r="I141" s="99">
        <f t="shared" si="74"/>
        <v>15.3125</v>
      </c>
      <c r="J141" s="22" t="e">
        <f t="shared" ca="1" si="75"/>
        <v>#N/A</v>
      </c>
      <c r="K141" s="21" t="e">
        <f t="shared" ca="1" si="82"/>
        <v>#N/A</v>
      </c>
      <c r="L141" s="4">
        <f t="shared" ca="1" si="117"/>
        <v>118.28674043690033</v>
      </c>
      <c r="M141" s="21">
        <f t="shared" ca="1" si="83"/>
        <v>181</v>
      </c>
      <c r="N141" s="22">
        <f t="shared" ca="1" si="84"/>
        <v>35.619437911615755</v>
      </c>
      <c r="O141" s="21">
        <f t="shared" ca="1" si="85"/>
        <v>-1</v>
      </c>
      <c r="P141" s="99">
        <f t="shared" ca="1" si="76"/>
        <v>135.28890948349601</v>
      </c>
      <c r="Q141" t="e">
        <f t="shared" ca="1" si="119"/>
        <v>#N/A</v>
      </c>
      <c r="R141" s="108" t="e">
        <f t="shared" ca="1" si="120"/>
        <v>#N/A</v>
      </c>
      <c r="S141" s="99">
        <f t="shared" ca="1" si="79"/>
        <v>46.71109051650398</v>
      </c>
      <c r="T141" s="34" t="e">
        <f t="shared" ca="1" si="121"/>
        <v>#N/A</v>
      </c>
      <c r="U141" s="59" t="e">
        <f t="shared" ca="1" si="122"/>
        <v>#N/A</v>
      </c>
      <c r="AB141" s="4"/>
      <c r="AC141" s="4"/>
      <c r="AD141" s="4"/>
      <c r="AE141" s="4"/>
      <c r="AL141" s="99">
        <f t="shared" ca="1" si="86"/>
        <v>10.96111486832841</v>
      </c>
      <c r="AM141" s="91">
        <f t="shared" ca="1" si="87"/>
        <v>10.692362559009579</v>
      </c>
      <c r="AN141" s="99">
        <f t="shared" ca="1" si="88"/>
        <v>-10.96111486832841</v>
      </c>
      <c r="AO141" s="91">
        <f t="shared" ca="1" si="89"/>
        <v>10.692362559009579</v>
      </c>
      <c r="AP141" s="99" t="e">
        <f t="shared" ca="1" si="90"/>
        <v>#N/A</v>
      </c>
      <c r="AQ141" s="91" t="e">
        <f t="shared" ca="1" si="91"/>
        <v>#N/A</v>
      </c>
      <c r="AR141" s="30" t="e">
        <f t="shared" ca="1" si="92"/>
        <v>#N/A</v>
      </c>
      <c r="AS141" s="91" t="e">
        <f t="shared" ca="1" si="93"/>
        <v>#N/A</v>
      </c>
      <c r="AT141" s="99" t="e">
        <f t="shared" ca="1" si="94"/>
        <v>#N/A</v>
      </c>
      <c r="AU141" s="91" t="e">
        <f t="shared" ca="1" si="95"/>
        <v>#N/A</v>
      </c>
      <c r="AV141" s="99">
        <f t="shared" ca="1" si="96"/>
        <v>13.483989124448684</v>
      </c>
      <c r="AW141" s="91">
        <f t="shared" ca="1" si="97"/>
        <v>-7.2563553897083652</v>
      </c>
      <c r="AX141" s="99">
        <f t="shared" ca="1" si="98"/>
        <v>8.9179814045671826</v>
      </c>
      <c r="AY141" s="91">
        <f t="shared" ca="1" si="99"/>
        <v>12.44758064516129</v>
      </c>
      <c r="BD141" s="174">
        <v>98</v>
      </c>
      <c r="BE141" s="30">
        <f t="shared" ca="1" si="100"/>
        <v>11.681901462261846</v>
      </c>
      <c r="BF141" s="30">
        <f t="shared" ca="1" si="101"/>
        <v>1.7174876947927133</v>
      </c>
      <c r="BG141" s="30">
        <f t="shared" ca="1" si="111"/>
        <v>1.4052172048304019</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1</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46.272967209946131</v>
      </c>
      <c r="E142" s="4">
        <f t="shared" ref="E142:F161" ca="1" si="124">IFERROR(DEGREES(ACOS(3*$C$9*($C$9-$D$17/E$42)/($D$17/E$42*$A142))),IF($C$9-$D$17/E$42&lt;=0,181,-1))</f>
        <v>181</v>
      </c>
      <c r="F142" s="4">
        <f t="shared" ca="1" si="124"/>
        <v>104.9591459866148</v>
      </c>
      <c r="G142" s="22">
        <f t="shared" ref="G142:H161" ca="1" si="125">IFERROR(DEGREES(ACOS(3*$C$9*($C$9-$E$17/G$42)/($E$17/G$42*$A142))),IF($C$9-$E$17/G$42&lt;=0,181,-1))</f>
        <v>117.9757436565702</v>
      </c>
      <c r="H142" s="4">
        <f t="shared" ca="1" si="125"/>
        <v>-1</v>
      </c>
      <c r="I142" s="99">
        <f t="shared" si="74"/>
        <v>15.46875</v>
      </c>
      <c r="J142" s="22" t="e">
        <f t="shared" ca="1" si="75"/>
        <v>#N/A</v>
      </c>
      <c r="K142" s="21" t="e">
        <f t="shared" ca="1" si="82"/>
        <v>#N/A</v>
      </c>
      <c r="L142" s="4">
        <f t="shared" ca="1" si="117"/>
        <v>117.9757436565702</v>
      </c>
      <c r="M142" s="21">
        <f t="shared" ca="1" si="83"/>
        <v>181</v>
      </c>
      <c r="N142" s="22">
        <f t="shared" ca="1" si="84"/>
        <v>35.619437911615755</v>
      </c>
      <c r="O142" s="21">
        <f t="shared" ca="1" si="85"/>
        <v>-1</v>
      </c>
      <c r="P142" s="99">
        <f t="shared" ca="1" si="76"/>
        <v>134.72703279005387</v>
      </c>
      <c r="Q142" t="e">
        <f t="shared" ca="1" si="119"/>
        <v>#N/A</v>
      </c>
      <c r="R142" s="108" t="e">
        <f t="shared" ca="1" si="120"/>
        <v>#N/A</v>
      </c>
      <c r="S142" s="99">
        <f t="shared" ca="1" si="79"/>
        <v>47.272967209946131</v>
      </c>
      <c r="T142" s="34" t="e">
        <f t="shared" ca="1" si="121"/>
        <v>#N/A</v>
      </c>
      <c r="U142" s="59" t="e">
        <f t="shared" ca="1" si="122"/>
        <v>#N/A</v>
      </c>
      <c r="AB142" s="4"/>
      <c r="AC142" s="4"/>
      <c r="AD142" s="4"/>
      <c r="AE142" s="4"/>
      <c r="AL142" s="99">
        <f t="shared" ca="1" si="86"/>
        <v>11.178354506330086</v>
      </c>
      <c r="AM142" s="91">
        <f t="shared" ca="1" si="87"/>
        <v>10.692362559009579</v>
      </c>
      <c r="AN142" s="99">
        <f t="shared" ca="1" si="88"/>
        <v>-11.178354506330086</v>
      </c>
      <c r="AO142" s="91">
        <f t="shared" ca="1" si="89"/>
        <v>10.692362559009579</v>
      </c>
      <c r="AP142" s="99" t="e">
        <f t="shared" ca="1" si="90"/>
        <v>#N/A</v>
      </c>
      <c r="AQ142" s="91" t="e">
        <f t="shared" ca="1" si="91"/>
        <v>#N/A</v>
      </c>
      <c r="AR142" s="30" t="e">
        <f t="shared" ca="1" si="92"/>
        <v>#N/A</v>
      </c>
      <c r="AS142" s="91" t="e">
        <f t="shared" ca="1" si="93"/>
        <v>#N/A</v>
      </c>
      <c r="AT142" s="99" t="e">
        <f t="shared" ca="1" si="94"/>
        <v>#N/A</v>
      </c>
      <c r="AU142" s="91" t="e">
        <f t="shared" ca="1" si="95"/>
        <v>#N/A</v>
      </c>
      <c r="AV142" s="99">
        <f t="shared" ca="1" si="96"/>
        <v>13.661168801414846</v>
      </c>
      <c r="AW142" s="91">
        <f t="shared" ca="1" si="97"/>
        <v>-7.2563553897083661</v>
      </c>
      <c r="AX142" s="99">
        <f t="shared" ca="1" si="98"/>
        <v>9.008981214817867</v>
      </c>
      <c r="AY142" s="91">
        <f t="shared" ca="1" si="99"/>
        <v>12.574596774193548</v>
      </c>
      <c r="BD142" s="174">
        <v>99</v>
      </c>
      <c r="BE142" s="30">
        <f t="shared" ca="1" si="100"/>
        <v>10.392891689147838</v>
      </c>
      <c r="BF142" s="30">
        <f t="shared" ca="1" si="101"/>
        <v>1.7027949860816201</v>
      </c>
      <c r="BG142" s="30">
        <f t="shared" ca="1" si="111"/>
        <v>1.3931958977031438</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1</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46.818538719389458</v>
      </c>
      <c r="E143" s="4">
        <f t="shared" ca="1" si="124"/>
        <v>181</v>
      </c>
      <c r="F143" s="4">
        <f t="shared" ca="1" si="124"/>
        <v>104.80611461806795</v>
      </c>
      <c r="G143" s="22">
        <f t="shared" ca="1" si="125"/>
        <v>117.67183435713225</v>
      </c>
      <c r="H143" s="4">
        <f t="shared" ca="1" si="125"/>
        <v>-1</v>
      </c>
      <c r="I143" s="99">
        <f t="shared" si="74"/>
        <v>15.625</v>
      </c>
      <c r="J143" s="22" t="e">
        <f t="shared" ca="1" si="75"/>
        <v>#N/A</v>
      </c>
      <c r="K143" s="21" t="e">
        <f t="shared" ca="1" si="82"/>
        <v>#N/A</v>
      </c>
      <c r="L143" s="4">
        <f t="shared" ca="1" si="117"/>
        <v>117.67183435713225</v>
      </c>
      <c r="M143" s="21">
        <f t="shared" ca="1" si="83"/>
        <v>181</v>
      </c>
      <c r="N143" s="22">
        <f t="shared" ca="1" si="84"/>
        <v>35.619437911615755</v>
      </c>
      <c r="O143" s="21">
        <f t="shared" ca="1" si="85"/>
        <v>-1</v>
      </c>
      <c r="P143" s="99">
        <f t="shared" ca="1" si="76"/>
        <v>134.18146128061053</v>
      </c>
      <c r="Q143" t="e">
        <f t="shared" ca="1" si="119"/>
        <v>#N/A</v>
      </c>
      <c r="R143" s="108" t="e">
        <f t="shared" ca="1" si="120"/>
        <v>#N/A</v>
      </c>
      <c r="S143" s="99">
        <f t="shared" ca="1" si="79"/>
        <v>47.818538719389458</v>
      </c>
      <c r="T143" s="34" t="e">
        <f t="shared" ca="1" si="121"/>
        <v>#N/A</v>
      </c>
      <c r="U143" s="59" t="e">
        <f t="shared" ca="1" si="122"/>
        <v>#N/A</v>
      </c>
      <c r="AB143" s="4"/>
      <c r="AC143" s="4"/>
      <c r="AD143" s="4"/>
      <c r="AE143" s="4"/>
      <c r="AL143" s="99">
        <f t="shared" ca="1" si="86"/>
        <v>11.393595038735146</v>
      </c>
      <c r="AM143" s="91">
        <f t="shared" ca="1" si="87"/>
        <v>10.692362559009579</v>
      </c>
      <c r="AN143" s="99">
        <f t="shared" ca="1" si="88"/>
        <v>-11.393595038735146</v>
      </c>
      <c r="AO143" s="91">
        <f t="shared" ca="1" si="89"/>
        <v>10.692362559009579</v>
      </c>
      <c r="AP143" s="99" t="e">
        <f t="shared" ca="1" si="90"/>
        <v>#N/A</v>
      </c>
      <c r="AQ143" s="91" t="e">
        <f t="shared" ca="1" si="91"/>
        <v>#N/A</v>
      </c>
      <c r="AR143" s="30" t="e">
        <f t="shared" ca="1" si="92"/>
        <v>#N/A</v>
      </c>
      <c r="AS143" s="91" t="e">
        <f t="shared" ca="1" si="93"/>
        <v>#N/A</v>
      </c>
      <c r="AT143" s="99" t="e">
        <f t="shared" ca="1" si="94"/>
        <v>#N/A</v>
      </c>
      <c r="AU143" s="91" t="e">
        <f t="shared" ca="1" si="95"/>
        <v>#N/A</v>
      </c>
      <c r="AV143" s="99">
        <f t="shared" ca="1" si="96"/>
        <v>13.837844176686279</v>
      </c>
      <c r="AW143" s="91">
        <f t="shared" ca="1" si="97"/>
        <v>-7.2563553897083644</v>
      </c>
      <c r="AX143" s="99">
        <f t="shared" ca="1" si="98"/>
        <v>9.0999810250685531</v>
      </c>
      <c r="AY143" s="91">
        <f t="shared" ca="1" si="99"/>
        <v>12.701612903225806</v>
      </c>
      <c r="BD143" s="174">
        <v>100</v>
      </c>
      <c r="BE143" s="30">
        <f t="shared" ca="1" si="100"/>
        <v>9.3626462048528758</v>
      </c>
      <c r="BF143" s="30">
        <f t="shared" ca="1" si="101"/>
        <v>1.6881428378338939</v>
      </c>
      <c r="BG143" s="30">
        <f t="shared" ca="1" si="111"/>
        <v>1.3812077764095494</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47.348615894590708</v>
      </c>
      <c r="E144" s="4">
        <f t="shared" ca="1" si="124"/>
        <v>181</v>
      </c>
      <c r="F144" s="4">
        <f t="shared" ca="1" si="124"/>
        <v>104.65621835881268</v>
      </c>
      <c r="G144" s="22">
        <f t="shared" ca="1" si="125"/>
        <v>117.37476126635789</v>
      </c>
      <c r="H144" s="4">
        <f t="shared" ca="1" si="125"/>
        <v>-1</v>
      </c>
      <c r="I144" s="99">
        <f t="shared" si="74"/>
        <v>15.78125</v>
      </c>
      <c r="J144" s="22" t="e">
        <f t="shared" ca="1" si="75"/>
        <v>#N/A</v>
      </c>
      <c r="K144" s="21" t="e">
        <f t="shared" ca="1" si="82"/>
        <v>#N/A</v>
      </c>
      <c r="L144" s="4">
        <f t="shared" ca="1" si="117"/>
        <v>117.37476126635789</v>
      </c>
      <c r="M144" s="21">
        <f t="shared" ca="1" si="83"/>
        <v>181</v>
      </c>
      <c r="N144" s="22">
        <f t="shared" ca="1" si="84"/>
        <v>35.619437911615755</v>
      </c>
      <c r="O144" s="21">
        <f t="shared" ca="1" si="85"/>
        <v>-1</v>
      </c>
      <c r="P144" s="99">
        <f t="shared" ca="1" si="76"/>
        <v>133.65138410540931</v>
      </c>
      <c r="Q144" t="e">
        <f t="shared" ca="1" si="119"/>
        <v>#N/A</v>
      </c>
      <c r="R144" s="108" t="e">
        <f t="shared" ca="1" si="120"/>
        <v>#N/A</v>
      </c>
      <c r="S144" s="99">
        <f t="shared" ca="1" si="79"/>
        <v>48.348615894590708</v>
      </c>
      <c r="T144" s="34" t="e">
        <f t="shared" ca="1" si="121"/>
        <v>#N/A</v>
      </c>
      <c r="U144" s="59" t="e">
        <f t="shared" ca="1" si="122"/>
        <v>#N/A</v>
      </c>
      <c r="AB144" s="4"/>
      <c r="AC144" s="4"/>
      <c r="AD144" s="4"/>
      <c r="AE144" s="4"/>
      <c r="AL144" s="99">
        <f t="shared" ca="1" si="86"/>
        <v>11.606947680987888</v>
      </c>
      <c r="AM144" s="91">
        <f t="shared" ca="1" si="87"/>
        <v>10.692362559009579</v>
      </c>
      <c r="AN144" s="99">
        <f t="shared" ca="1" si="88"/>
        <v>-11.606947680987888</v>
      </c>
      <c r="AO144" s="91">
        <f t="shared" ca="1" si="89"/>
        <v>10.692362559009579</v>
      </c>
      <c r="AP144" s="99" t="e">
        <f t="shared" ca="1" si="90"/>
        <v>#N/A</v>
      </c>
      <c r="AQ144" s="91" t="e">
        <f t="shared" ca="1" si="91"/>
        <v>#N/A</v>
      </c>
      <c r="AR144" s="30" t="e">
        <f t="shared" ca="1" si="92"/>
        <v>#N/A</v>
      </c>
      <c r="AS144" s="91" t="e">
        <f t="shared" ca="1" si="93"/>
        <v>#N/A</v>
      </c>
      <c r="AT144" s="99" t="e">
        <f t="shared" ca="1" si="94"/>
        <v>#N/A</v>
      </c>
      <c r="AU144" s="91" t="e">
        <f t="shared" ca="1" si="95"/>
        <v>#N/A</v>
      </c>
      <c r="AV144" s="99">
        <f t="shared" ca="1" si="96"/>
        <v>14.014034323518347</v>
      </c>
      <c r="AW144" s="91">
        <f t="shared" ca="1" si="97"/>
        <v>-7.2563553897083679</v>
      </c>
      <c r="AX144" s="99">
        <f t="shared" ca="1" si="98"/>
        <v>9.1909808353192393</v>
      </c>
      <c r="AY144" s="91">
        <f t="shared" ca="1" si="99"/>
        <v>12.828629032258064</v>
      </c>
      <c r="BD144" s="174">
        <v>101</v>
      </c>
      <c r="BE144" s="30">
        <f t="shared" ca="1" si="100"/>
        <v>8.5205964656148243</v>
      </c>
      <c r="BF144" s="30">
        <f t="shared" ca="1" si="101"/>
        <v>1.6735357132358291</v>
      </c>
      <c r="BG144" s="30">
        <f t="shared" ca="1" si="111"/>
        <v>1.3692564926474964</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47.863949525104452</v>
      </c>
      <c r="E145" s="4">
        <f t="shared" ca="1" si="124"/>
        <v>181</v>
      </c>
      <c r="F145" s="4">
        <f t="shared" ca="1" si="124"/>
        <v>104.50936074520148</v>
      </c>
      <c r="G145" s="22">
        <f t="shared" ca="1" si="125"/>
        <v>117.08428541563282</v>
      </c>
      <c r="H145" s="4">
        <f t="shared" ca="1" si="125"/>
        <v>-1</v>
      </c>
      <c r="I145" s="99">
        <f t="shared" si="74"/>
        <v>15.9375</v>
      </c>
      <c r="J145" s="22" t="e">
        <f t="shared" ca="1" si="75"/>
        <v>#N/A</v>
      </c>
      <c r="K145" s="21" t="e">
        <f t="shared" ca="1" si="82"/>
        <v>#N/A</v>
      </c>
      <c r="L145" s="4">
        <f t="shared" ca="1" si="117"/>
        <v>117.08428541563282</v>
      </c>
      <c r="M145" s="21">
        <f t="shared" ca="1" si="83"/>
        <v>181</v>
      </c>
      <c r="N145" s="22">
        <f t="shared" ca="1" si="84"/>
        <v>35.619437911615755</v>
      </c>
      <c r="O145" s="21">
        <f t="shared" ca="1" si="85"/>
        <v>-1</v>
      </c>
      <c r="P145" s="99">
        <f t="shared" ca="1" si="76"/>
        <v>133.13605047489554</v>
      </c>
      <c r="Q145" t="e">
        <f t="shared" ca="1" si="119"/>
        <v>#N/A</v>
      </c>
      <c r="R145" s="108" t="e">
        <f t="shared" ca="1" si="120"/>
        <v>#N/A</v>
      </c>
      <c r="S145" s="99">
        <f t="shared" ca="1" si="79"/>
        <v>48.863949525104452</v>
      </c>
      <c r="T145" s="34" t="e">
        <f t="shared" ca="1" si="121"/>
        <v>#N/A</v>
      </c>
      <c r="U145" s="59" t="e">
        <f t="shared" ca="1" si="122"/>
        <v>#N/A</v>
      </c>
      <c r="AB145" s="4"/>
      <c r="AC145" s="4"/>
      <c r="AD145" s="4"/>
      <c r="AE145" s="4"/>
      <c r="AL145" s="99">
        <f t="shared" ca="1" si="86"/>
        <v>11.818514676417259</v>
      </c>
      <c r="AM145" s="91">
        <f t="shared" ca="1" si="87"/>
        <v>10.692362559009581</v>
      </c>
      <c r="AN145" s="99">
        <f t="shared" ca="1" si="88"/>
        <v>-11.818514676417259</v>
      </c>
      <c r="AO145" s="91">
        <f t="shared" ca="1" si="89"/>
        <v>10.692362559009581</v>
      </c>
      <c r="AP145" s="99" t="e">
        <f t="shared" ca="1" si="90"/>
        <v>#N/A</v>
      </c>
      <c r="AQ145" s="91" t="e">
        <f t="shared" ca="1" si="91"/>
        <v>#N/A</v>
      </c>
      <c r="AR145" s="30" t="e">
        <f t="shared" ca="1" si="92"/>
        <v>#N/A</v>
      </c>
      <c r="AS145" s="91" t="e">
        <f t="shared" ca="1" si="93"/>
        <v>#N/A</v>
      </c>
      <c r="AT145" s="99" t="e">
        <f t="shared" ca="1" si="94"/>
        <v>#N/A</v>
      </c>
      <c r="AU145" s="91" t="e">
        <f t="shared" ca="1" si="95"/>
        <v>#N/A</v>
      </c>
      <c r="AV145" s="99">
        <f t="shared" ca="1" si="96"/>
        <v>14.189757316749656</v>
      </c>
      <c r="AW145" s="91">
        <f t="shared" ca="1" si="97"/>
        <v>-7.2563553897083652</v>
      </c>
      <c r="AX145" s="99">
        <f t="shared" ca="1" si="98"/>
        <v>9.2819806455699236</v>
      </c>
      <c r="AY145" s="91">
        <f t="shared" ca="1" si="99"/>
        <v>12.955645161290322</v>
      </c>
      <c r="BD145" s="174">
        <v>102</v>
      </c>
      <c r="BE145" s="30">
        <f t="shared" ca="1" si="100"/>
        <v>7.8196971282291656</v>
      </c>
      <c r="BF145" s="30">
        <f t="shared" ca="1" si="101"/>
        <v>1.658978061759081</v>
      </c>
      <c r="BG145" s="30">
        <f t="shared" ca="1" si="111"/>
        <v>1.3573456868937934</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48.365236354082072</v>
      </c>
      <c r="E146" s="4">
        <f t="shared" ca="1" si="124"/>
        <v>181</v>
      </c>
      <c r="F146" s="4">
        <f t="shared" ca="1" si="124"/>
        <v>104.36544927555242</v>
      </c>
      <c r="G146" s="22">
        <f t="shared" ca="1" si="125"/>
        <v>116.8001793623435</v>
      </c>
      <c r="H146" s="4">
        <f t="shared" ca="1" si="125"/>
        <v>-1</v>
      </c>
      <c r="I146" s="99">
        <f t="shared" si="74"/>
        <v>16.09375</v>
      </c>
      <c r="J146" s="22" t="e">
        <f t="shared" ca="1" si="75"/>
        <v>#N/A</v>
      </c>
      <c r="K146" s="21" t="e">
        <f t="shared" ca="1" si="82"/>
        <v>#N/A</v>
      </c>
      <c r="L146" s="4">
        <f t="shared" ca="1" si="117"/>
        <v>116.8001793623435</v>
      </c>
      <c r="M146" s="21">
        <f t="shared" ca="1" si="83"/>
        <v>181</v>
      </c>
      <c r="N146" s="22">
        <f t="shared" ca="1" si="84"/>
        <v>35.619437911615755</v>
      </c>
      <c r="O146" s="21">
        <f t="shared" ca="1" si="85"/>
        <v>-1</v>
      </c>
      <c r="P146" s="99">
        <f t="shared" ca="1" si="76"/>
        <v>132.63476364591793</v>
      </c>
      <c r="Q146" t="e">
        <f t="shared" ca="1" si="119"/>
        <v>#N/A</v>
      </c>
      <c r="R146" s="108" t="e">
        <f t="shared" ca="1" si="120"/>
        <v>#N/A</v>
      </c>
      <c r="S146" s="99">
        <f t="shared" ca="1" si="79"/>
        <v>49.365236354082072</v>
      </c>
      <c r="T146" s="34" t="e">
        <f t="shared" ca="1" si="121"/>
        <v>#N/A</v>
      </c>
      <c r="U146" s="59" t="e">
        <f t="shared" ca="1" si="122"/>
        <v>#N/A</v>
      </c>
      <c r="AB146" s="4"/>
      <c r="AC146" s="4"/>
      <c r="AD146" s="4"/>
      <c r="AE146" s="4"/>
      <c r="AL146" s="99">
        <f t="shared" ca="1" si="86"/>
        <v>12.028390248457608</v>
      </c>
      <c r="AM146" s="91">
        <f t="shared" ca="1" si="87"/>
        <v>10.692362559009579</v>
      </c>
      <c r="AN146" s="99">
        <f t="shared" ca="1" si="88"/>
        <v>-12.028390248457608</v>
      </c>
      <c r="AO146" s="91">
        <f t="shared" ca="1" si="89"/>
        <v>10.692362559009579</v>
      </c>
      <c r="AP146" s="99" t="e">
        <f t="shared" ca="1" si="90"/>
        <v>#N/A</v>
      </c>
      <c r="AQ146" s="91" t="e">
        <f t="shared" ca="1" si="91"/>
        <v>#N/A</v>
      </c>
      <c r="AR146" s="30" t="e">
        <f t="shared" ca="1" si="92"/>
        <v>#N/A</v>
      </c>
      <c r="AS146" s="91" t="e">
        <f t="shared" ca="1" si="93"/>
        <v>#N/A</v>
      </c>
      <c r="AT146" s="99" t="e">
        <f t="shared" ca="1" si="94"/>
        <v>#N/A</v>
      </c>
      <c r="AU146" s="91" t="e">
        <f t="shared" ca="1" si="95"/>
        <v>#N/A</v>
      </c>
      <c r="AV146" s="99">
        <f t="shared" ca="1" si="96"/>
        <v>14.365030300028968</v>
      </c>
      <c r="AW146" s="91">
        <f t="shared" ca="1" si="97"/>
        <v>-7.2563553897083679</v>
      </c>
      <c r="AX146" s="99">
        <f t="shared" ca="1" si="98"/>
        <v>9.3729804558206098</v>
      </c>
      <c r="AY146" s="91">
        <f t="shared" ca="1" si="99"/>
        <v>13.08266129032258</v>
      </c>
      <c r="BD146" s="174">
        <v>103</v>
      </c>
      <c r="BE146" s="30">
        <f t="shared" ca="1" si="100"/>
        <v>7.227378668462074</v>
      </c>
      <c r="BF146" s="30">
        <f t="shared" ca="1" si="101"/>
        <v>1.6444743178053123</v>
      </c>
      <c r="BG146" s="30">
        <f t="shared" ca="1" si="111"/>
        <v>1.3454789872952555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48.853124333636025</v>
      </c>
      <c r="E147" s="4">
        <f t="shared" ca="1" si="124"/>
        <v>181</v>
      </c>
      <c r="F147" s="4">
        <f t="shared" ca="1" si="124"/>
        <v>104.22439520654648</v>
      </c>
      <c r="G147" s="22">
        <f t="shared" ca="1" si="125"/>
        <v>116.52222647287935</v>
      </c>
      <c r="H147" s="4">
        <f t="shared" ca="1" si="125"/>
        <v>-1</v>
      </c>
      <c r="I147" s="99">
        <f t="shared" si="74"/>
        <v>16.25</v>
      </c>
      <c r="J147" s="22" t="e">
        <f t="shared" ca="1" si="75"/>
        <v>#N/A</v>
      </c>
      <c r="K147" s="21" t="e">
        <f t="shared" ca="1" si="82"/>
        <v>#N/A</v>
      </c>
      <c r="L147" s="4">
        <f t="shared" ca="1" si="117"/>
        <v>116.52222647287935</v>
      </c>
      <c r="M147" s="21">
        <f t="shared" ca="1" si="83"/>
        <v>181</v>
      </c>
      <c r="N147" s="22">
        <f t="shared" ca="1" si="84"/>
        <v>35.619437911615755</v>
      </c>
      <c r="O147" s="21">
        <f t="shared" ca="1" si="85"/>
        <v>-1</v>
      </c>
      <c r="P147" s="99">
        <f t="shared" ca="1" si="76"/>
        <v>132.14687566636397</v>
      </c>
      <c r="Q147" t="e">
        <f t="shared" ca="1" si="119"/>
        <v>#N/A</v>
      </c>
      <c r="R147" s="108" t="e">
        <f t="shared" ca="1" si="120"/>
        <v>#N/A</v>
      </c>
      <c r="S147" s="99">
        <f t="shared" ca="1" si="79"/>
        <v>49.853124333636025</v>
      </c>
      <c r="T147" s="34" t="e">
        <f t="shared" ca="1" si="121"/>
        <v>#N/A</v>
      </c>
      <c r="U147" s="59" t="e">
        <f t="shared" ca="1" si="122"/>
        <v>#N/A</v>
      </c>
      <c r="AB147" s="4"/>
      <c r="AC147" s="4"/>
      <c r="AD147" s="4"/>
      <c r="AE147" s="4"/>
      <c r="AL147" s="99">
        <f t="shared" ca="1" si="86"/>
        <v>12.236661428130228</v>
      </c>
      <c r="AM147" s="91">
        <f t="shared" ca="1" si="87"/>
        <v>10.692362559009579</v>
      </c>
      <c r="AN147" s="99">
        <f t="shared" ca="1" si="88"/>
        <v>-12.236661428130228</v>
      </c>
      <c r="AO147" s="91">
        <f t="shared" ca="1" si="89"/>
        <v>10.692362559009579</v>
      </c>
      <c r="AP147" s="99" t="e">
        <f t="shared" ca="1" si="90"/>
        <v>#N/A</v>
      </c>
      <c r="AQ147" s="91" t="e">
        <f t="shared" ca="1" si="91"/>
        <v>#N/A</v>
      </c>
      <c r="AR147" s="30" t="e">
        <f t="shared" ca="1" si="92"/>
        <v>#N/A</v>
      </c>
      <c r="AS147" s="91" t="e">
        <f t="shared" ca="1" si="93"/>
        <v>#N/A</v>
      </c>
      <c r="AT147" s="99" t="e">
        <f t="shared" ca="1" si="94"/>
        <v>#N/A</v>
      </c>
      <c r="AU147" s="91" t="e">
        <f t="shared" ca="1" si="95"/>
        <v>#N/A</v>
      </c>
      <c r="AV147" s="99">
        <f t="shared" ca="1" si="96"/>
        <v>14.539869547497677</v>
      </c>
      <c r="AW147" s="91">
        <f t="shared" ca="1" si="97"/>
        <v>-7.2563553897083697</v>
      </c>
      <c r="AX147" s="99">
        <f t="shared" ca="1" si="98"/>
        <v>9.4639802660712959</v>
      </c>
      <c r="AY147" s="91">
        <f t="shared" ca="1" si="99"/>
        <v>13.209677419354838</v>
      </c>
      <c r="BD147" s="174">
        <v>104</v>
      </c>
      <c r="BE147" s="30">
        <f t="shared" ca="1" si="100"/>
        <v>6.7203774490229957</v>
      </c>
      <c r="BF147" s="30">
        <f t="shared" ca="1" si="101"/>
        <v>1.6300288993554328</v>
      </c>
      <c r="BG147" s="30">
        <f t="shared" ca="1" si="111"/>
        <v>1.3336600085635359</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49.328217236335853</v>
      </c>
      <c r="E148" s="4">
        <f t="shared" ca="1" si="124"/>
        <v>181</v>
      </c>
      <c r="F148" s="4">
        <f t="shared" ca="1" si="124"/>
        <v>104.08611336218908</v>
      </c>
      <c r="G148" s="22">
        <f t="shared" ca="1" si="125"/>
        <v>116.25022026061623</v>
      </c>
      <c r="H148" s="4">
        <f t="shared" ca="1" si="125"/>
        <v>-1</v>
      </c>
      <c r="I148" s="99">
        <f t="shared" si="74"/>
        <v>16.40625</v>
      </c>
      <c r="J148" s="22" t="e">
        <f t="shared" ca="1" si="75"/>
        <v>#N/A</v>
      </c>
      <c r="K148" s="21" t="e">
        <f t="shared" ca="1" si="82"/>
        <v>#N/A</v>
      </c>
      <c r="L148" s="4">
        <f t="shared" ca="1" si="117"/>
        <v>116.25022026061623</v>
      </c>
      <c r="M148" s="21">
        <f t="shared" ca="1" si="83"/>
        <v>181</v>
      </c>
      <c r="N148" s="22">
        <f t="shared" ca="1" si="84"/>
        <v>35.619437911615755</v>
      </c>
      <c r="O148" s="21">
        <f t="shared" ca="1" si="85"/>
        <v>-1</v>
      </c>
      <c r="P148" s="99">
        <f t="shared" ca="1" si="76"/>
        <v>131.67178276366414</v>
      </c>
      <c r="Q148" t="e">
        <f t="shared" ca="1" si="119"/>
        <v>#N/A</v>
      </c>
      <c r="R148" s="108" t="e">
        <f t="shared" ca="1" si="120"/>
        <v>#N/A</v>
      </c>
      <c r="S148" s="99">
        <f t="shared" ca="1" si="79"/>
        <v>50.328217236335853</v>
      </c>
      <c r="T148" s="34" t="e">
        <f t="shared" ca="1" si="121"/>
        <v>#N/A</v>
      </c>
      <c r="U148" s="59" t="e">
        <f t="shared" ca="1" si="122"/>
        <v>#N/A</v>
      </c>
      <c r="AB148" s="4"/>
      <c r="AC148" s="4"/>
      <c r="AD148" s="4"/>
      <c r="AE148" s="4"/>
      <c r="AL148" s="99">
        <f t="shared" ca="1" si="86"/>
        <v>12.443408776102718</v>
      </c>
      <c r="AM148" s="91">
        <f t="shared" ca="1" si="87"/>
        <v>10.692362559009579</v>
      </c>
      <c r="AN148" s="99">
        <f t="shared" ca="1" si="88"/>
        <v>-12.443408776102718</v>
      </c>
      <c r="AO148" s="91">
        <f t="shared" ca="1" si="89"/>
        <v>10.692362559009579</v>
      </c>
      <c r="AP148" s="99" t="e">
        <f t="shared" ca="1" si="90"/>
        <v>#N/A</v>
      </c>
      <c r="AQ148" s="91" t="e">
        <f t="shared" ca="1" si="91"/>
        <v>#N/A</v>
      </c>
      <c r="AR148" s="30" t="e">
        <f t="shared" ca="1" si="92"/>
        <v>#N/A</v>
      </c>
      <c r="AS148" s="91" t="e">
        <f t="shared" ca="1" si="93"/>
        <v>#N/A</v>
      </c>
      <c r="AT148" s="99" t="e">
        <f t="shared" ca="1" si="94"/>
        <v>#N/A</v>
      </c>
      <c r="AU148" s="91" t="e">
        <f t="shared" ca="1" si="95"/>
        <v>#N/A</v>
      </c>
      <c r="AV148" s="99">
        <f t="shared" ca="1" si="96"/>
        <v>14.714290520468541</v>
      </c>
      <c r="AW148" s="91">
        <f t="shared" ca="1" si="97"/>
        <v>-7.2563553897083644</v>
      </c>
      <c r="AX148" s="99">
        <f t="shared" ca="1" si="98"/>
        <v>9.5549800763219803</v>
      </c>
      <c r="AY148" s="91">
        <f t="shared" ca="1" si="99"/>
        <v>13.336693548387096</v>
      </c>
      <c r="BD148" s="174">
        <v>105</v>
      </c>
      <c r="BE148" s="30">
        <f t="shared" ca="1" si="100"/>
        <v>6.2816337606411636</v>
      </c>
      <c r="BF148" s="30">
        <f t="shared" ca="1" si="101"/>
        <v>1.6156462066238377</v>
      </c>
      <c r="BG148" s="30">
        <f t="shared" ca="1" si="111"/>
        <v>1.321892350874049</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49.791078717393951</v>
      </c>
      <c r="E149" s="4">
        <f t="shared" ca="1" si="124"/>
        <v>181</v>
      </c>
      <c r="F149" s="4">
        <f t="shared" ca="1" si="124"/>
        <v>103.95052195443141</v>
      </c>
      <c r="G149" s="22">
        <f t="shared" ca="1" si="125"/>
        <v>115.98396377385478</v>
      </c>
      <c r="H149" s="4">
        <f t="shared" ca="1" si="125"/>
        <v>-1</v>
      </c>
      <c r="I149" s="99">
        <f t="shared" si="74"/>
        <v>16.5625</v>
      </c>
      <c r="J149" s="22" t="e">
        <f t="shared" ca="1" si="75"/>
        <v>#N/A</v>
      </c>
      <c r="K149" s="21" t="e">
        <f t="shared" ca="1" si="82"/>
        <v>#N/A</v>
      </c>
      <c r="L149" s="4">
        <f t="shared" ca="1" si="117"/>
        <v>115.98396377385478</v>
      </c>
      <c r="M149" s="21">
        <f t="shared" ca="1" si="83"/>
        <v>181</v>
      </c>
      <c r="N149" s="22">
        <f t="shared" ca="1" si="84"/>
        <v>35.619437911615755</v>
      </c>
      <c r="O149" s="21">
        <f t="shared" ca="1" si="85"/>
        <v>-1</v>
      </c>
      <c r="P149" s="99">
        <f t="shared" ca="1" si="76"/>
        <v>131.20892128260604</v>
      </c>
      <c r="Q149" t="e">
        <f t="shared" ca="1" si="119"/>
        <v>#N/A</v>
      </c>
      <c r="R149" s="108" t="e">
        <f t="shared" ca="1" si="120"/>
        <v>#N/A</v>
      </c>
      <c r="S149" s="99">
        <f t="shared" ca="1" si="79"/>
        <v>50.791078717393951</v>
      </c>
      <c r="T149" s="34" t="e">
        <f t="shared" ca="1" si="121"/>
        <v>#N/A</v>
      </c>
      <c r="U149" s="59" t="e">
        <f t="shared" ca="1" si="122"/>
        <v>#N/A</v>
      </c>
      <c r="AB149" s="4"/>
      <c r="AC149" s="4"/>
      <c r="AD149" s="4"/>
      <c r="AE149" s="4"/>
      <c r="AL149" s="99">
        <f t="shared" ca="1" si="86"/>
        <v>12.648707015212665</v>
      </c>
      <c r="AM149" s="91">
        <f t="shared" ca="1" si="87"/>
        <v>10.692362559009581</v>
      </c>
      <c r="AN149" s="99">
        <f t="shared" ca="1" si="88"/>
        <v>-12.648707015212665</v>
      </c>
      <c r="AO149" s="91">
        <f t="shared" ca="1" si="89"/>
        <v>10.692362559009581</v>
      </c>
      <c r="AP149" s="99" t="e">
        <f t="shared" ca="1" si="90"/>
        <v>#N/A</v>
      </c>
      <c r="AQ149" s="91" t="e">
        <f t="shared" ca="1" si="91"/>
        <v>#N/A</v>
      </c>
      <c r="AR149" s="30" t="e">
        <f t="shared" ca="1" si="92"/>
        <v>#N/A</v>
      </c>
      <c r="AS149" s="91" t="e">
        <f t="shared" ca="1" si="93"/>
        <v>#N/A</v>
      </c>
      <c r="AT149" s="99" t="e">
        <f t="shared" ca="1" si="94"/>
        <v>#N/A</v>
      </c>
      <c r="AU149" s="91" t="e">
        <f t="shared" ca="1" si="95"/>
        <v>#N/A</v>
      </c>
      <c r="AV149" s="99">
        <f t="shared" ca="1" si="96"/>
        <v>14.888307919580734</v>
      </c>
      <c r="AW149" s="91">
        <f t="shared" ca="1" si="97"/>
        <v>-7.2563553897083626</v>
      </c>
      <c r="AX149" s="99">
        <f t="shared" ca="1" si="98"/>
        <v>9.6459798865726665</v>
      </c>
      <c r="AY149" s="91">
        <f t="shared" ca="1" si="99"/>
        <v>13.463709677419354</v>
      </c>
      <c r="BD149" s="174">
        <v>106</v>
      </c>
      <c r="BE149" s="30">
        <f t="shared" ca="1" si="100"/>
        <v>5.8983530980187862</v>
      </c>
      <c r="BF149" s="30">
        <f t="shared" ca="1" si="101"/>
        <v>1.6013306207180613</v>
      </c>
      <c r="BG149" s="30">
        <f t="shared" ca="1" si="111"/>
        <v>1.310179598769323</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50.242235906030629</v>
      </c>
      <c r="E150" s="4">
        <f t="shared" ca="1" si="124"/>
        <v>181</v>
      </c>
      <c r="F150" s="4">
        <f t="shared" ca="1" si="124"/>
        <v>103.81754241462033</v>
      </c>
      <c r="G150" s="22">
        <f t="shared" ca="1" si="125"/>
        <v>115.7232690292207</v>
      </c>
      <c r="H150" s="4">
        <f t="shared" ca="1" si="125"/>
        <v>-1</v>
      </c>
      <c r="I150" s="99">
        <f t="shared" si="74"/>
        <v>16.71875</v>
      </c>
      <c r="J150" s="22" t="e">
        <f t="shared" ca="1" si="75"/>
        <v>#N/A</v>
      </c>
      <c r="K150" s="21" t="e">
        <f t="shared" ca="1" si="82"/>
        <v>#N/A</v>
      </c>
      <c r="L150" s="4">
        <f t="shared" ca="1" si="117"/>
        <v>115.7232690292207</v>
      </c>
      <c r="M150" s="21">
        <f t="shared" ca="1" si="83"/>
        <v>181</v>
      </c>
      <c r="N150" s="22">
        <f t="shared" ca="1" si="84"/>
        <v>35.619437911615755</v>
      </c>
      <c r="O150" s="21">
        <f t="shared" ca="1" si="85"/>
        <v>-1</v>
      </c>
      <c r="P150" s="99">
        <f t="shared" ca="1" si="76"/>
        <v>130.75776409396937</v>
      </c>
      <c r="Q150" t="e">
        <f t="shared" ca="1" si="119"/>
        <v>#N/A</v>
      </c>
      <c r="R150" s="108" t="e">
        <f t="shared" ca="1" si="120"/>
        <v>#N/A</v>
      </c>
      <c r="S150" s="99">
        <f t="shared" ca="1" si="79"/>
        <v>51.242235906030629</v>
      </c>
      <c r="T150" s="34" t="e">
        <f t="shared" ca="1" si="121"/>
        <v>#N/A</v>
      </c>
      <c r="U150" s="59" t="e">
        <f t="shared" ca="1" si="122"/>
        <v>#N/A</v>
      </c>
      <c r="AB150" s="4"/>
      <c r="AC150" s="4"/>
      <c r="AD150" s="4"/>
      <c r="AE150" s="4"/>
      <c r="AL150" s="99">
        <f t="shared" ca="1" si="86"/>
        <v>12.852625586594753</v>
      </c>
      <c r="AM150" s="91">
        <f t="shared" ca="1" si="87"/>
        <v>10.692362559009579</v>
      </c>
      <c r="AN150" s="99">
        <f t="shared" ca="1" si="88"/>
        <v>-12.852625586594753</v>
      </c>
      <c r="AO150" s="91">
        <f t="shared" ca="1" si="89"/>
        <v>10.692362559009579</v>
      </c>
      <c r="AP150" s="99" t="e">
        <f t="shared" ca="1" si="90"/>
        <v>#N/A</v>
      </c>
      <c r="AQ150" s="91" t="e">
        <f t="shared" ca="1" si="91"/>
        <v>#N/A</v>
      </c>
      <c r="AR150" s="30" t="e">
        <f t="shared" ca="1" si="92"/>
        <v>#N/A</v>
      </c>
      <c r="AS150" s="91" t="e">
        <f t="shared" ca="1" si="93"/>
        <v>#N/A</v>
      </c>
      <c r="AT150" s="99" t="e">
        <f t="shared" ca="1" si="94"/>
        <v>#N/A</v>
      </c>
      <c r="AU150" s="91" t="e">
        <f t="shared" ca="1" si="95"/>
        <v>#N/A</v>
      </c>
      <c r="AV150" s="99">
        <f t="shared" ca="1" si="96"/>
        <v>15.061935732858188</v>
      </c>
      <c r="AW150" s="91">
        <f t="shared" ca="1" si="97"/>
        <v>-7.2563553897083652</v>
      </c>
      <c r="AX150" s="99">
        <f t="shared" ca="1" si="98"/>
        <v>9.7369796968233526</v>
      </c>
      <c r="AY150" s="91">
        <f t="shared" ca="1" si="99"/>
        <v>13.590725806451612</v>
      </c>
      <c r="BD150" s="174">
        <v>107</v>
      </c>
      <c r="BE150" s="30">
        <f t="shared" ca="1" si="100"/>
        <v>5.5607516915998945</v>
      </c>
      <c r="BF150" s="30">
        <f t="shared" ca="1" si="101"/>
        <v>1.5870865023042491</v>
      </c>
      <c r="BG150" s="30">
        <f t="shared" ca="1" si="111"/>
        <v>1.2985253200671127</v>
      </c>
      <c r="BH150" s="17" t="b">
        <f t="shared" ca="1" si="102"/>
        <v>0</v>
      </c>
      <c r="BI150" s="30" t="e">
        <f t="shared" ca="1" si="103"/>
        <v>#N/A</v>
      </c>
      <c r="BJ150" s="91" t="e">
        <f t="shared" ca="1" si="104"/>
        <v>#N/A</v>
      </c>
      <c r="BK150" t="b">
        <f t="shared" ca="1" si="105"/>
        <v>1</v>
      </c>
      <c r="BL150" s="30">
        <f t="shared" ca="1" si="112"/>
        <v>23.907618899075889</v>
      </c>
      <c r="BM150" s="91">
        <f t="shared" ca="1" si="113"/>
        <v>-7.3092926180684161</v>
      </c>
      <c r="BN150" s="17" t="b">
        <f t="shared" ca="1" si="106"/>
        <v>0</v>
      </c>
      <c r="BO150" t="b">
        <f t="shared" ca="1" si="107"/>
        <v>1</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50.682182591519293</v>
      </c>
      <c r="E151" s="4">
        <f t="shared" ca="1" si="124"/>
        <v>181</v>
      </c>
      <c r="F151" s="4">
        <f t="shared" ca="1" si="124"/>
        <v>103.68709923501483</v>
      </c>
      <c r="G151" s="22">
        <f t="shared" ca="1" si="125"/>
        <v>115.46795648650381</v>
      </c>
      <c r="H151" s="4">
        <f t="shared" ca="1" si="125"/>
        <v>-1</v>
      </c>
      <c r="I151" s="99">
        <f t="shared" si="74"/>
        <v>16.875</v>
      </c>
      <c r="J151" s="22" t="e">
        <f t="shared" ca="1" si="75"/>
        <v>#N/A</v>
      </c>
      <c r="K151" s="21" t="e">
        <f t="shared" ca="1" si="82"/>
        <v>#N/A</v>
      </c>
      <c r="L151" s="4">
        <f t="shared" ca="1" si="117"/>
        <v>115.46795648650381</v>
      </c>
      <c r="M151" s="21">
        <f t="shared" ca="1" si="83"/>
        <v>181</v>
      </c>
      <c r="N151" s="22">
        <f t="shared" ca="1" si="84"/>
        <v>35.619437911615755</v>
      </c>
      <c r="O151" s="21">
        <f t="shared" ca="1" si="85"/>
        <v>-1</v>
      </c>
      <c r="P151" s="99">
        <f t="shared" ca="1" si="76"/>
        <v>130.31781740848072</v>
      </c>
      <c r="Q151" t="e">
        <f t="shared" ca="1" si="119"/>
        <v>#N/A</v>
      </c>
      <c r="R151" s="108" t="e">
        <f t="shared" ca="1" si="120"/>
        <v>#N/A</v>
      </c>
      <c r="S151" s="99">
        <f t="shared" ca="1" si="79"/>
        <v>51.682182591519293</v>
      </c>
      <c r="T151" s="34" t="e">
        <f t="shared" ca="1" si="121"/>
        <v>#N/A</v>
      </c>
      <c r="U151" s="59" t="e">
        <f t="shared" ca="1" si="122"/>
        <v>#N/A</v>
      </c>
      <c r="AB151" s="4"/>
      <c r="AC151" s="4"/>
      <c r="AD151" s="4"/>
      <c r="AE151" s="4"/>
      <c r="AL151" s="99">
        <f t="shared" ca="1" si="86"/>
        <v>13.055229140336454</v>
      </c>
      <c r="AM151" s="91">
        <f t="shared" ca="1" si="87"/>
        <v>10.692362559009579</v>
      </c>
      <c r="AN151" s="99">
        <f t="shared" ca="1" si="88"/>
        <v>-13.055229140336454</v>
      </c>
      <c r="AO151" s="91">
        <f t="shared" ca="1" si="89"/>
        <v>10.692362559009579</v>
      </c>
      <c r="AP151" s="99" t="e">
        <f t="shared" ca="1" si="90"/>
        <v>#N/A</v>
      </c>
      <c r="AQ151" s="91" t="e">
        <f t="shared" ca="1" si="91"/>
        <v>#N/A</v>
      </c>
      <c r="AR151" s="30" t="e">
        <f t="shared" ca="1" si="92"/>
        <v>#N/A</v>
      </c>
      <c r="AS151" s="91" t="e">
        <f t="shared" ca="1" si="93"/>
        <v>#N/A</v>
      </c>
      <c r="AT151" s="99" t="e">
        <f t="shared" ca="1" si="94"/>
        <v>#N/A</v>
      </c>
      <c r="AU151" s="91" t="e">
        <f t="shared" ca="1" si="95"/>
        <v>#N/A</v>
      </c>
      <c r="AV151" s="99">
        <f t="shared" ca="1" si="96"/>
        <v>15.235187280051742</v>
      </c>
      <c r="AW151" s="91">
        <f t="shared" ca="1" si="97"/>
        <v>-7.256355389708367</v>
      </c>
      <c r="AX151" s="99">
        <f t="shared" ca="1" si="98"/>
        <v>9.827979507074037</v>
      </c>
      <c r="AY151" s="91">
        <f t="shared" ca="1" si="99"/>
        <v>13.71774193548387</v>
      </c>
      <c r="BD151" s="174">
        <v>108</v>
      </c>
      <c r="BE151" s="30">
        <f t="shared" ca="1" si="100"/>
        <v>5.261220195677077</v>
      </c>
      <c r="BF151" s="30">
        <f t="shared" ca="1" si="101"/>
        <v>1.5729181902788554</v>
      </c>
      <c r="BG151" s="30">
        <f t="shared" ca="1" si="111"/>
        <v>1.286933064773609</v>
      </c>
      <c r="BH151" s="17" t="b">
        <f t="shared" ca="1" si="102"/>
        <v>0</v>
      </c>
      <c r="BI151" s="30" t="e">
        <f t="shared" ca="1" si="103"/>
        <v>#N/A</v>
      </c>
      <c r="BJ151" s="91" t="e">
        <f t="shared" ca="1" si="104"/>
        <v>#N/A</v>
      </c>
      <c r="BK151" t="b">
        <f t="shared" ca="1" si="105"/>
        <v>1</v>
      </c>
      <c r="BL151" s="30">
        <f t="shared" ca="1" si="112"/>
        <v>23.776412907378841</v>
      </c>
      <c r="BM151" s="91">
        <f t="shared" ca="1" si="113"/>
        <v>-7.7254248593736836</v>
      </c>
      <c r="BN151" s="17" t="b">
        <f t="shared" ca="1" si="106"/>
        <v>0</v>
      </c>
      <c r="BO151" t="b">
        <f t="shared" ca="1" si="107"/>
        <v>1</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51.11138205885208</v>
      </c>
      <c r="E152" s="4">
        <f t="shared" ca="1" si="124"/>
        <v>181</v>
      </c>
      <c r="F152" s="4">
        <f t="shared" ca="1" si="124"/>
        <v>103.55911981966706</v>
      </c>
      <c r="G152" s="22">
        <f t="shared" ca="1" si="125"/>
        <v>115.21785456132612</v>
      </c>
      <c r="H152" s="4">
        <f t="shared" ca="1" si="125"/>
        <v>-1</v>
      </c>
      <c r="I152" s="99">
        <f t="shared" si="74"/>
        <v>17.03125</v>
      </c>
      <c r="J152" s="22" t="e">
        <f t="shared" ca="1" si="75"/>
        <v>#N/A</v>
      </c>
      <c r="K152" s="21" t="e">
        <f t="shared" ca="1" si="82"/>
        <v>#N/A</v>
      </c>
      <c r="L152" s="4">
        <f t="shared" ca="1" si="117"/>
        <v>115.21785456132612</v>
      </c>
      <c r="M152" s="21">
        <f t="shared" ca="1" si="83"/>
        <v>181</v>
      </c>
      <c r="N152" s="22">
        <f t="shared" ca="1" si="84"/>
        <v>35.619437911615755</v>
      </c>
      <c r="O152" s="21">
        <f t="shared" ca="1" si="85"/>
        <v>-1</v>
      </c>
      <c r="P152" s="99">
        <f t="shared" ca="1" si="76"/>
        <v>129.88861794114791</v>
      </c>
      <c r="Q152" t="e">
        <f t="shared" ca="1" si="119"/>
        <v>#N/A</v>
      </c>
      <c r="R152" s="108" t="e">
        <f t="shared" ca="1" si="120"/>
        <v>#N/A</v>
      </c>
      <c r="S152" s="99">
        <f t="shared" ca="1" si="79"/>
        <v>52.11138205885208</v>
      </c>
      <c r="T152" s="34" t="e">
        <f t="shared" ca="1" si="121"/>
        <v>#N/A</v>
      </c>
      <c r="U152" s="59" t="e">
        <f t="shared" ca="1" si="122"/>
        <v>#N/A</v>
      </c>
      <c r="AB152" s="4"/>
      <c r="AC152" s="4"/>
      <c r="AD152" s="4"/>
      <c r="AE152" s="4"/>
      <c r="AL152" s="99">
        <f t="shared" ca="1" si="86"/>
        <v>13.256577969792588</v>
      </c>
      <c r="AM152" s="91">
        <f t="shared" ca="1" si="87"/>
        <v>10.692362559009579</v>
      </c>
      <c r="AN152" s="99">
        <f t="shared" ca="1" si="88"/>
        <v>-13.256577969792588</v>
      </c>
      <c r="AO152" s="91">
        <f t="shared" ca="1" si="89"/>
        <v>10.692362559009579</v>
      </c>
      <c r="AP152" s="99" t="e">
        <f t="shared" ca="1" si="90"/>
        <v>#N/A</v>
      </c>
      <c r="AQ152" s="91" t="e">
        <f t="shared" ca="1" si="91"/>
        <v>#N/A</v>
      </c>
      <c r="AR152" s="30" t="e">
        <f t="shared" ca="1" si="92"/>
        <v>#N/A</v>
      </c>
      <c r="AS152" s="91" t="e">
        <f t="shared" ca="1" si="93"/>
        <v>#N/A</v>
      </c>
      <c r="AT152" s="99" t="e">
        <f t="shared" ca="1" si="94"/>
        <v>#N/A</v>
      </c>
      <c r="AU152" s="91" t="e">
        <f t="shared" ca="1" si="95"/>
        <v>#N/A</v>
      </c>
      <c r="AV152" s="99">
        <f t="shared" ca="1" si="96"/>
        <v>15.408075253604856</v>
      </c>
      <c r="AW152" s="91">
        <f t="shared" ca="1" si="97"/>
        <v>-7.256355389708367</v>
      </c>
      <c r="AX152" s="99">
        <f t="shared" ca="1" si="98"/>
        <v>9.9189793173247232</v>
      </c>
      <c r="AY152" s="91">
        <f t="shared" ca="1" si="99"/>
        <v>13.844758064516128</v>
      </c>
      <c r="BD152" s="174">
        <v>109</v>
      </c>
      <c r="BE152" s="30">
        <f t="shared" ca="1" si="100"/>
        <v>4.9937514752440322</v>
      </c>
      <c r="BF152" s="30">
        <f t="shared" ca="1" si="101"/>
        <v>1.5588300004469748</v>
      </c>
      <c r="BG152" s="30">
        <f t="shared" ca="1" si="111"/>
        <v>1.2754063640020703</v>
      </c>
      <c r="BH152" s="17" t="b">
        <f t="shared" ca="1" si="102"/>
        <v>0</v>
      </c>
      <c r="BI152" s="30" t="e">
        <f t="shared" ca="1" si="103"/>
        <v>#N/A</v>
      </c>
      <c r="BJ152" s="91" t="e">
        <f t="shared" ca="1" si="104"/>
        <v>#N/A</v>
      </c>
      <c r="BK152" t="b">
        <f t="shared" ca="1" si="105"/>
        <v>1</v>
      </c>
      <c r="BL152" s="30">
        <f t="shared" ca="1" si="112"/>
        <v>23.637964389982923</v>
      </c>
      <c r="BM152" s="91">
        <f t="shared" ca="1" si="113"/>
        <v>-8.1392038614289159</v>
      </c>
      <c r="BN152" s="17" t="b">
        <f t="shared" ca="1" si="106"/>
        <v>0</v>
      </c>
      <c r="BO152" t="b">
        <f t="shared" ca="1" si="107"/>
        <v>1</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51.530269620328745</v>
      </c>
      <c r="E153" s="4">
        <f t="shared" ca="1" si="124"/>
        <v>181</v>
      </c>
      <c r="F153" s="4">
        <f t="shared" ca="1" si="124"/>
        <v>103.43353434402255</v>
      </c>
      <c r="G153" s="22">
        <f t="shared" ca="1" si="125"/>
        <v>114.97279917239402</v>
      </c>
      <c r="H153" s="4">
        <f t="shared" ca="1" si="125"/>
        <v>-1</v>
      </c>
      <c r="I153" s="99">
        <f t="shared" si="74"/>
        <v>17.1875</v>
      </c>
      <c r="J153" s="22" t="e">
        <f t="shared" ca="1" si="75"/>
        <v>#N/A</v>
      </c>
      <c r="K153" s="21" t="e">
        <f t="shared" ca="1" si="82"/>
        <v>#N/A</v>
      </c>
      <c r="L153" s="4">
        <f t="shared" ca="1" si="117"/>
        <v>114.97279917239402</v>
      </c>
      <c r="M153" s="21">
        <f t="shared" ca="1" si="83"/>
        <v>181</v>
      </c>
      <c r="N153" s="22">
        <f t="shared" ca="1" si="84"/>
        <v>35.619437911615755</v>
      </c>
      <c r="O153" s="21">
        <f t="shared" ca="1" si="85"/>
        <v>-1</v>
      </c>
      <c r="P153" s="99">
        <f t="shared" ca="1" si="76"/>
        <v>129.46973037967126</v>
      </c>
      <c r="Q153" t="e">
        <f t="shared" ca="1" si="119"/>
        <v>#N/A</v>
      </c>
      <c r="R153" s="108" t="e">
        <f t="shared" ca="1" si="120"/>
        <v>#N/A</v>
      </c>
      <c r="S153" s="99">
        <f t="shared" ca="1" si="79"/>
        <v>52.530269620328745</v>
      </c>
      <c r="T153" s="34" t="e">
        <f t="shared" ca="1" si="121"/>
        <v>#N/A</v>
      </c>
      <c r="U153" s="59" t="e">
        <f t="shared" ca="1" si="122"/>
        <v>#N/A</v>
      </c>
      <c r="AB153" s="4"/>
      <c r="AC153" s="4"/>
      <c r="AD153" s="4"/>
      <c r="AE153" s="4"/>
      <c r="AL153" s="99">
        <f t="shared" ca="1" si="86"/>
        <v>13.45672839722531</v>
      </c>
      <c r="AM153" s="91">
        <f t="shared" ca="1" si="87"/>
        <v>10.692362559009581</v>
      </c>
      <c r="AN153" s="99">
        <f t="shared" ca="1" si="88"/>
        <v>-13.45672839722531</v>
      </c>
      <c r="AO153" s="91">
        <f t="shared" ca="1" si="89"/>
        <v>10.692362559009581</v>
      </c>
      <c r="AP153" s="99" t="e">
        <f t="shared" ca="1" si="90"/>
        <v>#N/A</v>
      </c>
      <c r="AQ153" s="91" t="e">
        <f t="shared" ca="1" si="91"/>
        <v>#N/A</v>
      </c>
      <c r="AR153" s="30" t="e">
        <f t="shared" ca="1" si="92"/>
        <v>#N/A</v>
      </c>
      <c r="AS153" s="91" t="e">
        <f t="shared" ca="1" si="93"/>
        <v>#N/A</v>
      </c>
      <c r="AT153" s="99" t="e">
        <f t="shared" ca="1" si="94"/>
        <v>#N/A</v>
      </c>
      <c r="AU153" s="91" t="e">
        <f t="shared" ca="1" si="95"/>
        <v>#N/A</v>
      </c>
      <c r="AV153" s="99">
        <f t="shared" ca="1" si="96"/>
        <v>15.580611756546991</v>
      </c>
      <c r="AW153" s="91">
        <f t="shared" ca="1" si="97"/>
        <v>-7.2563553897083661</v>
      </c>
      <c r="AX153" s="99">
        <f t="shared" ca="1" si="98"/>
        <v>10.009979127575409</v>
      </c>
      <c r="AY153" s="91">
        <f t="shared" ca="1" si="99"/>
        <v>13.971774193548386</v>
      </c>
      <c r="BD153" s="174">
        <v>110</v>
      </c>
      <c r="BE153" s="30">
        <f t="shared" ca="1" si="100"/>
        <v>4.7535400570393413</v>
      </c>
      <c r="BF153" s="30">
        <f t="shared" ca="1" si="101"/>
        <v>1.5448262242077055</v>
      </c>
      <c r="BG153" s="30">
        <f t="shared" ca="1" si="111"/>
        <v>1.2639487288972135</v>
      </c>
      <c r="BH153" s="17" t="b">
        <f t="shared" ca="1" si="102"/>
        <v>0</v>
      </c>
      <c r="BI153" s="30" t="e">
        <f t="shared" ca="1" si="103"/>
        <v>#N/A</v>
      </c>
      <c r="BJ153" s="91" t="e">
        <f t="shared" ca="1" si="104"/>
        <v>#N/A</v>
      </c>
      <c r="BK153" t="b">
        <f t="shared" ca="1" si="105"/>
        <v>1</v>
      </c>
      <c r="BL153" s="30">
        <f t="shared" ca="1" si="112"/>
        <v>23.492315519647711</v>
      </c>
      <c r="BM153" s="91">
        <f t="shared" ca="1" si="113"/>
        <v>-8.5505035831417171</v>
      </c>
      <c r="BN153" s="17" t="b">
        <f t="shared" ca="1" si="106"/>
        <v>0</v>
      </c>
      <c r="BO153" t="b">
        <f t="shared" ca="1" si="107"/>
        <v>1</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51.939254882270269</v>
      </c>
      <c r="E154" s="4">
        <f t="shared" ca="1" si="124"/>
        <v>181</v>
      </c>
      <c r="F154" s="4">
        <f t="shared" ca="1" si="124"/>
        <v>103.31027562264494</v>
      </c>
      <c r="G154" s="22">
        <f t="shared" ca="1" si="125"/>
        <v>114.73263332041307</v>
      </c>
      <c r="H154" s="4">
        <f t="shared" ca="1" si="125"/>
        <v>-1</v>
      </c>
      <c r="I154" s="99">
        <f t="shared" si="74"/>
        <v>17.34375</v>
      </c>
      <c r="J154" s="22" t="e">
        <f t="shared" ca="1" si="75"/>
        <v>#N/A</v>
      </c>
      <c r="K154" s="21" t="e">
        <f t="shared" ca="1" si="82"/>
        <v>#N/A</v>
      </c>
      <c r="L154" s="4">
        <f t="shared" ca="1" si="117"/>
        <v>114.73263332041307</v>
      </c>
      <c r="M154" s="21">
        <f t="shared" ca="1" si="83"/>
        <v>181</v>
      </c>
      <c r="N154" s="22">
        <f t="shared" ca="1" si="84"/>
        <v>35.619437911615755</v>
      </c>
      <c r="O154" s="21">
        <f t="shared" ca="1" si="85"/>
        <v>-1</v>
      </c>
      <c r="P154" s="99">
        <f t="shared" ca="1" si="76"/>
        <v>129.06074511772974</v>
      </c>
      <c r="Q154" t="e">
        <f t="shared" ca="1" si="119"/>
        <v>#N/A</v>
      </c>
      <c r="R154" s="108" t="e">
        <f t="shared" ca="1" si="120"/>
        <v>#N/A</v>
      </c>
      <c r="S154" s="99">
        <f t="shared" ca="1" si="79"/>
        <v>52.939254882270269</v>
      </c>
      <c r="T154" s="34" t="e">
        <f t="shared" ca="1" si="121"/>
        <v>#N/A</v>
      </c>
      <c r="U154" s="59" t="e">
        <f t="shared" ca="1" si="122"/>
        <v>#N/A</v>
      </c>
      <c r="AB154" s="4"/>
      <c r="AC154" s="4"/>
      <c r="AD154" s="4"/>
      <c r="AE154" s="4"/>
      <c r="AL154" s="99">
        <f t="shared" ca="1" si="86"/>
        <v>13.655733117236515</v>
      </c>
      <c r="AM154" s="91">
        <f t="shared" ca="1" si="87"/>
        <v>10.692362559009579</v>
      </c>
      <c r="AN154" s="99">
        <f t="shared" ca="1" si="88"/>
        <v>-13.655733117236515</v>
      </c>
      <c r="AO154" s="91">
        <f t="shared" ca="1" si="89"/>
        <v>10.692362559009579</v>
      </c>
      <c r="AP154" s="99" t="e">
        <f t="shared" ca="1" si="90"/>
        <v>#N/A</v>
      </c>
      <c r="AQ154" s="91" t="e">
        <f t="shared" ca="1" si="91"/>
        <v>#N/A</v>
      </c>
      <c r="AR154" s="30" t="e">
        <f t="shared" ca="1" si="92"/>
        <v>#N/A</v>
      </c>
      <c r="AS154" s="91" t="e">
        <f t="shared" ca="1" si="93"/>
        <v>#N/A</v>
      </c>
      <c r="AT154" s="99" t="e">
        <f t="shared" ca="1" si="94"/>
        <v>#N/A</v>
      </c>
      <c r="AU154" s="91" t="e">
        <f t="shared" ca="1" si="95"/>
        <v>#N/A</v>
      </c>
      <c r="AV154" s="99">
        <f t="shared" ca="1" si="96"/>
        <v>15.752808337586995</v>
      </c>
      <c r="AW154" s="91">
        <f t="shared" ca="1" si="97"/>
        <v>-7.2563553897083679</v>
      </c>
      <c r="AX154" s="99">
        <f t="shared" ca="1" si="98"/>
        <v>10.100978937826094</v>
      </c>
      <c r="AY154" s="91">
        <f t="shared" ca="1" si="99"/>
        <v>14.098790322580644</v>
      </c>
      <c r="BD154" s="174">
        <v>111</v>
      </c>
      <c r="BE154" s="30">
        <f t="shared" ca="1" si="100"/>
        <v>4.536696023390868</v>
      </c>
      <c r="BF154" s="30">
        <f t="shared" ca="1" si="101"/>
        <v>1.5309111272469478</v>
      </c>
      <c r="BG154" s="30">
        <f t="shared" ca="1" si="111"/>
        <v>1.2525636495656844</v>
      </c>
      <c r="BH154" s="17" t="b">
        <f t="shared" ca="1" si="102"/>
        <v>0</v>
      </c>
      <c r="BI154" s="30" t="e">
        <f t="shared" ca="1" si="103"/>
        <v>#N/A</v>
      </c>
      <c r="BJ154" s="91" t="e">
        <f t="shared" ca="1" si="104"/>
        <v>#N/A</v>
      </c>
      <c r="BK154" t="b">
        <f t="shared" ca="1" si="105"/>
        <v>1</v>
      </c>
      <c r="BL154" s="30">
        <f t="shared" ca="1" si="112"/>
        <v>23.339510662430044</v>
      </c>
      <c r="BM154" s="91">
        <f t="shared" ca="1" si="113"/>
        <v>-8.9591987386325069</v>
      </c>
      <c r="BN154" s="17" t="b">
        <f t="shared" ca="1" si="106"/>
        <v>0</v>
      </c>
      <c r="BO154" t="b">
        <f t="shared" ca="1" si="107"/>
        <v>1</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52.338723780189454</v>
      </c>
      <c r="E155" s="4">
        <f t="shared" ca="1" si="124"/>
        <v>181</v>
      </c>
      <c r="F155" s="4">
        <f t="shared" ca="1" si="124"/>
        <v>103.18927898451669</v>
      </c>
      <c r="G155" s="22">
        <f t="shared" ca="1" si="125"/>
        <v>114.49720669603025</v>
      </c>
      <c r="H155" s="4">
        <f t="shared" ca="1" si="125"/>
        <v>-1</v>
      </c>
      <c r="I155" s="99">
        <f t="shared" si="74"/>
        <v>17.5</v>
      </c>
      <c r="J155" s="22" t="e">
        <f t="shared" ca="1" si="75"/>
        <v>#N/A</v>
      </c>
      <c r="K155" s="21" t="e">
        <f t="shared" ca="1" si="82"/>
        <v>#N/A</v>
      </c>
      <c r="L155" s="4">
        <f t="shared" ca="1" si="117"/>
        <v>114.49720669603025</v>
      </c>
      <c r="M155" s="21">
        <f t="shared" ca="1" si="83"/>
        <v>181</v>
      </c>
      <c r="N155" s="22">
        <f t="shared" ca="1" si="84"/>
        <v>35.619437911615755</v>
      </c>
      <c r="O155" s="21">
        <f t="shared" ca="1" si="85"/>
        <v>-1</v>
      </c>
      <c r="P155" s="99">
        <f t="shared" ca="1" si="76"/>
        <v>128.66127621981053</v>
      </c>
      <c r="Q155" t="e">
        <f t="shared" ca="1" si="119"/>
        <v>#N/A</v>
      </c>
      <c r="R155" s="108" t="e">
        <f t="shared" ca="1" si="120"/>
        <v>#N/A</v>
      </c>
      <c r="S155" s="99">
        <f t="shared" ca="1" si="79"/>
        <v>53.338723780189454</v>
      </c>
      <c r="T155" s="34" t="e">
        <f t="shared" ca="1" si="121"/>
        <v>#N/A</v>
      </c>
      <c r="U155" s="59" t="e">
        <f t="shared" ca="1" si="122"/>
        <v>#N/A</v>
      </c>
      <c r="AB155" s="4"/>
      <c r="AC155" s="4"/>
      <c r="AD155" s="4"/>
      <c r="AE155" s="4"/>
      <c r="AL155" s="99">
        <f t="shared" ca="1" si="86"/>
        <v>13.85364150347085</v>
      </c>
      <c r="AM155" s="91">
        <f t="shared" ca="1" si="87"/>
        <v>10.692362559009581</v>
      </c>
      <c r="AN155" s="99">
        <f t="shared" ca="1" si="88"/>
        <v>-13.85364150347085</v>
      </c>
      <c r="AO155" s="91">
        <f t="shared" ca="1" si="89"/>
        <v>10.692362559009581</v>
      </c>
      <c r="AP155" s="99" t="e">
        <f t="shared" ca="1" si="90"/>
        <v>#N/A</v>
      </c>
      <c r="AQ155" s="91" t="e">
        <f t="shared" ca="1" si="91"/>
        <v>#N/A</v>
      </c>
      <c r="AR155" s="30" t="e">
        <f t="shared" ca="1" si="92"/>
        <v>#N/A</v>
      </c>
      <c r="AS155" s="91" t="e">
        <f t="shared" ca="1" si="93"/>
        <v>#N/A</v>
      </c>
      <c r="AT155" s="99" t="e">
        <f t="shared" ca="1" si="94"/>
        <v>#N/A</v>
      </c>
      <c r="AU155" s="91" t="e">
        <f t="shared" ca="1" si="95"/>
        <v>#N/A</v>
      </c>
      <c r="AV155" s="99">
        <f t="shared" ca="1" si="96"/>
        <v>15.924676023651166</v>
      </c>
      <c r="AW155" s="91">
        <f t="shared" ca="1" si="97"/>
        <v>-7.256355389708367</v>
      </c>
      <c r="AX155" s="99">
        <f t="shared" ca="1" si="98"/>
        <v>10.19197874807678</v>
      </c>
      <c r="AY155" s="91">
        <f t="shared" ca="1" si="99"/>
        <v>14.225806451612902</v>
      </c>
      <c r="BD155" s="174">
        <v>112</v>
      </c>
      <c r="BE155" s="30">
        <f t="shared" ca="1" si="100"/>
        <v>4.3400369352491053</v>
      </c>
      <c r="BF155" s="30">
        <f t="shared" ca="1" si="101"/>
        <v>1.5170889482380341</v>
      </c>
      <c r="BG155" s="30">
        <f t="shared" ca="1" si="111"/>
        <v>1.2412545940129369</v>
      </c>
      <c r="BH155" s="17" t="b">
        <f t="shared" ca="1" si="102"/>
        <v>0</v>
      </c>
      <c r="BI155" s="30" t="e">
        <f t="shared" ca="1" si="103"/>
        <v>#N/A</v>
      </c>
      <c r="BJ155" s="91" t="e">
        <f t="shared" ca="1" si="104"/>
        <v>#N/A</v>
      </c>
      <c r="BK155" t="b">
        <f t="shared" ca="1" si="105"/>
        <v>1</v>
      </c>
      <c r="BL155" s="30">
        <f t="shared" ca="1" si="112"/>
        <v>23.179596364169686</v>
      </c>
      <c r="BM155" s="91">
        <f t="shared" ca="1" si="113"/>
        <v>-9.3651648353978025</v>
      </c>
      <c r="BN155" s="17" t="b">
        <f t="shared" ca="1" si="106"/>
        <v>0</v>
      </c>
      <c r="BO155" t="b">
        <f t="shared" ca="1" si="107"/>
        <v>1</v>
      </c>
      <c r="BP155" t="b">
        <f t="shared" ca="1" si="108"/>
        <v>0</v>
      </c>
      <c r="BQ155" t="b">
        <f t="shared" ca="1" si="109"/>
        <v>1</v>
      </c>
      <c r="BR155" s="108" t="b">
        <f t="shared" si="110"/>
        <v>0</v>
      </c>
    </row>
    <row r="156" spans="1:70" ht="15" customHeight="1">
      <c r="A156" s="19">
        <f t="shared" si="118"/>
        <v>17.65625</v>
      </c>
      <c r="B156" s="22">
        <f t="shared" ca="1" si="123"/>
        <v>181</v>
      </c>
      <c r="C156" s="4">
        <f t="shared" ca="1" si="123"/>
        <v>181</v>
      </c>
      <c r="D156" s="21">
        <f t="shared" ca="1" si="123"/>
        <v>52.729040410876728</v>
      </c>
      <c r="E156" s="4">
        <f t="shared" ca="1" si="124"/>
        <v>181</v>
      </c>
      <c r="F156" s="4">
        <f t="shared" ca="1" si="124"/>
        <v>103.07048215540959</v>
      </c>
      <c r="G156" s="22">
        <f t="shared" ca="1" si="125"/>
        <v>114.26637531442346</v>
      </c>
      <c r="H156" s="4">
        <f t="shared" ca="1" si="125"/>
        <v>-1</v>
      </c>
      <c r="I156" s="99">
        <f t="shared" si="74"/>
        <v>17.65625</v>
      </c>
      <c r="J156" s="22" t="e">
        <f t="shared" ca="1" si="75"/>
        <v>#N/A</v>
      </c>
      <c r="K156" s="21" t="e">
        <f t="shared" ca="1" si="82"/>
        <v>#N/A</v>
      </c>
      <c r="L156" s="4">
        <f t="shared" ca="1" si="117"/>
        <v>114.26637531442346</v>
      </c>
      <c r="M156" s="21">
        <f t="shared" ca="1" si="83"/>
        <v>181</v>
      </c>
      <c r="N156" s="22">
        <f t="shared" ca="1" si="84"/>
        <v>35.619437911615755</v>
      </c>
      <c r="O156" s="21">
        <f t="shared" ca="1" si="85"/>
        <v>-1</v>
      </c>
      <c r="P156" s="99">
        <f t="shared" ca="1" si="76"/>
        <v>128.27095958912327</v>
      </c>
      <c r="Q156" t="e">
        <f t="shared" ca="1" si="119"/>
        <v>#N/A</v>
      </c>
      <c r="R156" s="108" t="e">
        <f t="shared" ca="1" si="120"/>
        <v>#N/A</v>
      </c>
      <c r="S156" s="99">
        <f t="shared" ca="1" si="79"/>
        <v>53.729040410876728</v>
      </c>
      <c r="T156" s="34" t="e">
        <f t="shared" ca="1" si="121"/>
        <v>#N/A</v>
      </c>
      <c r="U156" s="59" t="e">
        <f t="shared" ca="1" si="122"/>
        <v>#N/A</v>
      </c>
      <c r="AB156" s="4"/>
      <c r="AC156" s="4"/>
      <c r="AD156" s="4"/>
      <c r="AE156" s="4"/>
      <c r="AL156" s="99">
        <f t="shared" ca="1" si="86"/>
        <v>14.050499883249355</v>
      </c>
      <c r="AM156" s="91">
        <f t="shared" ca="1" si="87"/>
        <v>10.692362559009579</v>
      </c>
      <c r="AN156" s="99">
        <f t="shared" ca="1" si="88"/>
        <v>-14.050499883249355</v>
      </c>
      <c r="AO156" s="91">
        <f t="shared" ca="1" si="89"/>
        <v>10.692362559009579</v>
      </c>
      <c r="AP156" s="99" t="e">
        <f t="shared" ca="1" si="90"/>
        <v>#N/A</v>
      </c>
      <c r="AQ156" s="91" t="e">
        <f t="shared" ca="1" si="91"/>
        <v>#N/A</v>
      </c>
      <c r="AR156" s="30" t="e">
        <f t="shared" ca="1" si="92"/>
        <v>#N/A</v>
      </c>
      <c r="AS156" s="91" t="e">
        <f t="shared" ca="1" si="93"/>
        <v>#N/A</v>
      </c>
      <c r="AT156" s="99" t="e">
        <f t="shared" ca="1" si="94"/>
        <v>#N/A</v>
      </c>
      <c r="AU156" s="91" t="e">
        <f t="shared" ca="1" si="95"/>
        <v>#N/A</v>
      </c>
      <c r="AV156" s="99">
        <f t="shared" ca="1" si="96"/>
        <v>16.096225350085973</v>
      </c>
      <c r="AW156" s="91">
        <f t="shared" ca="1" si="97"/>
        <v>-7.2563553897083661</v>
      </c>
      <c r="AX156" s="99">
        <f t="shared" ca="1" si="98"/>
        <v>10.282978558327464</v>
      </c>
      <c r="AY156" s="91">
        <f t="shared" ca="1" si="99"/>
        <v>14.35282258064516</v>
      </c>
      <c r="BD156" s="174">
        <v>113</v>
      </c>
      <c r="BE156" s="30">
        <f t="shared" ca="1" si="100"/>
        <v>4.160934036402308</v>
      </c>
      <c r="BF156" s="30">
        <f t="shared" ca="1" si="101"/>
        <v>1.5033638975505892</v>
      </c>
      <c r="BG156" s="30">
        <f t="shared" ca="1" si="111"/>
        <v>1.2300250070868457</v>
      </c>
      <c r="BH156" s="17" t="b">
        <f t="shared" ca="1" si="102"/>
        <v>0</v>
      </c>
      <c r="BI156" s="30" t="e">
        <f t="shared" ca="1" si="103"/>
        <v>#N/A</v>
      </c>
      <c r="BJ156" s="91" t="e">
        <f t="shared" ca="1" si="104"/>
        <v>#N/A</v>
      </c>
      <c r="BK156" t="b">
        <f t="shared" ca="1" si="105"/>
        <v>1</v>
      </c>
      <c r="BL156" s="30">
        <f t="shared" ca="1" si="112"/>
        <v>23.012621336311007</v>
      </c>
      <c r="BM156" s="91">
        <f t="shared" ca="1" si="113"/>
        <v>-9.768278212231845</v>
      </c>
      <c r="BN156" s="17" t="b">
        <f t="shared" ca="1" si="106"/>
        <v>0</v>
      </c>
      <c r="BO156" t="b">
        <f t="shared" ca="1" si="107"/>
        <v>1</v>
      </c>
      <c r="BP156" t="b">
        <f t="shared" ca="1" si="108"/>
        <v>0</v>
      </c>
      <c r="BQ156" t="b">
        <f t="shared" ca="1" si="109"/>
        <v>1</v>
      </c>
      <c r="BR156" s="108" t="b">
        <f t="shared" si="110"/>
        <v>0</v>
      </c>
    </row>
    <row r="157" spans="1:70" ht="15" customHeight="1">
      <c r="A157" s="19">
        <f t="shared" si="118"/>
        <v>17.8125</v>
      </c>
      <c r="B157" s="22">
        <f t="shared" ca="1" si="123"/>
        <v>181</v>
      </c>
      <c r="C157" s="4">
        <f t="shared" ca="1" si="123"/>
        <v>181</v>
      </c>
      <c r="D157" s="21">
        <f t="shared" ca="1" si="123"/>
        <v>53.110548685792473</v>
      </c>
      <c r="E157" s="4">
        <f t="shared" ca="1" si="124"/>
        <v>181</v>
      </c>
      <c r="F157" s="4">
        <f t="shared" ca="1" si="124"/>
        <v>102.95382514685799</v>
      </c>
      <c r="G157" s="22">
        <f t="shared" ca="1" si="125"/>
        <v>114.04000117438395</v>
      </c>
      <c r="H157" s="4">
        <f t="shared" ca="1" si="125"/>
        <v>-1</v>
      </c>
      <c r="I157" s="99">
        <f t="shared" si="74"/>
        <v>17.8125</v>
      </c>
      <c r="J157" s="22" t="e">
        <f t="shared" ca="1" si="75"/>
        <v>#N/A</v>
      </c>
      <c r="K157" s="21" t="e">
        <f t="shared" ca="1" si="82"/>
        <v>#N/A</v>
      </c>
      <c r="L157" s="4">
        <f t="shared" ca="1" si="117"/>
        <v>114.04000117438395</v>
      </c>
      <c r="M157" s="21">
        <f t="shared" ca="1" si="83"/>
        <v>181</v>
      </c>
      <c r="N157" s="22">
        <f t="shared" ca="1" si="84"/>
        <v>35.619437911615755</v>
      </c>
      <c r="O157" s="21">
        <f t="shared" ca="1" si="85"/>
        <v>-1</v>
      </c>
      <c r="P157" s="99">
        <f t="shared" ca="1" si="76"/>
        <v>127.88945131420752</v>
      </c>
      <c r="Q157" t="e">
        <f t="shared" ca="1" si="119"/>
        <v>#N/A</v>
      </c>
      <c r="R157" s="108" t="e">
        <f t="shared" ca="1" si="120"/>
        <v>#N/A</v>
      </c>
      <c r="S157" s="99">
        <f t="shared" ca="1" si="79"/>
        <v>54.110548685792473</v>
      </c>
      <c r="T157" s="34" t="e">
        <f t="shared" ca="1" si="121"/>
        <v>#N/A</v>
      </c>
      <c r="U157" s="59" t="e">
        <f t="shared" ca="1" si="122"/>
        <v>#N/A</v>
      </c>
      <c r="AB157" s="4"/>
      <c r="AC157" s="4"/>
      <c r="AD157" s="4"/>
      <c r="AE157" s="4"/>
      <c r="AL157" s="99">
        <f t="shared" ca="1" si="86"/>
        <v>14.246351784112665</v>
      </c>
      <c r="AM157" s="91">
        <f t="shared" ca="1" si="87"/>
        <v>10.692362559009579</v>
      </c>
      <c r="AN157" s="99">
        <f t="shared" ca="1" si="88"/>
        <v>-14.246351784112665</v>
      </c>
      <c r="AO157" s="91">
        <f t="shared" ca="1" si="89"/>
        <v>10.692362559009579</v>
      </c>
      <c r="AP157" s="99" t="e">
        <f t="shared" ca="1" si="90"/>
        <v>#N/A</v>
      </c>
      <c r="AQ157" s="91" t="e">
        <f t="shared" ca="1" si="91"/>
        <v>#N/A</v>
      </c>
      <c r="AR157" s="30" t="e">
        <f t="shared" ca="1" si="92"/>
        <v>#N/A</v>
      </c>
      <c r="AS157" s="91" t="e">
        <f t="shared" ca="1" si="93"/>
        <v>#N/A</v>
      </c>
      <c r="AT157" s="99" t="e">
        <f t="shared" ca="1" si="94"/>
        <v>#N/A</v>
      </c>
      <c r="AU157" s="91" t="e">
        <f t="shared" ca="1" si="95"/>
        <v>#N/A</v>
      </c>
      <c r="AV157" s="99">
        <f t="shared" ca="1" si="96"/>
        <v>16.267466388723548</v>
      </c>
      <c r="AW157" s="91">
        <f t="shared" ca="1" si="97"/>
        <v>-7.2563553897083644</v>
      </c>
      <c r="AX157" s="99">
        <f t="shared" ca="1" si="98"/>
        <v>10.37397836857815</v>
      </c>
      <c r="AY157" s="91">
        <f t="shared" ca="1" si="99"/>
        <v>14.479838709677418</v>
      </c>
      <c r="BD157" s="174">
        <v>114</v>
      </c>
      <c r="BE157" s="30">
        <f t="shared" ca="1" si="100"/>
        <v>3.9971969068690822</v>
      </c>
      <c r="BF157" s="30">
        <f t="shared" ca="1" si="101"/>
        <v>1.4897401559680103</v>
      </c>
      <c r="BG157" s="30">
        <f t="shared" ca="1" si="111"/>
        <v>1.2188783094283722</v>
      </c>
      <c r="BH157" s="17" t="b">
        <f t="shared" ca="1" si="102"/>
        <v>0</v>
      </c>
      <c r="BI157" s="30" t="e">
        <f t="shared" ca="1" si="103"/>
        <v>#N/A</v>
      </c>
      <c r="BJ157" s="91" t="e">
        <f t="shared" ca="1" si="104"/>
        <v>#N/A</v>
      </c>
      <c r="BK157" t="b">
        <f t="shared" ca="1" si="105"/>
        <v>1</v>
      </c>
      <c r="BL157" s="30">
        <f t="shared" ca="1" si="112"/>
        <v>22.83863644106502</v>
      </c>
      <c r="BM157" s="91">
        <f t="shared" ca="1" si="113"/>
        <v>-10.168416076895006</v>
      </c>
      <c r="BN157" s="17" t="b">
        <f t="shared" ca="1" si="106"/>
        <v>0</v>
      </c>
      <c r="BO157" t="b">
        <f t="shared" ca="1" si="107"/>
        <v>1</v>
      </c>
      <c r="BP157" t="b">
        <f t="shared" ca="1" si="108"/>
        <v>0</v>
      </c>
      <c r="BQ157" t="b">
        <f t="shared" ca="1" si="109"/>
        <v>1</v>
      </c>
      <c r="BR157" s="108" t="b">
        <f t="shared" si="110"/>
        <v>0</v>
      </c>
    </row>
    <row r="158" spans="1:70" ht="15" customHeight="1">
      <c r="A158" s="19">
        <f t="shared" si="118"/>
        <v>17.96875</v>
      </c>
      <c r="B158" s="22">
        <f t="shared" ca="1" si="123"/>
        <v>181</v>
      </c>
      <c r="C158" s="4">
        <f t="shared" ca="1" si="123"/>
        <v>181</v>
      </c>
      <c r="D158" s="21">
        <f t="shared" ca="1" si="123"/>
        <v>53.483573826749932</v>
      </c>
      <c r="E158" s="4">
        <f t="shared" ca="1" si="124"/>
        <v>181</v>
      </c>
      <c r="F158" s="4">
        <f t="shared" ca="1" si="124"/>
        <v>102.839250151302</v>
      </c>
      <c r="G158" s="22">
        <f t="shared" ca="1" si="125"/>
        <v>113.81795193993992</v>
      </c>
      <c r="H158" s="4">
        <f t="shared" ca="1" si="125"/>
        <v>-1</v>
      </c>
      <c r="I158" s="99">
        <f t="shared" si="74"/>
        <v>17.96875</v>
      </c>
      <c r="J158" s="22" t="e">
        <f t="shared" ca="1" si="75"/>
        <v>#N/A</v>
      </c>
      <c r="K158" s="21" t="e">
        <f t="shared" ca="1" si="82"/>
        <v>#N/A</v>
      </c>
      <c r="L158" s="4">
        <f t="shared" ca="1" si="117"/>
        <v>113.81795193993992</v>
      </c>
      <c r="M158" s="21">
        <f t="shared" ca="1" si="83"/>
        <v>181</v>
      </c>
      <c r="N158" s="22">
        <f t="shared" ca="1" si="84"/>
        <v>35.619437911615755</v>
      </c>
      <c r="O158" s="21">
        <f t="shared" ca="1" si="85"/>
        <v>-1</v>
      </c>
      <c r="P158" s="99">
        <f t="shared" ca="1" si="76"/>
        <v>127.51642617325007</v>
      </c>
      <c r="Q158" t="e">
        <f t="shared" ca="1" si="119"/>
        <v>#N/A</v>
      </c>
      <c r="R158" s="108" t="e">
        <f t="shared" ca="1" si="120"/>
        <v>#N/A</v>
      </c>
      <c r="S158" s="99">
        <f t="shared" ca="1" si="79"/>
        <v>54.483573826749932</v>
      </c>
      <c r="T158" s="34" t="e">
        <f t="shared" ca="1" si="121"/>
        <v>#N/A</v>
      </c>
      <c r="U158" s="59" t="e">
        <f t="shared" ca="1" si="122"/>
        <v>#N/A</v>
      </c>
      <c r="AB158" s="4"/>
      <c r="AC158" s="4"/>
      <c r="AD158" s="4"/>
      <c r="AE158" s="4"/>
      <c r="AL158" s="99">
        <f t="shared" ca="1" si="86"/>
        <v>14.441238155684232</v>
      </c>
      <c r="AM158" s="91">
        <f t="shared" ca="1" si="87"/>
        <v>10.692362559009579</v>
      </c>
      <c r="AN158" s="99">
        <f t="shared" ca="1" si="88"/>
        <v>-14.441238155684232</v>
      </c>
      <c r="AO158" s="91">
        <f t="shared" ca="1" si="89"/>
        <v>10.692362559009579</v>
      </c>
      <c r="AP158" s="99" t="e">
        <f t="shared" ca="1" si="90"/>
        <v>#N/A</v>
      </c>
      <c r="AQ158" s="91" t="e">
        <f t="shared" ca="1" si="91"/>
        <v>#N/A</v>
      </c>
      <c r="AR158" s="30" t="e">
        <f t="shared" ca="1" si="92"/>
        <v>#N/A</v>
      </c>
      <c r="AS158" s="91" t="e">
        <f t="shared" ca="1" si="93"/>
        <v>#N/A</v>
      </c>
      <c r="AT158" s="99" t="e">
        <f t="shared" ca="1" si="94"/>
        <v>#N/A</v>
      </c>
      <c r="AU158" s="91" t="e">
        <f t="shared" ca="1" si="95"/>
        <v>#N/A</v>
      </c>
      <c r="AV158" s="99">
        <f t="shared" ca="1" si="96"/>
        <v>16.438408773988751</v>
      </c>
      <c r="AW158" s="91">
        <f t="shared" ca="1" si="97"/>
        <v>-7.2563553897083635</v>
      </c>
      <c r="AX158" s="99">
        <f t="shared" ca="1" si="98"/>
        <v>10.464978178828837</v>
      </c>
      <c r="AY158" s="91">
        <f t="shared" ca="1" si="99"/>
        <v>14.606854838709676</v>
      </c>
      <c r="BD158" s="174">
        <v>115</v>
      </c>
      <c r="BE158" s="30">
        <f t="shared" ca="1" si="100"/>
        <v>3.8469857997059975</v>
      </c>
      <c r="BF158" s="30">
        <f t="shared" ca="1" si="101"/>
        <v>1.4762218734139592</v>
      </c>
      <c r="BG158" s="30">
        <f t="shared" ca="1" si="111"/>
        <v>1.2078178964296029</v>
      </c>
      <c r="BH158" s="17" t="b">
        <f t="shared" ca="1" si="102"/>
        <v>0</v>
      </c>
      <c r="BI158" s="30" t="e">
        <f t="shared" ca="1" si="103"/>
        <v>#N/A</v>
      </c>
      <c r="BJ158" s="91" t="e">
        <f t="shared" ca="1" si="104"/>
        <v>#N/A</v>
      </c>
      <c r="BK158" t="b">
        <f t="shared" ca="1" si="105"/>
        <v>1</v>
      </c>
      <c r="BL158" s="30">
        <f t="shared" ca="1" si="112"/>
        <v>22.65769467591625</v>
      </c>
      <c r="BM158" s="91">
        <f t="shared" ca="1" si="113"/>
        <v>-10.565456543517483</v>
      </c>
      <c r="BN158" s="17" t="b">
        <f t="shared" ca="1" si="106"/>
        <v>0</v>
      </c>
      <c r="BO158" t="b">
        <f t="shared" ca="1" si="107"/>
        <v>1</v>
      </c>
      <c r="BP158" t="b">
        <f t="shared" ca="1" si="108"/>
        <v>0</v>
      </c>
      <c r="BQ158" t="b">
        <f t="shared" ca="1" si="109"/>
        <v>1</v>
      </c>
      <c r="BR158" s="108" t="b">
        <f t="shared" si="110"/>
        <v>0</v>
      </c>
    </row>
    <row r="159" spans="1:70" ht="15" customHeight="1">
      <c r="A159" s="19">
        <f t="shared" si="118"/>
        <v>18.125</v>
      </c>
      <c r="B159" s="22">
        <f t="shared" ca="1" si="123"/>
        <v>181</v>
      </c>
      <c r="C159" s="4">
        <f t="shared" ca="1" si="123"/>
        <v>181</v>
      </c>
      <c r="D159" s="21">
        <f t="shared" ca="1" si="123"/>
        <v>53.848423722004206</v>
      </c>
      <c r="E159" s="4">
        <f t="shared" ca="1" si="124"/>
        <v>181</v>
      </c>
      <c r="F159" s="4">
        <f t="shared" ca="1" si="124"/>
        <v>102.72670144300115</v>
      </c>
      <c r="G159" s="22">
        <f t="shared" ca="1" si="125"/>
        <v>113.60010064274996</v>
      </c>
      <c r="H159" s="4">
        <f t="shared" ca="1" si="125"/>
        <v>-1</v>
      </c>
      <c r="I159" s="99">
        <f t="shared" si="74"/>
        <v>18.125</v>
      </c>
      <c r="J159" s="22" t="e">
        <f t="shared" ca="1" si="75"/>
        <v>#N/A</v>
      </c>
      <c r="K159" s="21" t="e">
        <f t="shared" ca="1" si="82"/>
        <v>#N/A</v>
      </c>
      <c r="L159" s="4">
        <f t="shared" ca="1" si="117"/>
        <v>113.60010064274996</v>
      </c>
      <c r="M159" s="21">
        <f t="shared" ca="1" si="83"/>
        <v>181</v>
      </c>
      <c r="N159" s="22">
        <f t="shared" ca="1" si="84"/>
        <v>35.619437911615755</v>
      </c>
      <c r="O159" s="21">
        <f t="shared" ca="1" si="85"/>
        <v>-1</v>
      </c>
      <c r="P159" s="99">
        <f t="shared" ca="1" si="76"/>
        <v>127.15157627799579</v>
      </c>
      <c r="Q159" t="e">
        <f t="shared" ca="1" si="119"/>
        <v>#N/A</v>
      </c>
      <c r="R159" s="108" t="e">
        <f t="shared" ca="1" si="120"/>
        <v>#N/A</v>
      </c>
      <c r="S159" s="99">
        <f t="shared" ca="1" si="79"/>
        <v>54.848423722004206</v>
      </c>
      <c r="T159" s="34" t="e">
        <f t="shared" ca="1" si="121"/>
        <v>#N/A</v>
      </c>
      <c r="U159" s="59" t="e">
        <f t="shared" ca="1" si="122"/>
        <v>#N/A</v>
      </c>
      <c r="AB159" s="4"/>
      <c r="AC159" s="4"/>
      <c r="AD159" s="4"/>
      <c r="AE159" s="4"/>
      <c r="AL159" s="99">
        <f t="shared" ca="1" si="86"/>
        <v>14.635197569786687</v>
      </c>
      <c r="AM159" s="91">
        <f t="shared" ca="1" si="87"/>
        <v>10.692362559009579</v>
      </c>
      <c r="AN159" s="99">
        <f t="shared" ca="1" si="88"/>
        <v>-14.635197569786687</v>
      </c>
      <c r="AO159" s="91">
        <f t="shared" ca="1" si="89"/>
        <v>10.692362559009579</v>
      </c>
      <c r="AP159" s="99" t="e">
        <f t="shared" ca="1" si="90"/>
        <v>#N/A</v>
      </c>
      <c r="AQ159" s="91" t="e">
        <f t="shared" ca="1" si="91"/>
        <v>#N/A</v>
      </c>
      <c r="AR159" s="30" t="e">
        <f t="shared" ca="1" si="92"/>
        <v>#N/A</v>
      </c>
      <c r="AS159" s="91" t="e">
        <f t="shared" ca="1" si="93"/>
        <v>#N/A</v>
      </c>
      <c r="AT159" s="99" t="e">
        <f t="shared" ca="1" si="94"/>
        <v>#N/A</v>
      </c>
      <c r="AU159" s="91" t="e">
        <f t="shared" ca="1" si="95"/>
        <v>#N/A</v>
      </c>
      <c r="AV159" s="99">
        <f t="shared" ca="1" si="96"/>
        <v>16.609061727209347</v>
      </c>
      <c r="AW159" s="91">
        <f t="shared" ca="1" si="97"/>
        <v>-7.2563553897083652</v>
      </c>
      <c r="AX159" s="99">
        <f t="shared" ca="1" si="98"/>
        <v>10.555977989079521</v>
      </c>
      <c r="AY159" s="91">
        <f t="shared" ca="1" si="99"/>
        <v>14.733870967741934</v>
      </c>
      <c r="BD159" s="174">
        <v>116</v>
      </c>
      <c r="BE159" s="30">
        <f t="shared" ca="1" si="100"/>
        <v>3.7087442080104789</v>
      </c>
      <c r="BF159" s="30">
        <f t="shared" ca="1" si="101"/>
        <v>1.4628131676882563</v>
      </c>
      <c r="BG159" s="30">
        <f t="shared" ca="1" si="111"/>
        <v>1.1968471371994824</v>
      </c>
      <c r="BH159" s="17" t="b">
        <f t="shared" ca="1" si="102"/>
        <v>0</v>
      </c>
      <c r="BI159" s="30" t="e">
        <f t="shared" ca="1" si="103"/>
        <v>#N/A</v>
      </c>
      <c r="BJ159" s="91" t="e">
        <f t="shared" ca="1" si="104"/>
        <v>#N/A</v>
      </c>
      <c r="BK159" t="b">
        <f t="shared" ca="1" si="105"/>
        <v>1</v>
      </c>
      <c r="BL159" s="30">
        <f t="shared" ca="1" si="112"/>
        <v>22.469851157479173</v>
      </c>
      <c r="BM159" s="91">
        <f t="shared" ca="1" si="113"/>
        <v>-10.959278669726938</v>
      </c>
      <c r="BN159" s="17" t="b">
        <f t="shared" ca="1" si="106"/>
        <v>0</v>
      </c>
      <c r="BO159" t="b">
        <f t="shared" ca="1" si="107"/>
        <v>1</v>
      </c>
      <c r="BP159" t="b">
        <f t="shared" ca="1" si="108"/>
        <v>0</v>
      </c>
      <c r="BQ159" t="b">
        <f t="shared" ca="1" si="109"/>
        <v>1</v>
      </c>
      <c r="BR159" s="108" t="b">
        <f t="shared" si="110"/>
        <v>0</v>
      </c>
    </row>
    <row r="160" spans="1:70" ht="15" customHeight="1">
      <c r="A160" s="19">
        <f t="shared" si="118"/>
        <v>18.28125</v>
      </c>
      <c r="B160" s="22">
        <f t="shared" ca="1" si="123"/>
        <v>181</v>
      </c>
      <c r="C160" s="4">
        <f t="shared" ca="1" si="123"/>
        <v>181</v>
      </c>
      <c r="D160" s="21">
        <f t="shared" ca="1" si="123"/>
        <v>54.205390158440579</v>
      </c>
      <c r="E160" s="4">
        <f t="shared" ca="1" si="124"/>
        <v>181</v>
      </c>
      <c r="F160" s="4">
        <f t="shared" ca="1" si="124"/>
        <v>102.6161252843482</v>
      </c>
      <c r="G160" s="22">
        <f t="shared" ca="1" si="125"/>
        <v>113.38632540365623</v>
      </c>
      <c r="H160" s="4">
        <f t="shared" ca="1" si="125"/>
        <v>-1</v>
      </c>
      <c r="I160" s="99">
        <f t="shared" si="74"/>
        <v>18.28125</v>
      </c>
      <c r="J160" s="22" t="e">
        <f t="shared" ca="1" si="75"/>
        <v>#N/A</v>
      </c>
      <c r="K160" s="21" t="e">
        <f t="shared" ca="1" si="82"/>
        <v>#N/A</v>
      </c>
      <c r="L160" s="4">
        <f t="shared" ca="1" si="117"/>
        <v>113.38632540365623</v>
      </c>
      <c r="M160" s="21">
        <f t="shared" ca="1" si="83"/>
        <v>181</v>
      </c>
      <c r="N160" s="22">
        <f t="shared" ca="1" si="84"/>
        <v>35.619437911615755</v>
      </c>
      <c r="O160" s="21">
        <f t="shared" ca="1" si="85"/>
        <v>-1</v>
      </c>
      <c r="P160" s="99">
        <f t="shared" ca="1" si="76"/>
        <v>126.79460984155942</v>
      </c>
      <c r="Q160" t="e">
        <f t="shared" ca="1" si="119"/>
        <v>#N/A</v>
      </c>
      <c r="R160" s="108" t="e">
        <f t="shared" ca="1" si="120"/>
        <v>#N/A</v>
      </c>
      <c r="S160" s="99">
        <f t="shared" ca="1" si="79"/>
        <v>55.205390158440579</v>
      </c>
      <c r="T160" s="34" t="e">
        <f t="shared" ca="1" si="121"/>
        <v>#N/A</v>
      </c>
      <c r="U160" s="59" t="e">
        <f t="shared" ca="1" si="122"/>
        <v>#N/A</v>
      </c>
      <c r="AB160" s="4"/>
      <c r="AC160" s="4"/>
      <c r="AD160" s="4"/>
      <c r="AE160" s="4"/>
      <c r="AL160" s="99">
        <f t="shared" ca="1" si="86"/>
        <v>14.828266401342743</v>
      </c>
      <c r="AM160" s="91">
        <f t="shared" ca="1" si="87"/>
        <v>10.692362559009579</v>
      </c>
      <c r="AN160" s="99">
        <f t="shared" ca="1" si="88"/>
        <v>-14.828266401342743</v>
      </c>
      <c r="AO160" s="91">
        <f t="shared" ca="1" si="89"/>
        <v>10.692362559009579</v>
      </c>
      <c r="AP160" s="99" t="e">
        <f t="shared" ca="1" si="90"/>
        <v>#N/A</v>
      </c>
      <c r="AQ160" s="91" t="e">
        <f t="shared" ca="1" si="91"/>
        <v>#N/A</v>
      </c>
      <c r="AR160" s="30" t="e">
        <f t="shared" ca="1" si="92"/>
        <v>#N/A</v>
      </c>
      <c r="AS160" s="91" t="e">
        <f t="shared" ca="1" si="93"/>
        <v>#N/A</v>
      </c>
      <c r="AT160" s="99" t="e">
        <f t="shared" ca="1" si="94"/>
        <v>#N/A</v>
      </c>
      <c r="AU160" s="91" t="e">
        <f t="shared" ca="1" si="95"/>
        <v>#N/A</v>
      </c>
      <c r="AV160" s="99">
        <f t="shared" ca="1" si="96"/>
        <v>16.779434079275447</v>
      </c>
      <c r="AW160" s="91">
        <f t="shared" ca="1" si="97"/>
        <v>-7.2563553897083697</v>
      </c>
      <c r="AX160" s="99">
        <f t="shared" ca="1" si="98"/>
        <v>10.646977799330207</v>
      </c>
      <c r="AY160" s="91">
        <f t="shared" ca="1" si="99"/>
        <v>14.860887096774192</v>
      </c>
      <c r="BD160" s="174">
        <v>117</v>
      </c>
      <c r="BE160" s="30">
        <f t="shared" ca="1" si="100"/>
        <v>3.5811464172612082</v>
      </c>
      <c r="BF160" s="30">
        <f t="shared" ca="1" si="101"/>
        <v>1.4495181232125596</v>
      </c>
      <c r="BG160" s="30">
        <f t="shared" ca="1" si="111"/>
        <v>1.1859693735375487</v>
      </c>
      <c r="BH160" s="17" t="b">
        <f t="shared" ca="1" si="102"/>
        <v>0</v>
      </c>
      <c r="BI160" s="30" t="e">
        <f t="shared" ca="1" si="103"/>
        <v>#N/A</v>
      </c>
      <c r="BJ160" s="91" t="e">
        <f t="shared" ca="1" si="104"/>
        <v>#N/A</v>
      </c>
      <c r="BK160" t="b">
        <f t="shared" ca="1" si="105"/>
        <v>1</v>
      </c>
      <c r="BL160" s="30">
        <f t="shared" ca="1" si="112"/>
        <v>22.275163104709197</v>
      </c>
      <c r="BM160" s="91">
        <f t="shared" ca="1" si="113"/>
        <v>-11.349762493488667</v>
      </c>
      <c r="BN160" s="17" t="b">
        <f t="shared" ca="1" si="106"/>
        <v>0</v>
      </c>
      <c r="BO160" t="b">
        <f t="shared" ca="1" si="107"/>
        <v>1</v>
      </c>
      <c r="BP160" t="b">
        <f t="shared" ca="1" si="108"/>
        <v>0</v>
      </c>
      <c r="BQ160" t="b">
        <f t="shared" ca="1" si="109"/>
        <v>1</v>
      </c>
      <c r="BR160" s="108" t="b">
        <f t="shared" si="110"/>
        <v>0</v>
      </c>
    </row>
    <row r="161" spans="1:70" ht="15" customHeight="1">
      <c r="A161" s="19">
        <f t="shared" si="118"/>
        <v>18.4375</v>
      </c>
      <c r="B161" s="22">
        <f t="shared" ca="1" si="123"/>
        <v>181</v>
      </c>
      <c r="C161" s="4">
        <f t="shared" ca="1" si="123"/>
        <v>181</v>
      </c>
      <c r="D161" s="21">
        <f t="shared" ca="1" si="123"/>
        <v>54.554749943500035</v>
      </c>
      <c r="E161" s="4">
        <f t="shared" ca="1" si="124"/>
        <v>181</v>
      </c>
      <c r="F161" s="4">
        <f t="shared" ca="1" si="124"/>
        <v>102.5074698372399</v>
      </c>
      <c r="G161" s="22">
        <f t="shared" ca="1" si="125"/>
        <v>113.17650917193208</v>
      </c>
      <c r="H161" s="4">
        <f t="shared" ca="1" si="125"/>
        <v>-1</v>
      </c>
      <c r="I161" s="99">
        <f t="shared" si="74"/>
        <v>18.4375</v>
      </c>
      <c r="J161" s="22" t="e">
        <f t="shared" ca="1" si="75"/>
        <v>#N/A</v>
      </c>
      <c r="K161" s="21" t="e">
        <f t="shared" ca="1" si="82"/>
        <v>#N/A</v>
      </c>
      <c r="L161" s="4">
        <f t="shared" ca="1" si="117"/>
        <v>113.17650917193208</v>
      </c>
      <c r="M161" s="21">
        <f t="shared" ca="1" si="83"/>
        <v>181</v>
      </c>
      <c r="N161" s="22">
        <f t="shared" ca="1" si="84"/>
        <v>35.619437911615755</v>
      </c>
      <c r="O161" s="21">
        <f t="shared" ca="1" si="85"/>
        <v>-1</v>
      </c>
      <c r="P161" s="99">
        <f t="shared" ca="1" si="76"/>
        <v>126.44525005649996</v>
      </c>
      <c r="Q161" t="e">
        <f t="shared" ca="1" si="119"/>
        <v>#N/A</v>
      </c>
      <c r="R161" s="108" t="e">
        <f t="shared" ca="1" si="120"/>
        <v>#N/A</v>
      </c>
      <c r="S161" s="99">
        <f t="shared" ca="1" si="79"/>
        <v>55.554749943500035</v>
      </c>
      <c r="T161" s="34" t="e">
        <f t="shared" ca="1" si="121"/>
        <v>#N/A</v>
      </c>
      <c r="U161" s="59" t="e">
        <f t="shared" ca="1" si="122"/>
        <v>#N/A</v>
      </c>
      <c r="AB161" s="4"/>
      <c r="AC161" s="4"/>
      <c r="AD161" s="4"/>
      <c r="AE161" s="4"/>
      <c r="AL161" s="99">
        <f t="shared" ca="1" si="86"/>
        <v>15.020478992252215</v>
      </c>
      <c r="AM161" s="91">
        <f t="shared" ca="1" si="87"/>
        <v>10.692362559009579</v>
      </c>
      <c r="AN161" s="99">
        <f t="shared" ca="1" si="88"/>
        <v>-15.020478992252215</v>
      </c>
      <c r="AO161" s="91">
        <f t="shared" ca="1" si="89"/>
        <v>10.692362559009579</v>
      </c>
      <c r="AP161" s="99" t="e">
        <f t="shared" ca="1" si="90"/>
        <v>#N/A</v>
      </c>
      <c r="AQ161" s="91" t="e">
        <f t="shared" ca="1" si="91"/>
        <v>#N/A</v>
      </c>
      <c r="AR161" s="30" t="e">
        <f t="shared" ca="1" si="92"/>
        <v>#N/A</v>
      </c>
      <c r="AS161" s="91" t="e">
        <f t="shared" ca="1" si="93"/>
        <v>#N/A</v>
      </c>
      <c r="AT161" s="99" t="e">
        <f t="shared" ca="1" si="94"/>
        <v>#N/A</v>
      </c>
      <c r="AU161" s="91" t="e">
        <f t="shared" ca="1" si="95"/>
        <v>#N/A</v>
      </c>
      <c r="AV161" s="99">
        <f t="shared" ca="1" si="96"/>
        <v>16.949534291780715</v>
      </c>
      <c r="AW161" s="91">
        <f t="shared" ca="1" si="97"/>
        <v>-7.2563553897083652</v>
      </c>
      <c r="AX161" s="99">
        <f t="shared" ca="1" si="98"/>
        <v>10.737977609580893</v>
      </c>
      <c r="AY161" s="91">
        <f t="shared" ca="1" si="99"/>
        <v>14.98790322580645</v>
      </c>
      <c r="BD161" s="174">
        <v>118</v>
      </c>
      <c r="BE161" s="30">
        <f t="shared" ca="1" si="100"/>
        <v>3.4630562966693992</v>
      </c>
      <c r="BF161" s="30">
        <f t="shared" ca="1" si="101"/>
        <v>1.4363407897862071</v>
      </c>
      <c r="BG161" s="30">
        <f t="shared" ca="1" si="111"/>
        <v>1.1751879189159875</v>
      </c>
      <c r="BH161" s="17" t="b">
        <f t="shared" ca="1" si="102"/>
        <v>0</v>
      </c>
      <c r="BI161" s="30" t="e">
        <f t="shared" ca="1" si="103"/>
        <v>#N/A</v>
      </c>
      <c r="BJ161" s="91" t="e">
        <f t="shared" ca="1" si="104"/>
        <v>#N/A</v>
      </c>
      <c r="BK161" t="b">
        <f t="shared" ca="1" si="105"/>
        <v>1</v>
      </c>
      <c r="BL161" s="30">
        <f t="shared" ca="1" si="112"/>
        <v>22.07368982147317</v>
      </c>
      <c r="BM161" s="91">
        <f t="shared" ca="1" si="113"/>
        <v>-11.736789069647273</v>
      </c>
      <c r="BN161" s="17" t="b">
        <f t="shared" ca="1" si="106"/>
        <v>0</v>
      </c>
      <c r="BO161" t="b">
        <f t="shared" ca="1" si="107"/>
        <v>1</v>
      </c>
      <c r="BP161" t="b">
        <f t="shared" ca="1" si="108"/>
        <v>0</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54.896765928730566</v>
      </c>
      <c r="E162" s="4">
        <f t="shared" ref="E162:F181" ca="1" si="127">IFERROR(DEGREES(ACOS(3*$C$9*($C$9-$D$17/E$42)/($D$17/E$42*$A162))),IF($C$9-$D$17/E$42&lt;=0,181,-1))</f>
        <v>181</v>
      </c>
      <c r="F162" s="4">
        <f t="shared" ca="1" si="127"/>
        <v>102.40068507918623</v>
      </c>
      <c r="G162" s="22">
        <f t="shared" ref="G162:H181" ca="1" si="128">IFERROR(DEGREES(ACOS(3*$C$9*($C$9-$E$17/G$42)/($E$17/G$42*$A162))),IF($C$9-$E$17/G$42&lt;=0,181,-1))</f>
        <v>112.97053948088931</v>
      </c>
      <c r="H162" s="4">
        <f t="shared" ca="1" si="128"/>
        <v>-1</v>
      </c>
      <c r="I162" s="99">
        <f t="shared" si="74"/>
        <v>18.59375</v>
      </c>
      <c r="J162" s="22" t="e">
        <f t="shared" ca="1" si="75"/>
        <v>#N/A</v>
      </c>
      <c r="K162" s="21" t="e">
        <f t="shared" ca="1" si="82"/>
        <v>#N/A</v>
      </c>
      <c r="L162" s="4">
        <f t="shared" ca="1" si="117"/>
        <v>112.97053948088931</v>
      </c>
      <c r="M162" s="21">
        <f t="shared" ca="1" si="83"/>
        <v>181</v>
      </c>
      <c r="N162" s="22">
        <f t="shared" ca="1" si="84"/>
        <v>35.619437911615755</v>
      </c>
      <c r="O162" s="21">
        <f t="shared" ca="1" si="85"/>
        <v>-1</v>
      </c>
      <c r="P162" s="99">
        <f t="shared" ca="1" si="76"/>
        <v>126.10323407126944</v>
      </c>
      <c r="Q162" t="e">
        <f t="shared" ca="1" si="119"/>
        <v>#N/A</v>
      </c>
      <c r="R162" s="108" t="e">
        <f t="shared" ca="1" si="120"/>
        <v>#N/A</v>
      </c>
      <c r="S162" s="99">
        <f t="shared" ca="1" si="79"/>
        <v>55.896765928730566</v>
      </c>
      <c r="T162" s="34" t="e">
        <f t="shared" ca="1" si="121"/>
        <v>#N/A</v>
      </c>
      <c r="U162" s="59" t="e">
        <f t="shared" ca="1" si="122"/>
        <v>#N/A</v>
      </c>
      <c r="AB162" s="4"/>
      <c r="AC162" s="4"/>
      <c r="AD162" s="4"/>
      <c r="AE162" s="4"/>
      <c r="AL162" s="99">
        <f t="shared" ca="1" si="86"/>
        <v>15.211867800148347</v>
      </c>
      <c r="AM162" s="91">
        <f t="shared" ca="1" si="87"/>
        <v>10.692362559009579</v>
      </c>
      <c r="AN162" s="99">
        <f t="shared" ca="1" si="88"/>
        <v>-15.211867800148347</v>
      </c>
      <c r="AO162" s="91">
        <f t="shared" ca="1" si="89"/>
        <v>10.692362559009579</v>
      </c>
      <c r="AP162" s="99" t="e">
        <f t="shared" ca="1" si="90"/>
        <v>#N/A</v>
      </c>
      <c r="AQ162" s="91" t="e">
        <f t="shared" ca="1" si="91"/>
        <v>#N/A</v>
      </c>
      <c r="AR162" s="30" t="e">
        <f t="shared" ca="1" si="92"/>
        <v>#N/A</v>
      </c>
      <c r="AS162" s="91" t="e">
        <f t="shared" ca="1" si="93"/>
        <v>#N/A</v>
      </c>
      <c r="AT162" s="99" t="e">
        <f t="shared" ca="1" si="94"/>
        <v>#N/A</v>
      </c>
      <c r="AU162" s="91" t="e">
        <f t="shared" ca="1" si="95"/>
        <v>#N/A</v>
      </c>
      <c r="AV162" s="99">
        <f t="shared" ca="1" si="96"/>
        <v>17.119370476765503</v>
      </c>
      <c r="AW162" s="91">
        <f t="shared" ca="1" si="97"/>
        <v>-7.2563553897083661</v>
      </c>
      <c r="AX162" s="99">
        <f t="shared" ca="1" si="98"/>
        <v>10.828977419831578</v>
      </c>
      <c r="AY162" s="91">
        <f t="shared" ca="1" si="99"/>
        <v>15.114919354838708</v>
      </c>
      <c r="BD162" s="174">
        <v>119</v>
      </c>
      <c r="BE162" s="30">
        <f t="shared" ca="1" si="100"/>
        <v>3.3534946166844071</v>
      </c>
      <c r="BF162" s="30">
        <f t="shared" ca="1" si="101"/>
        <v>1.4232851813526131</v>
      </c>
      <c r="BG162" s="30">
        <f t="shared" ca="1" si="111"/>
        <v>1.1645060574703197</v>
      </c>
      <c r="BH162" s="17" t="b">
        <f t="shared" ca="1" si="102"/>
        <v>0</v>
      </c>
      <c r="BI162" s="30" t="e">
        <f t="shared" ca="1" si="103"/>
        <v>#N/A</v>
      </c>
      <c r="BJ162" s="91" t="e">
        <f t="shared" ca="1" si="104"/>
        <v>#N/A</v>
      </c>
      <c r="BK162" t="b">
        <f t="shared" ca="1" si="105"/>
        <v>1</v>
      </c>
      <c r="BL162" s="30">
        <f t="shared" ca="1" si="112"/>
        <v>21.865492678484895</v>
      </c>
      <c r="BM162" s="91">
        <f t="shared" ca="1" si="113"/>
        <v>-12.120240506158424</v>
      </c>
      <c r="BN162" s="17" t="b">
        <f t="shared" ca="1" si="106"/>
        <v>0</v>
      </c>
      <c r="BO162" t="b">
        <f t="shared" ca="1" si="107"/>
        <v>1</v>
      </c>
      <c r="BP162" t="b">
        <f t="shared" ca="1" si="108"/>
        <v>0</v>
      </c>
      <c r="BQ162" t="b">
        <f t="shared" ca="1" si="109"/>
        <v>1</v>
      </c>
      <c r="BR162" s="108" t="b">
        <f t="shared" si="110"/>
        <v>0</v>
      </c>
    </row>
    <row r="163" spans="1:70" ht="15" customHeight="1">
      <c r="A163" s="19">
        <f t="shared" si="118"/>
        <v>18.75</v>
      </c>
      <c r="B163" s="22">
        <f t="shared" ca="1" si="126"/>
        <v>181</v>
      </c>
      <c r="C163" s="4">
        <f t="shared" ca="1" si="126"/>
        <v>181</v>
      </c>
      <c r="D163" s="21">
        <f t="shared" ca="1" si="126"/>
        <v>55.231687945358757</v>
      </c>
      <c r="E163" s="4">
        <f t="shared" ca="1" si="127"/>
        <v>181</v>
      </c>
      <c r="F163" s="4">
        <f t="shared" ca="1" si="127"/>
        <v>102.29572272386336</v>
      </c>
      <c r="G163" s="22">
        <f t="shared" ca="1" si="128"/>
        <v>112.76830821862592</v>
      </c>
      <c r="H163" s="4">
        <f t="shared" ca="1" si="128"/>
        <v>-1</v>
      </c>
      <c r="I163" s="99">
        <f t="shared" si="74"/>
        <v>18.75</v>
      </c>
      <c r="J163" s="22" t="e">
        <f t="shared" ca="1" si="75"/>
        <v>#N/A</v>
      </c>
      <c r="K163" s="21" t="e">
        <f t="shared" ca="1" si="82"/>
        <v>#N/A</v>
      </c>
      <c r="L163" s="4">
        <f t="shared" ca="1" si="117"/>
        <v>112.76830821862592</v>
      </c>
      <c r="M163" s="21">
        <f t="shared" ca="1" si="83"/>
        <v>181</v>
      </c>
      <c r="N163" s="22">
        <f t="shared" ca="1" si="84"/>
        <v>35.619437911615755</v>
      </c>
      <c r="O163" s="21">
        <f t="shared" ca="1" si="85"/>
        <v>-1</v>
      </c>
      <c r="P163" s="99">
        <f t="shared" ca="1" si="76"/>
        <v>125.76831205464124</v>
      </c>
      <c r="Q163" t="e">
        <f t="shared" ca="1" si="119"/>
        <v>#N/A</v>
      </c>
      <c r="R163" s="108" t="e">
        <f t="shared" ca="1" si="120"/>
        <v>#N/A</v>
      </c>
      <c r="S163" s="99">
        <f t="shared" ca="1" si="79"/>
        <v>56.231687945358757</v>
      </c>
      <c r="T163" s="34" t="e">
        <f t="shared" ca="1" si="121"/>
        <v>#N/A</v>
      </c>
      <c r="U163" s="59" t="e">
        <f t="shared" ca="1" si="122"/>
        <v>#N/A</v>
      </c>
      <c r="AB163" s="4"/>
      <c r="AC163" s="4"/>
      <c r="AD163" s="4"/>
      <c r="AE163" s="4"/>
      <c r="AL163" s="99">
        <f t="shared" ca="1" si="86"/>
        <v>15.402463533691295</v>
      </c>
      <c r="AM163" s="91">
        <f t="shared" ca="1" si="87"/>
        <v>10.692362559009579</v>
      </c>
      <c r="AN163" s="99">
        <f t="shared" ca="1" si="88"/>
        <v>-15.402463533691295</v>
      </c>
      <c r="AO163" s="91">
        <f t="shared" ca="1" si="89"/>
        <v>10.692362559009579</v>
      </c>
      <c r="AP163" s="99" t="e">
        <f t="shared" ca="1" si="90"/>
        <v>#N/A</v>
      </c>
      <c r="AQ163" s="91" t="e">
        <f t="shared" ca="1" si="91"/>
        <v>#N/A</v>
      </c>
      <c r="AR163" s="30" t="e">
        <f t="shared" ca="1" si="92"/>
        <v>#N/A</v>
      </c>
      <c r="AS163" s="91" t="e">
        <f t="shared" ca="1" si="93"/>
        <v>#N/A</v>
      </c>
      <c r="AT163" s="99" t="e">
        <f t="shared" ca="1" si="94"/>
        <v>#N/A</v>
      </c>
      <c r="AU163" s="91" t="e">
        <f t="shared" ca="1" si="95"/>
        <v>#N/A</v>
      </c>
      <c r="AV163" s="99">
        <f t="shared" ca="1" si="96"/>
        <v>17.288950415171257</v>
      </c>
      <c r="AW163" s="91">
        <f t="shared" ca="1" si="97"/>
        <v>-7.2563553897083652</v>
      </c>
      <c r="AX163" s="99">
        <f t="shared" ca="1" si="98"/>
        <v>10.919977230082264</v>
      </c>
      <c r="AY163" s="91">
        <f t="shared" ca="1" si="99"/>
        <v>15.241935483870968</v>
      </c>
      <c r="BD163" s="174">
        <v>120</v>
      </c>
      <c r="BE163" s="30">
        <f t="shared" ca="1" si="100"/>
        <v>3.2516129032258072</v>
      </c>
      <c r="BF163" s="30">
        <f t="shared" ca="1" si="101"/>
        <v>1.4103552747765786</v>
      </c>
      <c r="BG163" s="30">
        <f t="shared" ca="1" si="111"/>
        <v>1.1539270429990189</v>
      </c>
      <c r="BH163" s="17" t="b">
        <f t="shared" ca="1" si="102"/>
        <v>0</v>
      </c>
      <c r="BI163" s="30" t="e">
        <f t="shared" ca="1" si="103"/>
        <v>#N/A</v>
      </c>
      <c r="BJ163" s="91" t="e">
        <f t="shared" ca="1" si="104"/>
        <v>#N/A</v>
      </c>
      <c r="BK163" t="b">
        <f t="shared" ca="1" si="105"/>
        <v>1</v>
      </c>
      <c r="BL163" s="30">
        <f t="shared" ca="1" si="112"/>
        <v>21.650635094610969</v>
      </c>
      <c r="BM163" s="91">
        <f t="shared" ca="1" si="113"/>
        <v>-12.499999999999995</v>
      </c>
      <c r="BN163" s="17" t="b">
        <f t="shared" ca="1" si="106"/>
        <v>0</v>
      </c>
      <c r="BO163" t="b">
        <f t="shared" ca="1" si="107"/>
        <v>1</v>
      </c>
      <c r="BP163" t="b">
        <f t="shared" ca="1" si="108"/>
        <v>0</v>
      </c>
      <c r="BQ163" t="b">
        <f t="shared" ca="1" si="109"/>
        <v>1</v>
      </c>
      <c r="BR163" s="108" t="b">
        <f t="shared" si="110"/>
        <v>1</v>
      </c>
    </row>
    <row r="164" spans="1:70" ht="15" customHeight="1">
      <c r="A164" s="19">
        <f t="shared" si="118"/>
        <v>18.90625</v>
      </c>
      <c r="B164" s="22">
        <f t="shared" ca="1" si="126"/>
        <v>181</v>
      </c>
      <c r="C164" s="4">
        <f t="shared" ca="1" si="126"/>
        <v>181</v>
      </c>
      <c r="D164" s="21">
        <f t="shared" ca="1" si="126"/>
        <v>55.559753660995135</v>
      </c>
      <c r="E164" s="4">
        <f t="shared" ca="1" si="127"/>
        <v>181</v>
      </c>
      <c r="F164" s="4">
        <f t="shared" ca="1" si="127"/>
        <v>102.19253614583516</v>
      </c>
      <c r="G164" s="22">
        <f t="shared" ca="1" si="128"/>
        <v>112.56971141280169</v>
      </c>
      <c r="H164" s="4">
        <f t="shared" ca="1" si="128"/>
        <v>-1</v>
      </c>
      <c r="I164" s="99">
        <f t="shared" si="74"/>
        <v>18.90625</v>
      </c>
      <c r="J164" s="22" t="e">
        <f t="shared" ca="1" si="75"/>
        <v>#N/A</v>
      </c>
      <c r="K164" s="21" t="e">
        <f t="shared" ca="1" si="82"/>
        <v>#N/A</v>
      </c>
      <c r="L164" s="4">
        <f t="shared" ca="1" si="117"/>
        <v>112.56971141280169</v>
      </c>
      <c r="M164" s="21">
        <f t="shared" ca="1" si="83"/>
        <v>181</v>
      </c>
      <c r="N164" s="22">
        <f t="shared" ca="1" si="84"/>
        <v>35.619437911615755</v>
      </c>
      <c r="O164" s="21">
        <f t="shared" ca="1" si="85"/>
        <v>-1</v>
      </c>
      <c r="P164" s="99">
        <f t="shared" ca="1" si="76"/>
        <v>125.44024633900486</v>
      </c>
      <c r="Q164" t="e">
        <f t="shared" ca="1" si="119"/>
        <v>#N/A</v>
      </c>
      <c r="R164" s="108" t="e">
        <f t="shared" ca="1" si="120"/>
        <v>#N/A</v>
      </c>
      <c r="S164" s="99">
        <f t="shared" ca="1" si="79"/>
        <v>56.559753660995135</v>
      </c>
      <c r="T164" s="34" t="e">
        <f t="shared" ca="1" si="121"/>
        <v>#N/A</v>
      </c>
      <c r="U164" s="59" t="e">
        <f t="shared" ca="1" si="122"/>
        <v>#N/A</v>
      </c>
      <c r="AB164" s="4"/>
      <c r="AC164" s="4"/>
      <c r="AD164" s="4"/>
      <c r="AE164" s="4"/>
      <c r="AL164" s="99">
        <f t="shared" ca="1" si="86"/>
        <v>15.592295275846661</v>
      </c>
      <c r="AM164" s="91">
        <f t="shared" ca="1" si="87"/>
        <v>10.692362559009581</v>
      </c>
      <c r="AN164" s="99">
        <f t="shared" ca="1" si="88"/>
        <v>-15.592295275846661</v>
      </c>
      <c r="AO164" s="91">
        <f t="shared" ca="1" si="89"/>
        <v>10.692362559009581</v>
      </c>
      <c r="AP164" s="99" t="e">
        <f t="shared" ca="1" si="90"/>
        <v>#N/A</v>
      </c>
      <c r="AQ164" s="91" t="e">
        <f t="shared" ca="1" si="91"/>
        <v>#N/A</v>
      </c>
      <c r="AR164" s="30" t="e">
        <f t="shared" ca="1" si="92"/>
        <v>#N/A</v>
      </c>
      <c r="AS164" s="91" t="e">
        <f t="shared" ca="1" si="93"/>
        <v>#N/A</v>
      </c>
      <c r="AT164" s="99" t="e">
        <f t="shared" ca="1" si="94"/>
        <v>#N/A</v>
      </c>
      <c r="AU164" s="91" t="e">
        <f t="shared" ca="1" si="95"/>
        <v>#N/A</v>
      </c>
      <c r="AV164" s="99">
        <f t="shared" ca="1" si="96"/>
        <v>17.458281574105463</v>
      </c>
      <c r="AW164" s="91">
        <f t="shared" ca="1" si="97"/>
        <v>-7.256355389708367</v>
      </c>
      <c r="AX164" s="99">
        <f t="shared" ca="1" si="98"/>
        <v>11.01097704033295</v>
      </c>
      <c r="AY164" s="91">
        <f t="shared" ca="1" si="99"/>
        <v>15.368951612903226</v>
      </c>
      <c r="BD164" s="174">
        <v>121</v>
      </c>
      <c r="BE164" s="30">
        <f t="shared" ca="1" si="100"/>
        <v>3.156672352615546</v>
      </c>
      <c r="BF164" s="30">
        <f t="shared" ca="1" si="101"/>
        <v>1.3975550086329012</v>
      </c>
      <c r="BG164" s="30">
        <f t="shared" ca="1" si="111"/>
        <v>1.1434540979723737</v>
      </c>
      <c r="BH164" s="17" t="b">
        <f t="shared" ca="1" si="102"/>
        <v>0</v>
      </c>
      <c r="BI164" s="30" t="e">
        <f t="shared" ca="1" si="103"/>
        <v>#N/A</v>
      </c>
      <c r="BJ164" s="91" t="e">
        <f t="shared" ca="1" si="104"/>
        <v>#N/A</v>
      </c>
      <c r="BK164" t="b">
        <f t="shared" ca="1" si="105"/>
        <v>1</v>
      </c>
      <c r="BL164" s="30">
        <f t="shared" ca="1" si="112"/>
        <v>21.429182517552807</v>
      </c>
      <c r="BM164" s="91">
        <f t="shared" ca="1" si="113"/>
        <v>-12.875951872751356</v>
      </c>
      <c r="BN164" s="17" t="b">
        <f t="shared" ca="1" si="106"/>
        <v>0</v>
      </c>
      <c r="BO164" t="b">
        <f t="shared" ca="1" si="107"/>
        <v>1</v>
      </c>
      <c r="BP164" t="b">
        <f t="shared" ca="1" si="108"/>
        <v>0</v>
      </c>
      <c r="BQ164" t="b">
        <f t="shared" ca="1" si="109"/>
        <v>1</v>
      </c>
      <c r="BR164" s="108" t="b">
        <f t="shared" si="110"/>
        <v>1</v>
      </c>
    </row>
    <row r="165" spans="1:70" ht="15" customHeight="1">
      <c r="A165" s="19">
        <f t="shared" si="118"/>
        <v>19.0625</v>
      </c>
      <c r="B165" s="22">
        <f t="shared" ca="1" si="126"/>
        <v>181</v>
      </c>
      <c r="C165" s="4">
        <f t="shared" ca="1" si="126"/>
        <v>181</v>
      </c>
      <c r="D165" s="21">
        <f t="shared" ca="1" si="126"/>
        <v>55.881189365485923</v>
      </c>
      <c r="E165" s="4">
        <f t="shared" ca="1" si="127"/>
        <v>181</v>
      </c>
      <c r="F165" s="4">
        <f t="shared" ca="1" si="127"/>
        <v>102.09108030918897</v>
      </c>
      <c r="G165" s="22">
        <f t="shared" ca="1" si="128"/>
        <v>112.37464902842295</v>
      </c>
      <c r="H165" s="4">
        <f t="shared" ca="1" si="128"/>
        <v>-1</v>
      </c>
      <c r="I165" s="99">
        <f t="shared" si="74"/>
        <v>19.0625</v>
      </c>
      <c r="J165" s="22" t="e">
        <f t="shared" ca="1" si="75"/>
        <v>#N/A</v>
      </c>
      <c r="K165" s="21" t="e">
        <f t="shared" ca="1" si="82"/>
        <v>#N/A</v>
      </c>
      <c r="L165" s="4">
        <f t="shared" ca="1" si="117"/>
        <v>112.37464902842295</v>
      </c>
      <c r="M165" s="21">
        <f t="shared" ca="1" si="83"/>
        <v>181</v>
      </c>
      <c r="N165" s="22">
        <f t="shared" ca="1" si="84"/>
        <v>35.619437911615755</v>
      </c>
      <c r="O165" s="21">
        <f t="shared" ca="1" si="85"/>
        <v>-1</v>
      </c>
      <c r="P165" s="99">
        <f t="shared" ca="1" si="76"/>
        <v>125.11881063451408</v>
      </c>
      <c r="Q165" t="e">
        <f t="shared" ca="1" si="119"/>
        <v>#N/A</v>
      </c>
      <c r="R165" s="108" t="e">
        <f t="shared" ca="1" si="120"/>
        <v>#N/A</v>
      </c>
      <c r="S165" s="99">
        <f t="shared" ca="1" si="79"/>
        <v>56.881189365485923</v>
      </c>
      <c r="T165" s="34" t="e">
        <f t="shared" ca="1" si="121"/>
        <v>#N/A</v>
      </c>
      <c r="U165" s="59" t="e">
        <f t="shared" ca="1" si="122"/>
        <v>#N/A</v>
      </c>
      <c r="AB165" s="4"/>
      <c r="AC165" s="4"/>
      <c r="AD165" s="4"/>
      <c r="AE165" s="4"/>
      <c r="AL165" s="99">
        <f t="shared" ca="1" si="86"/>
        <v>15.781390596417356</v>
      </c>
      <c r="AM165" s="91">
        <f t="shared" ca="1" si="87"/>
        <v>10.692362559009577</v>
      </c>
      <c r="AN165" s="99">
        <f t="shared" ca="1" si="88"/>
        <v>-15.781390596417356</v>
      </c>
      <c r="AO165" s="91">
        <f t="shared" ca="1" si="89"/>
        <v>10.692362559009577</v>
      </c>
      <c r="AP165" s="99" t="e">
        <f t="shared" ca="1" si="90"/>
        <v>#N/A</v>
      </c>
      <c r="AQ165" s="91" t="e">
        <f t="shared" ca="1" si="91"/>
        <v>#N/A</v>
      </c>
      <c r="AR165" s="30" t="e">
        <f t="shared" ca="1" si="92"/>
        <v>#N/A</v>
      </c>
      <c r="AS165" s="91" t="e">
        <f t="shared" ca="1" si="93"/>
        <v>#N/A</v>
      </c>
      <c r="AT165" s="99" t="e">
        <f t="shared" ca="1" si="94"/>
        <v>#N/A</v>
      </c>
      <c r="AU165" s="91" t="e">
        <f t="shared" ca="1" si="95"/>
        <v>#N/A</v>
      </c>
      <c r="AV165" s="99">
        <f t="shared" ca="1" si="96"/>
        <v>17.62737112300783</v>
      </c>
      <c r="AW165" s="91">
        <f t="shared" ca="1" si="97"/>
        <v>-7.2563553897083679</v>
      </c>
      <c r="AX165" s="99">
        <f t="shared" ca="1" si="98"/>
        <v>11.101976850583634</v>
      </c>
      <c r="AY165" s="91">
        <f t="shared" ca="1" si="99"/>
        <v>15.495967741935484</v>
      </c>
      <c r="BD165" s="174">
        <v>122</v>
      </c>
      <c r="BE165" s="30">
        <f t="shared" ca="1" si="100"/>
        <v>3.0680267001907375</v>
      </c>
      <c r="BF165" s="30">
        <f t="shared" ca="1" si="101"/>
        <v>1.3848882820066482</v>
      </c>
      <c r="BG165" s="30">
        <f t="shared" ca="1" si="111"/>
        <v>1.1330904125508938</v>
      </c>
      <c r="BH165" s="17" t="b">
        <f t="shared" ca="1" si="102"/>
        <v>0</v>
      </c>
      <c r="BI165" s="30" t="e">
        <f t="shared" ca="1" si="103"/>
        <v>#N/A</v>
      </c>
      <c r="BJ165" s="91" t="e">
        <f t="shared" ca="1" si="104"/>
        <v>#N/A</v>
      </c>
      <c r="BK165" t="b">
        <f t="shared" ca="1" si="105"/>
        <v>1</v>
      </c>
      <c r="BL165" s="30">
        <f t="shared" ca="1" si="112"/>
        <v>21.201202403910653</v>
      </c>
      <c r="BM165" s="91">
        <f t="shared" ca="1" si="113"/>
        <v>-13.24798160583012</v>
      </c>
      <c r="BN165" s="17" t="b">
        <f t="shared" ca="1" si="106"/>
        <v>0</v>
      </c>
      <c r="BO165" t="b">
        <f t="shared" ca="1" si="107"/>
        <v>1</v>
      </c>
      <c r="BP165" t="b">
        <f t="shared" ca="1" si="108"/>
        <v>0</v>
      </c>
      <c r="BQ165" t="b">
        <f t="shared" ca="1" si="109"/>
        <v>1</v>
      </c>
      <c r="BR165" s="108" t="b">
        <f t="shared" si="110"/>
        <v>1</v>
      </c>
    </row>
    <row r="166" spans="1:70" ht="15" customHeight="1">
      <c r="A166" s="19">
        <f t="shared" si="118"/>
        <v>19.21875</v>
      </c>
      <c r="B166" s="22">
        <f t="shared" ca="1" si="126"/>
        <v>181</v>
      </c>
      <c r="C166" s="4">
        <f t="shared" ca="1" si="126"/>
        <v>181</v>
      </c>
      <c r="D166" s="21">
        <f t="shared" ca="1" si="126"/>
        <v>56.196210692973551</v>
      </c>
      <c r="E166" s="4">
        <f t="shared" ca="1" si="127"/>
        <v>181</v>
      </c>
      <c r="F166" s="4">
        <f t="shared" ca="1" si="127"/>
        <v>101.99131169984796</v>
      </c>
      <c r="G166" s="22">
        <f t="shared" ca="1" si="128"/>
        <v>112.18302477770385</v>
      </c>
      <c r="H166" s="4">
        <f t="shared" ca="1" si="128"/>
        <v>-1</v>
      </c>
      <c r="I166" s="99">
        <f t="shared" si="74"/>
        <v>19.21875</v>
      </c>
      <c r="J166" s="22" t="e">
        <f t="shared" ca="1" si="75"/>
        <v>#N/A</v>
      </c>
      <c r="K166" s="21" t="e">
        <f t="shared" ca="1" si="82"/>
        <v>#N/A</v>
      </c>
      <c r="L166" s="4">
        <f t="shared" ca="1" si="117"/>
        <v>112.18302477770385</v>
      </c>
      <c r="M166" s="21">
        <f t="shared" ca="1" si="83"/>
        <v>181</v>
      </c>
      <c r="N166" s="22">
        <f t="shared" ca="1" si="84"/>
        <v>35.619437911615755</v>
      </c>
      <c r="O166" s="21">
        <f t="shared" ca="1" si="85"/>
        <v>-1</v>
      </c>
      <c r="P166" s="99">
        <f t="shared" ca="1" si="76"/>
        <v>124.80378930702645</v>
      </c>
      <c r="Q166" t="e">
        <f t="shared" ca="1" si="119"/>
        <v>#N/A</v>
      </c>
      <c r="R166" s="108" t="e">
        <f t="shared" ca="1" si="120"/>
        <v>#N/A</v>
      </c>
      <c r="S166" s="99">
        <f t="shared" ca="1" si="79"/>
        <v>57.196210692973551</v>
      </c>
      <c r="T166" s="34" t="e">
        <f t="shared" ca="1" si="121"/>
        <v>#N/A</v>
      </c>
      <c r="U166" s="59" t="e">
        <f t="shared" ca="1" si="122"/>
        <v>#N/A</v>
      </c>
      <c r="AB166" s="4"/>
      <c r="AC166" s="4"/>
      <c r="AD166" s="4"/>
      <c r="AE166" s="4"/>
      <c r="AL166" s="99">
        <f t="shared" ca="1" si="86"/>
        <v>15.969775654942373</v>
      </c>
      <c r="AM166" s="91">
        <f t="shared" ca="1" si="87"/>
        <v>10.692362559009579</v>
      </c>
      <c r="AN166" s="99">
        <f t="shared" ca="1" si="88"/>
        <v>-15.969775654942373</v>
      </c>
      <c r="AO166" s="91">
        <f t="shared" ca="1" si="89"/>
        <v>10.692362559009579</v>
      </c>
      <c r="AP166" s="99" t="e">
        <f t="shared" ca="1" si="90"/>
        <v>#N/A</v>
      </c>
      <c r="AQ166" s="91" t="e">
        <f t="shared" ca="1" si="91"/>
        <v>#N/A</v>
      </c>
      <c r="AR166" s="30" t="e">
        <f t="shared" ca="1" si="92"/>
        <v>#N/A</v>
      </c>
      <c r="AS166" s="91" t="e">
        <f t="shared" ca="1" si="93"/>
        <v>#N/A</v>
      </c>
      <c r="AT166" s="99" t="e">
        <f t="shared" ca="1" si="94"/>
        <v>#N/A</v>
      </c>
      <c r="AU166" s="91" t="e">
        <f t="shared" ca="1" si="95"/>
        <v>#N/A</v>
      </c>
      <c r="AV166" s="99">
        <f t="shared" ca="1" si="96"/>
        <v>17.796225948800224</v>
      </c>
      <c r="AW166" s="91">
        <f t="shared" ca="1" si="97"/>
        <v>-7.2563553897083626</v>
      </c>
      <c r="AX166" s="99">
        <f t="shared" ca="1" si="98"/>
        <v>11.19297666083432</v>
      </c>
      <c r="AY166" s="91">
        <f t="shared" ca="1" si="99"/>
        <v>15.622983870967742</v>
      </c>
      <c r="BD166" s="174">
        <v>123</v>
      </c>
      <c r="BE166" s="30">
        <f t="shared" ca="1" si="100"/>
        <v>2.9851082039465742</v>
      </c>
      <c r="BF166" s="30">
        <f t="shared" ca="1" si="101"/>
        <v>1.3723589533054541</v>
      </c>
      <c r="BG166" s="30">
        <f t="shared" ca="1" si="111"/>
        <v>1.1228391436135534</v>
      </c>
      <c r="BH166" s="17" t="b">
        <f t="shared" ca="1" si="102"/>
        <v>0</v>
      </c>
      <c r="BI166" s="30" t="e">
        <f t="shared" ca="1" si="103"/>
        <v>#N/A</v>
      </c>
      <c r="BJ166" s="91" t="e">
        <f t="shared" ca="1" si="104"/>
        <v>#N/A</v>
      </c>
      <c r="BK166" t="b">
        <f t="shared" ca="1" si="105"/>
        <v>1</v>
      </c>
      <c r="BL166" s="30">
        <f t="shared" ca="1" si="112"/>
        <v>20.966764198635598</v>
      </c>
      <c r="BM166" s="91">
        <f t="shared" ca="1" si="113"/>
        <v>-13.615975875375677</v>
      </c>
      <c r="BN166" s="17" t="b">
        <f t="shared" ca="1" si="106"/>
        <v>0</v>
      </c>
      <c r="BO166" t="b">
        <f t="shared" ca="1" si="107"/>
        <v>1</v>
      </c>
      <c r="BP166" t="b">
        <f t="shared" ca="1" si="108"/>
        <v>0</v>
      </c>
      <c r="BQ166" t="b">
        <f t="shared" ca="1" si="109"/>
        <v>1</v>
      </c>
      <c r="BR166" s="108" t="b">
        <f t="shared" si="110"/>
        <v>1</v>
      </c>
    </row>
    <row r="167" spans="1:70" ht="15" customHeight="1">
      <c r="A167" s="19">
        <f t="shared" si="118"/>
        <v>19.375</v>
      </c>
      <c r="B167" s="22">
        <f t="shared" ca="1" si="126"/>
        <v>181</v>
      </c>
      <c r="C167" s="4">
        <f t="shared" ca="1" si="126"/>
        <v>181</v>
      </c>
      <c r="D167" s="21">
        <f t="shared" ca="1" si="126"/>
        <v>56.505023286407202</v>
      </c>
      <c r="E167" s="4">
        <f t="shared" ca="1" si="127"/>
        <v>181</v>
      </c>
      <c r="F167" s="4">
        <f t="shared" ca="1" si="127"/>
        <v>101.89318826133947</v>
      </c>
      <c r="G167" s="22">
        <f t="shared" ca="1" si="128"/>
        <v>111.99474594114908</v>
      </c>
      <c r="H167" s="4">
        <f t="shared" ca="1" si="128"/>
        <v>-1</v>
      </c>
      <c r="I167" s="99">
        <f t="shared" si="74"/>
        <v>19.375</v>
      </c>
      <c r="J167" s="22" t="e">
        <f t="shared" ca="1" si="75"/>
        <v>#N/A</v>
      </c>
      <c r="K167" s="21" t="e">
        <f t="shared" ca="1" si="82"/>
        <v>#N/A</v>
      </c>
      <c r="L167" s="4">
        <f t="shared" ca="1" si="117"/>
        <v>111.99474594114908</v>
      </c>
      <c r="M167" s="21">
        <f t="shared" ca="1" si="83"/>
        <v>181</v>
      </c>
      <c r="N167" s="22">
        <f t="shared" ca="1" si="84"/>
        <v>35.619437911615755</v>
      </c>
      <c r="O167" s="21">
        <f t="shared" ca="1" si="85"/>
        <v>-1</v>
      </c>
      <c r="P167" s="99">
        <f t="shared" ca="1" si="76"/>
        <v>124.49497671359279</v>
      </c>
      <c r="Q167" t="e">
        <f t="shared" ca="1" si="119"/>
        <v>#N/A</v>
      </c>
      <c r="R167" s="108" t="e">
        <f t="shared" ca="1" si="120"/>
        <v>#N/A</v>
      </c>
      <c r="S167" s="99">
        <f t="shared" ca="1" si="79"/>
        <v>57.505023286407202</v>
      </c>
      <c r="T167" s="34" t="e">
        <f t="shared" ca="1" si="121"/>
        <v>#N/A</v>
      </c>
      <c r="U167" s="59" t="e">
        <f t="shared" ca="1" si="122"/>
        <v>#N/A</v>
      </c>
      <c r="AB167" s="4"/>
      <c r="AC167" s="4"/>
      <c r="AD167" s="4"/>
      <c r="AE167" s="4"/>
      <c r="AL167" s="99">
        <f t="shared" ca="1" si="86"/>
        <v>16.157475294942898</v>
      </c>
      <c r="AM167" s="91">
        <f t="shared" ca="1" si="87"/>
        <v>10.692362559009579</v>
      </c>
      <c r="AN167" s="99">
        <f t="shared" ca="1" si="88"/>
        <v>-16.157475294942898</v>
      </c>
      <c r="AO167" s="91">
        <f t="shared" ca="1" si="89"/>
        <v>10.692362559009579</v>
      </c>
      <c r="AP167" s="99" t="e">
        <f t="shared" ca="1" si="90"/>
        <v>#N/A</v>
      </c>
      <c r="AQ167" s="91" t="e">
        <f t="shared" ca="1" si="91"/>
        <v>#N/A</v>
      </c>
      <c r="AR167" s="30" t="e">
        <f t="shared" ca="1" si="92"/>
        <v>#N/A</v>
      </c>
      <c r="AS167" s="91" t="e">
        <f t="shared" ca="1" si="93"/>
        <v>#N/A</v>
      </c>
      <c r="AT167" s="99" t="e">
        <f t="shared" ca="1" si="94"/>
        <v>#N/A</v>
      </c>
      <c r="AU167" s="91" t="e">
        <f t="shared" ca="1" si="95"/>
        <v>#N/A</v>
      </c>
      <c r="AV167" s="99">
        <f t="shared" ca="1" si="96"/>
        <v>17.964852670095862</v>
      </c>
      <c r="AW167" s="91">
        <f t="shared" ca="1" si="97"/>
        <v>-7.2563553897083661</v>
      </c>
      <c r="AX167" s="99">
        <f t="shared" ca="1" si="98"/>
        <v>11.283976471085007</v>
      </c>
      <c r="AY167" s="91">
        <f t="shared" ca="1" si="99"/>
        <v>15.75</v>
      </c>
      <c r="BD167" s="174">
        <v>124</v>
      </c>
      <c r="BE167" s="30">
        <f t="shared" ca="1" si="100"/>
        <v>2.9074161018889866</v>
      </c>
      <c r="BF167" s="30">
        <f t="shared" ca="1" si="101"/>
        <v>1.3599708390842167</v>
      </c>
      <c r="BG167" s="30">
        <f t="shared" ca="1" si="111"/>
        <v>1.1127034137961773</v>
      </c>
      <c r="BH167" s="17" t="b">
        <f t="shared" ca="1" si="102"/>
        <v>0</v>
      </c>
      <c r="BI167" s="30" t="e">
        <f t="shared" ca="1" si="103"/>
        <v>#N/A</v>
      </c>
      <c r="BJ167" s="91" t="e">
        <f t="shared" ca="1" si="104"/>
        <v>#N/A</v>
      </c>
      <c r="BK167" t="b">
        <f t="shared" ca="1" si="105"/>
        <v>1</v>
      </c>
      <c r="BL167" s="30">
        <f t="shared" ca="1" si="112"/>
        <v>20.725939313876044</v>
      </c>
      <c r="BM167" s="91">
        <f t="shared" ca="1" si="113"/>
        <v>-13.979822586768668</v>
      </c>
      <c r="BN167" s="17" t="b">
        <f t="shared" ca="1" si="106"/>
        <v>0</v>
      </c>
      <c r="BO167" t="b">
        <f t="shared" ca="1" si="107"/>
        <v>1</v>
      </c>
      <c r="BP167" t="b">
        <f t="shared" ca="1" si="108"/>
        <v>0</v>
      </c>
      <c r="BQ167" t="b">
        <f t="shared" ca="1" si="109"/>
        <v>1</v>
      </c>
      <c r="BR167" s="108" t="b">
        <f t="shared" si="110"/>
        <v>1</v>
      </c>
    </row>
    <row r="168" spans="1:70" ht="15" customHeight="1">
      <c r="A168" s="19">
        <f t="shared" si="118"/>
        <v>19.53125</v>
      </c>
      <c r="B168" s="22">
        <f t="shared" ca="1" si="126"/>
        <v>181</v>
      </c>
      <c r="C168" s="4">
        <f t="shared" ca="1" si="126"/>
        <v>181</v>
      </c>
      <c r="D168" s="21">
        <f t="shared" ca="1" si="126"/>
        <v>56.807823410031304</v>
      </c>
      <c r="E168" s="4">
        <f t="shared" ca="1" si="127"/>
        <v>181</v>
      </c>
      <c r="F168" s="4">
        <f t="shared" ca="1" si="127"/>
        <v>101.79666933381381</v>
      </c>
      <c r="G168" s="22">
        <f t="shared" ca="1" si="128"/>
        <v>111.80972319907259</v>
      </c>
      <c r="H168" s="4">
        <f t="shared" ca="1" si="128"/>
        <v>-1</v>
      </c>
      <c r="I168" s="99">
        <f t="shared" si="74"/>
        <v>19.53125</v>
      </c>
      <c r="J168" s="22" t="e">
        <f t="shared" ca="1" si="75"/>
        <v>#N/A</v>
      </c>
      <c r="K168" s="21" t="e">
        <f t="shared" ca="1" si="82"/>
        <v>#N/A</v>
      </c>
      <c r="L168" s="4">
        <f t="shared" ca="1" si="117"/>
        <v>111.80972319907259</v>
      </c>
      <c r="M168" s="21">
        <f t="shared" ca="1" si="83"/>
        <v>181</v>
      </c>
      <c r="N168" s="22">
        <f t="shared" ca="1" si="84"/>
        <v>35.619437911615755</v>
      </c>
      <c r="O168" s="21">
        <f t="shared" ca="1" si="85"/>
        <v>-1</v>
      </c>
      <c r="P168" s="99">
        <f t="shared" ca="1" si="76"/>
        <v>124.1921765899687</v>
      </c>
      <c r="Q168" t="e">
        <f t="shared" ca="1" si="119"/>
        <v>#N/A</v>
      </c>
      <c r="R168" s="108" t="e">
        <f t="shared" ca="1" si="120"/>
        <v>#N/A</v>
      </c>
      <c r="S168" s="99">
        <f t="shared" ca="1" si="79"/>
        <v>57.807823410031304</v>
      </c>
      <c r="T168" s="34" t="e">
        <f t="shared" ca="1" si="121"/>
        <v>#N/A</v>
      </c>
      <c r="U168" s="59" t="e">
        <f t="shared" ca="1" si="122"/>
        <v>#N/A</v>
      </c>
      <c r="AB168" s="4"/>
      <c r="AC168" s="4"/>
      <c r="AD168" s="4"/>
      <c r="AE168" s="4"/>
      <c r="AL168" s="99">
        <f t="shared" ca="1" si="86"/>
        <v>16.344513130380793</v>
      </c>
      <c r="AM168" s="91">
        <f t="shared" ca="1" si="87"/>
        <v>10.692362559009581</v>
      </c>
      <c r="AN168" s="99">
        <f t="shared" ca="1" si="88"/>
        <v>-16.344513130380793</v>
      </c>
      <c r="AO168" s="91">
        <f t="shared" ca="1" si="89"/>
        <v>10.692362559009581</v>
      </c>
      <c r="AP168" s="99" t="e">
        <f t="shared" ca="1" si="90"/>
        <v>#N/A</v>
      </c>
      <c r="AQ168" s="91" t="e">
        <f t="shared" ca="1" si="91"/>
        <v>#N/A</v>
      </c>
      <c r="AR168" s="30" t="e">
        <f t="shared" ca="1" si="92"/>
        <v>#N/A</v>
      </c>
      <c r="AS168" s="91" t="e">
        <f t="shared" ca="1" si="93"/>
        <v>#N/A</v>
      </c>
      <c r="AT168" s="99" t="e">
        <f t="shared" ca="1" si="94"/>
        <v>#N/A</v>
      </c>
      <c r="AU168" s="91" t="e">
        <f t="shared" ca="1" si="95"/>
        <v>#N/A</v>
      </c>
      <c r="AV168" s="99">
        <f t="shared" ca="1" si="96"/>
        <v>18.13325765053677</v>
      </c>
      <c r="AW168" s="91">
        <f t="shared" ca="1" si="97"/>
        <v>-7.2563553897083661</v>
      </c>
      <c r="AX168" s="99">
        <f t="shared" ca="1" si="98"/>
        <v>11.374976281335691</v>
      </c>
      <c r="AY168" s="91">
        <f t="shared" ca="1" si="99"/>
        <v>15.877016129032258</v>
      </c>
      <c r="BD168" s="174">
        <v>125</v>
      </c>
      <c r="BE168" s="30">
        <f t="shared" ca="1" si="100"/>
        <v>2.8345070483646229</v>
      </c>
      <c r="BF168" s="30">
        <f t="shared" ca="1" si="101"/>
        <v>1.3477277128825331</v>
      </c>
      <c r="BG168" s="30">
        <f t="shared" ca="1" si="111"/>
        <v>1.1026863105402545</v>
      </c>
      <c r="BH168" s="17" t="b">
        <f t="shared" ca="1" si="102"/>
        <v>0</v>
      </c>
      <c r="BI168" s="30" t="e">
        <f t="shared" ca="1" si="103"/>
        <v>#N/A</v>
      </c>
      <c r="BJ168" s="91" t="e">
        <f t="shared" ca="1" si="104"/>
        <v>#N/A</v>
      </c>
      <c r="BK168" t="b">
        <f t="shared" ca="1" si="105"/>
        <v>1</v>
      </c>
      <c r="BL168" s="30">
        <f t="shared" ca="1" si="112"/>
        <v>20.478801107224793</v>
      </c>
      <c r="BM168" s="91">
        <f t="shared" ca="1" si="113"/>
        <v>-14.339410908776154</v>
      </c>
      <c r="BN168" s="17" t="b">
        <f t="shared" ca="1" si="106"/>
        <v>0</v>
      </c>
      <c r="BO168" t="b">
        <f t="shared" ca="1" si="107"/>
        <v>1</v>
      </c>
      <c r="BP168" t="b">
        <f t="shared" ca="1" si="108"/>
        <v>0</v>
      </c>
      <c r="BQ168" t="b">
        <f t="shared" ca="1" si="109"/>
        <v>1</v>
      </c>
      <c r="BR168" s="108" t="b">
        <f t="shared" si="110"/>
        <v>1</v>
      </c>
    </row>
    <row r="169" spans="1:70" ht="15" customHeight="1">
      <c r="A169" s="19">
        <f t="shared" si="118"/>
        <v>19.6875</v>
      </c>
      <c r="B169" s="22">
        <f t="shared" ca="1" si="126"/>
        <v>181</v>
      </c>
      <c r="C169" s="4">
        <f t="shared" ca="1" si="126"/>
        <v>181</v>
      </c>
      <c r="D169" s="21">
        <f t="shared" ca="1" si="126"/>
        <v>57.10479851476034</v>
      </c>
      <c r="E169" s="4">
        <f t="shared" ca="1" si="127"/>
        <v>181</v>
      </c>
      <c r="F169" s="4">
        <f t="shared" ca="1" si="127"/>
        <v>101.70171559612132</v>
      </c>
      <c r="G169" s="22">
        <f t="shared" ca="1" si="128"/>
        <v>111.62787047283146</v>
      </c>
      <c r="H169" s="4">
        <f t="shared" ca="1" si="128"/>
        <v>-1</v>
      </c>
      <c r="I169" s="99">
        <f t="shared" si="74"/>
        <v>19.6875</v>
      </c>
      <c r="J169" s="22" t="e">
        <f t="shared" ca="1" si="75"/>
        <v>#N/A</v>
      </c>
      <c r="K169" s="21" t="e">
        <f t="shared" ca="1" si="82"/>
        <v>#N/A</v>
      </c>
      <c r="L169" s="4">
        <f t="shared" ca="1" si="117"/>
        <v>111.62787047283146</v>
      </c>
      <c r="M169" s="21">
        <f t="shared" ca="1" si="83"/>
        <v>181</v>
      </c>
      <c r="N169" s="22">
        <f t="shared" ca="1" si="84"/>
        <v>35.619437911615755</v>
      </c>
      <c r="O169" s="21">
        <f t="shared" ca="1" si="85"/>
        <v>-1</v>
      </c>
      <c r="P169" s="99">
        <f t="shared" ca="1" si="76"/>
        <v>123.89520148523965</v>
      </c>
      <c r="Q169" t="e">
        <f t="shared" ca="1" si="119"/>
        <v>#N/A</v>
      </c>
      <c r="R169" s="108" t="e">
        <f t="shared" ca="1" si="120"/>
        <v>#N/A</v>
      </c>
      <c r="S169" s="99">
        <f t="shared" ca="1" si="79"/>
        <v>58.10479851476034</v>
      </c>
      <c r="T169" s="34" t="e">
        <f t="shared" ca="1" si="121"/>
        <v>#N/A</v>
      </c>
      <c r="U169" s="59" t="e">
        <f t="shared" ca="1" si="122"/>
        <v>#N/A</v>
      </c>
      <c r="AB169" s="4"/>
      <c r="AC169" s="4"/>
      <c r="AD169" s="4"/>
      <c r="AE169" s="4"/>
      <c r="AL169" s="99">
        <f t="shared" ca="1" si="86"/>
        <v>16.530911625094671</v>
      </c>
      <c r="AM169" s="91">
        <f t="shared" ca="1" si="87"/>
        <v>10.692362559009583</v>
      </c>
      <c r="AN169" s="99">
        <f t="shared" ca="1" si="88"/>
        <v>-16.530911625094671</v>
      </c>
      <c r="AO169" s="91">
        <f t="shared" ca="1" si="89"/>
        <v>10.692362559009583</v>
      </c>
      <c r="AP169" s="99" t="e">
        <f t="shared" ca="1" si="90"/>
        <v>#N/A</v>
      </c>
      <c r="AQ169" s="91" t="e">
        <f t="shared" ca="1" si="91"/>
        <v>#N/A</v>
      </c>
      <c r="AR169" s="30" t="e">
        <f t="shared" ca="1" si="92"/>
        <v>#N/A</v>
      </c>
      <c r="AS169" s="91" t="e">
        <f t="shared" ca="1" si="93"/>
        <v>#N/A</v>
      </c>
      <c r="AT169" s="99" t="e">
        <f t="shared" ca="1" si="94"/>
        <v>#N/A</v>
      </c>
      <c r="AU169" s="91" t="e">
        <f t="shared" ca="1" si="95"/>
        <v>#N/A</v>
      </c>
      <c r="AV169" s="99">
        <f t="shared" ca="1" si="96"/>
        <v>18.30144701132264</v>
      </c>
      <c r="AW169" s="91">
        <f t="shared" ca="1" si="97"/>
        <v>-7.2563553897083652</v>
      </c>
      <c r="AX169" s="99">
        <f t="shared" ca="1" si="98"/>
        <v>11.465976091586377</v>
      </c>
      <c r="AY169" s="91">
        <f t="shared" ca="1" si="99"/>
        <v>16.004032258064516</v>
      </c>
      <c r="BD169" s="174">
        <v>126</v>
      </c>
      <c r="BE169" s="30">
        <f t="shared" ca="1" si="100"/>
        <v>2.7659871445769557</v>
      </c>
      <c r="BF169" s="30">
        <f t="shared" ca="1" si="101"/>
        <v>1.3356333040752473</v>
      </c>
      <c r="BG169" s="30">
        <f t="shared" ca="1" si="111"/>
        <v>1.092790885152475</v>
      </c>
      <c r="BH169" s="17" t="b">
        <f t="shared" ca="1" si="102"/>
        <v>0</v>
      </c>
      <c r="BI169" s="30" t="e">
        <f t="shared" ca="1" si="103"/>
        <v>#N/A</v>
      </c>
      <c r="BJ169" s="91" t="e">
        <f t="shared" ca="1" si="104"/>
        <v>#N/A</v>
      </c>
      <c r="BK169" t="b">
        <f t="shared" ca="1" si="105"/>
        <v>1</v>
      </c>
      <c r="BL169" s="30">
        <f t="shared" ca="1" si="112"/>
        <v>20.225424859373685</v>
      </c>
      <c r="BM169" s="91">
        <f t="shared" ca="1" si="113"/>
        <v>-14.694631307311825</v>
      </c>
      <c r="BN169" s="17" t="b">
        <f t="shared" ca="1" si="106"/>
        <v>0</v>
      </c>
      <c r="BO169" t="b">
        <f t="shared" ca="1" si="107"/>
        <v>1</v>
      </c>
      <c r="BP169" t="b">
        <f t="shared" ca="1" si="108"/>
        <v>0</v>
      </c>
      <c r="BQ169" t="b">
        <f t="shared" ca="1" si="109"/>
        <v>1</v>
      </c>
      <c r="BR169" s="108" t="b">
        <f t="shared" si="110"/>
        <v>1</v>
      </c>
    </row>
    <row r="170" spans="1:70" ht="15" customHeight="1">
      <c r="A170" s="19">
        <f t="shared" si="118"/>
        <v>19.84375</v>
      </c>
      <c r="B170" s="22">
        <f t="shared" ca="1" si="126"/>
        <v>181</v>
      </c>
      <c r="C170" s="4">
        <f t="shared" ca="1" si="126"/>
        <v>181</v>
      </c>
      <c r="D170" s="21">
        <f t="shared" ca="1" si="126"/>
        <v>57.396127760807275</v>
      </c>
      <c r="E170" s="4">
        <f t="shared" ca="1" si="127"/>
        <v>181</v>
      </c>
      <c r="F170" s="4">
        <f t="shared" ca="1" si="127"/>
        <v>101.60828901076962</v>
      </c>
      <c r="G170" s="22">
        <f t="shared" ca="1" si="128"/>
        <v>111.44910477511061</v>
      </c>
      <c r="H170" s="4">
        <f t="shared" ca="1" si="128"/>
        <v>-1</v>
      </c>
      <c r="I170" s="99">
        <f t="shared" si="74"/>
        <v>19.84375</v>
      </c>
      <c r="J170" s="22" t="e">
        <f t="shared" ca="1" si="75"/>
        <v>#N/A</v>
      </c>
      <c r="K170" s="21" t="e">
        <f t="shared" ca="1" si="82"/>
        <v>#N/A</v>
      </c>
      <c r="L170" s="4">
        <f t="shared" ref="L170:L202" ca="1" si="129">IF(G170&gt;$F$37,#N/A,G170)</f>
        <v>111.44910477511061</v>
      </c>
      <c r="M170" s="21">
        <f t="shared" ca="1" si="83"/>
        <v>181</v>
      </c>
      <c r="N170" s="22">
        <f t="shared" ca="1" si="84"/>
        <v>35.619437911615755</v>
      </c>
      <c r="O170" s="21">
        <f t="shared" ca="1" si="85"/>
        <v>-1</v>
      </c>
      <c r="P170" s="99">
        <f t="shared" ca="1" si="76"/>
        <v>123.60387223919273</v>
      </c>
      <c r="Q170" t="e">
        <f t="shared" ca="1" si="119"/>
        <v>#N/A</v>
      </c>
      <c r="R170" s="108" t="e">
        <f t="shared" ca="1" si="120"/>
        <v>#N/A</v>
      </c>
      <c r="S170" s="99">
        <f t="shared" ca="1" si="79"/>
        <v>58.396127760807275</v>
      </c>
      <c r="T170" s="34" t="e">
        <f t="shared" ca="1" si="121"/>
        <v>#N/A</v>
      </c>
      <c r="U170" s="59" t="e">
        <f t="shared" ca="1" si="122"/>
        <v>#N/A</v>
      </c>
      <c r="AB170" s="4"/>
      <c r="AC170" s="4"/>
      <c r="AD170" s="4"/>
      <c r="AE170" s="4"/>
      <c r="AL170" s="99">
        <f t="shared" ca="1" si="86"/>
        <v>16.716692165891853</v>
      </c>
      <c r="AM170" s="91">
        <f t="shared" ca="1" si="87"/>
        <v>10.692362559009577</v>
      </c>
      <c r="AN170" s="99">
        <f t="shared" ca="1" si="88"/>
        <v>-16.716692165891853</v>
      </c>
      <c r="AO170" s="91">
        <f t="shared" ca="1" si="89"/>
        <v>10.692362559009577</v>
      </c>
      <c r="AP170" s="99" t="e">
        <f t="shared" ca="1" si="90"/>
        <v>#N/A</v>
      </c>
      <c r="AQ170" s="91" t="e">
        <f t="shared" ca="1" si="91"/>
        <v>#N/A</v>
      </c>
      <c r="AR170" s="30" t="e">
        <f t="shared" ca="1" si="92"/>
        <v>#N/A</v>
      </c>
      <c r="AS170" s="91" t="e">
        <f t="shared" ca="1" si="93"/>
        <v>#N/A</v>
      </c>
      <c r="AT170" s="99" t="e">
        <f t="shared" ca="1" si="94"/>
        <v>#N/A</v>
      </c>
      <c r="AU170" s="91" t="e">
        <f t="shared" ca="1" si="95"/>
        <v>#N/A</v>
      </c>
      <c r="AV170" s="99">
        <f t="shared" ca="1" si="96"/>
        <v>18.469426642988957</v>
      </c>
      <c r="AW170" s="91">
        <f t="shared" ca="1" si="97"/>
        <v>-7.2563553897083644</v>
      </c>
      <c r="AX170" s="99">
        <f t="shared" ca="1" si="98"/>
        <v>11.556975901837063</v>
      </c>
      <c r="AY170" s="91">
        <f t="shared" ca="1" si="99"/>
        <v>16.131048387096772</v>
      </c>
      <c r="BD170" s="174">
        <v>127</v>
      </c>
      <c r="BE170" s="30">
        <f t="shared" ca="1" si="100"/>
        <v>2.7015052616959072</v>
      </c>
      <c r="BF170" s="30">
        <f t="shared" ca="1" si="101"/>
        <v>1.3236912967364418</v>
      </c>
      <c r="BG170" s="30">
        <f t="shared" ca="1" si="111"/>
        <v>1.0830201518752705</v>
      </c>
      <c r="BH170" s="17" t="b">
        <f t="shared" ca="1" si="102"/>
        <v>0</v>
      </c>
      <c r="BI170" s="30" t="e">
        <f t="shared" ca="1" si="103"/>
        <v>#N/A</v>
      </c>
      <c r="BJ170" s="91" t="e">
        <f t="shared" ca="1" si="104"/>
        <v>#N/A</v>
      </c>
      <c r="BK170" t="b">
        <f t="shared" ca="1" si="105"/>
        <v>1</v>
      </c>
      <c r="BL170" s="30">
        <f t="shared" ca="1" si="112"/>
        <v>19.965887751182319</v>
      </c>
      <c r="BM170" s="91">
        <f t="shared" ca="1" si="113"/>
        <v>-15.04537557880121</v>
      </c>
      <c r="BN170" s="17" t="b">
        <f t="shared" ca="1" si="106"/>
        <v>0</v>
      </c>
      <c r="BO170" t="b">
        <f t="shared" ca="1" si="107"/>
        <v>1</v>
      </c>
      <c r="BP170" t="b">
        <f t="shared" ca="1" si="108"/>
        <v>0</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57.681982501459927</v>
      </c>
      <c r="E171" s="4">
        <f t="shared" ca="1" si="127"/>
        <v>181</v>
      </c>
      <c r="F171" s="4">
        <f t="shared" ca="1" si="127"/>
        <v>101.51635277159369</v>
      </c>
      <c r="G171" s="22">
        <f t="shared" ca="1" si="128"/>
        <v>111.27334606864754</v>
      </c>
      <c r="H171" s="4">
        <f t="shared" ca="1" si="128"/>
        <v>-1</v>
      </c>
      <c r="I171" s="99">
        <f t="shared" ref="I171:I201" si="131">A171</f>
        <v>20</v>
      </c>
      <c r="J171" s="22" t="e">
        <f t="shared" ref="J171:J202" ca="1" si="132">IF(H171&lt;$I$37,IF(F171&lt;$I$37,#N/A,$I$37),IF(H171&gt;$G$37,#N/A,H171))</f>
        <v>#N/A</v>
      </c>
      <c r="K171" s="21" t="e">
        <f t="shared" ca="1" si="82"/>
        <v>#N/A</v>
      </c>
      <c r="L171" s="4">
        <f t="shared" ca="1" si="129"/>
        <v>111.27334606864754</v>
      </c>
      <c r="M171" s="21">
        <f t="shared" ca="1" si="83"/>
        <v>181</v>
      </c>
      <c r="N171" s="22">
        <f t="shared" ca="1" si="84"/>
        <v>35.619437911615755</v>
      </c>
      <c r="O171" s="21">
        <f t="shared" ca="1" si="85"/>
        <v>-1</v>
      </c>
      <c r="P171" s="99">
        <f t="shared" ref="P171:P202" ca="1" si="133">ABS(D171-$H$37)</f>
        <v>123.31801749854007</v>
      </c>
      <c r="Q171" t="e">
        <f t="shared" ref="Q171:Q201" ca="1" si="134">IF(AND(P171=MIN($P$43:$P$202),D171&gt;$I$37,D171&lt;$G$37),A171,#N/A)</f>
        <v>#N/A</v>
      </c>
      <c r="R171" s="108" t="e">
        <f t="shared" ref="R171:R201" ca="1" si="135">IF(AND(P171=MIN($P$43:$P$202),D171&gt;$I$37,D171&lt;$G$37),D171,#N/A)</f>
        <v>#N/A</v>
      </c>
      <c r="S171" s="99">
        <f t="shared" ref="S171:S202" ca="1" si="136">ABS(D171-$D$37)</f>
        <v>58.681982501459927</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16.901875129898759</v>
      </c>
      <c r="AM171" s="91">
        <f t="shared" ca="1" si="87"/>
        <v>10.692362559009577</v>
      </c>
      <c r="AN171" s="99">
        <f t="shared" ca="1" si="88"/>
        <v>-16.901875129898759</v>
      </c>
      <c r="AO171" s="91">
        <f t="shared" ca="1" si="89"/>
        <v>10.692362559009577</v>
      </c>
      <c r="AP171" s="99" t="e">
        <f t="shared" ca="1" si="90"/>
        <v>#N/A</v>
      </c>
      <c r="AQ171" s="91" t="e">
        <f t="shared" ca="1" si="91"/>
        <v>#N/A</v>
      </c>
      <c r="AR171" s="30" t="e">
        <f t="shared" ca="1" si="92"/>
        <v>#N/A</v>
      </c>
      <c r="AS171" s="91" t="e">
        <f t="shared" ca="1" si="93"/>
        <v>#N/A</v>
      </c>
      <c r="AT171" s="99" t="e">
        <f t="shared" ca="1" si="94"/>
        <v>#N/A</v>
      </c>
      <c r="AU171" s="91" t="e">
        <f t="shared" ca="1" si="95"/>
        <v>#N/A</v>
      </c>
      <c r="AV171" s="99">
        <f t="shared" ca="1" si="96"/>
        <v>18.637202216487601</v>
      </c>
      <c r="AW171" s="91">
        <f t="shared" ca="1" si="97"/>
        <v>-7.2563553897083626</v>
      </c>
      <c r="AX171" s="99">
        <f t="shared" ca="1" si="98"/>
        <v>11.647975712087748</v>
      </c>
      <c r="AY171" s="91">
        <f t="shared" ca="1" si="99"/>
        <v>16.258064516129032</v>
      </c>
      <c r="BD171" s="174">
        <v>128</v>
      </c>
      <c r="BE171" s="30">
        <f t="shared" ca="1" si="100"/>
        <v>2.6407474184622668</v>
      </c>
      <c r="BF171" s="30">
        <f t="shared" ca="1" si="101"/>
        <v>1.3119053285172384</v>
      </c>
      <c r="BG171" s="30">
        <f t="shared" ca="1" si="111"/>
        <v>1.0733770869686496</v>
      </c>
      <c r="BH171" s="17" t="b">
        <f t="shared" ca="1" si="102"/>
        <v>0</v>
      </c>
      <c r="BI171" s="30" t="e">
        <f t="shared" ca="1" si="103"/>
        <v>#N/A</v>
      </c>
      <c r="BJ171" s="91" t="e">
        <f t="shared" ca="1" si="104"/>
        <v>#N/A</v>
      </c>
      <c r="BK171" t="b">
        <f t="shared" ca="1" si="105"/>
        <v>1</v>
      </c>
      <c r="BL171" s="30">
        <f t="shared" ca="1" si="112"/>
        <v>19.70026884016805</v>
      </c>
      <c r="BM171" s="91">
        <f t="shared" ca="1" si="113"/>
        <v>-15.391536883141457</v>
      </c>
      <c r="BN171" s="17" t="b">
        <f t="shared" ca="1" si="106"/>
        <v>0</v>
      </c>
      <c r="BO171" t="b">
        <f t="shared" ca="1" si="107"/>
        <v>1</v>
      </c>
      <c r="BP171" t="b">
        <f t="shared" ca="1" si="108"/>
        <v>0</v>
      </c>
      <c r="BQ171" t="b">
        <f t="shared" ca="1" si="109"/>
        <v>1</v>
      </c>
      <c r="BR171" s="108" t="b">
        <f t="shared" si="110"/>
        <v>1</v>
      </c>
    </row>
    <row r="172" spans="1:70" ht="15" customHeight="1">
      <c r="A172" s="19">
        <f t="shared" si="130"/>
        <v>20.15625</v>
      </c>
      <c r="B172" s="22">
        <f t="shared" ca="1" si="126"/>
        <v>181</v>
      </c>
      <c r="C172" s="4">
        <f t="shared" ca="1" si="126"/>
        <v>181</v>
      </c>
      <c r="D172" s="21">
        <f t="shared" ca="1" si="126"/>
        <v>57.962526731485561</v>
      </c>
      <c r="E172" s="4">
        <f t="shared" ca="1" si="127"/>
        <v>181</v>
      </c>
      <c r="F172" s="4">
        <f t="shared" ca="1" si="127"/>
        <v>101.42587125398298</v>
      </c>
      <c r="G172" s="22">
        <f t="shared" ca="1" si="128"/>
        <v>111.10051713283362</v>
      </c>
      <c r="H172" s="4">
        <f t="shared" ca="1" si="128"/>
        <v>-1</v>
      </c>
      <c r="I172" s="99">
        <f t="shared" si="131"/>
        <v>20.15625</v>
      </c>
      <c r="J172" s="22" t="e">
        <f t="shared" ca="1" si="132"/>
        <v>#N/A</v>
      </c>
      <c r="K172" s="21" t="e">
        <f t="shared" ref="K172:K202" ca="1" si="139">IF(F172&gt;=$G$37,IF($G$37&lt;J172,179.5,$G$37),IF(F172&lt;$I$37,#N/A,F172))</f>
        <v>#N/A</v>
      </c>
      <c r="L172" s="4">
        <f t="shared" ca="1" si="129"/>
        <v>111.10051713283362</v>
      </c>
      <c r="M172" s="21">
        <f t="shared" ref="M172:M202" ca="1" si="140">IF(E172&gt;=$F$37,IF($F$37&lt;L172,179.5,$F$37),E172)</f>
        <v>181</v>
      </c>
      <c r="N172" s="22">
        <f t="shared" ref="N172:N202" ca="1" si="141">IF(F172&gt;$E$37,IF(H172&gt;$E$37,#N/A,$E$37),IF(F172&lt;$C$37,#N/A,F172))</f>
        <v>35.619437911615755</v>
      </c>
      <c r="O172" s="21">
        <f t="shared" ref="O172:O202" ca="1" si="142">IF(H172&lt;$C$37,IF($C$37&gt;N172,0.5,$C$37),IF(H172&gt;$E$37,#N/A,H172))</f>
        <v>-1</v>
      </c>
      <c r="P172" s="99">
        <f t="shared" ca="1" si="133"/>
        <v>123.03747326851445</v>
      </c>
      <c r="Q172" t="e">
        <f t="shared" ca="1" si="134"/>
        <v>#N/A</v>
      </c>
      <c r="R172" s="108" t="e">
        <f t="shared" ca="1" si="135"/>
        <v>#N/A</v>
      </c>
      <c r="S172" s="99">
        <f t="shared" ca="1" si="136"/>
        <v>58.962526731485561</v>
      </c>
      <c r="T172" s="34" t="e">
        <f t="shared" ca="1" si="137"/>
        <v>#N/A</v>
      </c>
      <c r="U172" s="59" t="e">
        <f t="shared" ca="1" si="138"/>
        <v>#N/A</v>
      </c>
      <c r="AB172" s="4"/>
      <c r="AC172" s="4"/>
      <c r="AD172" s="4"/>
      <c r="AE172" s="4"/>
      <c r="AL172" s="99">
        <f t="shared" ref="AL172:AL202" ca="1" si="143">IF(OR(D172=181,D172=-1),#N/A,A172*SIN(RADIANS(D172)))</f>
        <v>17.08647994670611</v>
      </c>
      <c r="AM172" s="91">
        <f t="shared" ref="AM172:AM202" ca="1" si="144">IF(OR(D172=181,D172=-1),#N/A,A172*COS(RADIANS(D172)))</f>
        <v>10.692362559009585</v>
      </c>
      <c r="AN172" s="99">
        <f t="shared" ref="AN172:AN202" ca="1" si="145">-AL172</f>
        <v>-17.08647994670611</v>
      </c>
      <c r="AO172" s="91">
        <f t="shared" ref="AO172:AO202" ca="1" si="146">AM172</f>
        <v>10.692362559009585</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t="e">
        <f t="shared" ref="AT172:AT201" ca="1" si="151">IF(OR(J172=181,J172=-1),#N/A,I172*SIN(RADIANS(J172)))</f>
        <v>#N/A</v>
      </c>
      <c r="AU172" s="91" t="e">
        <f t="shared" ref="AU172:AU202" ca="1" si="152">IF(OR(J172=181,J172=-1),#N/A,I172*COS(RADIANS(J172)))</f>
        <v>#N/A</v>
      </c>
      <c r="AV172" s="99">
        <f t="shared" ref="AV172:AV202" ca="1" si="153">IF(OR(L172=181,L172=-1),#N/A,I172*SIN(RADIANS(L172)))</f>
        <v>18.804779193618582</v>
      </c>
      <c r="AW172" s="91">
        <f t="shared" ref="AW172:AW202" ca="1" si="154">IF(OR(L172=181,L172=-1),#N/A,I172*COS(RADIANS(L172)))</f>
        <v>-7.2563553897083644</v>
      </c>
      <c r="AX172" s="99">
        <f t="shared" ref="AX172:AX202" ca="1" si="155">IF(OR(N172=181,N172=-1,N172=0.5),#N/A,I172*SIN(RADIANS(N172)))</f>
        <v>11.738975522338434</v>
      </c>
      <c r="AY172" s="91">
        <f t="shared" ref="AY172:AY202" ca="1" si="156">IF(OR(N172=181,N172=-1,N172=0.5),#N/A,I172*COS(RADIANS(N172)))</f>
        <v>16.385080645161288</v>
      </c>
      <c r="BD172" s="174">
        <v>129</v>
      </c>
      <c r="BE172" s="30">
        <f t="shared" ref="BE172:BE235" ca="1" si="157">1.56*$C$9^2/ABS(COS(RADIANS(BD172)))/$C$4</f>
        <v>2.5834320240294768</v>
      </c>
      <c r="BF172" s="30">
        <f t="shared" ref="BF172:BF236" ca="1" si="158">$D$17/(3*$C$9^2/(3*$C$9+$C$14*COS(RADIANS(BD172))))</f>
        <v>1.3002789895377287</v>
      </c>
      <c r="BG172" s="30">
        <f t="shared" ca="1" si="111"/>
        <v>1.0638646278035961</v>
      </c>
      <c r="BH172" s="17" t="b">
        <f t="shared" ref="BH172:BH222" ca="1" si="159">AND(BN172,BP172,BR172)</f>
        <v>0</v>
      </c>
      <c r="BI172" s="30" t="e">
        <f t="shared" ref="BI172:BI236" ca="1" si="160">IF(BH172,$C$14*SIN(RADIANS(BD172)),#N/A)</f>
        <v>#N/A</v>
      </c>
      <c r="BJ172" s="91" t="e">
        <f t="shared" ref="BJ172:BJ236" ca="1" si="161">IF(BH172,$C$14*COS(RADIANS(BD172)),#N/A)</f>
        <v>#N/A</v>
      </c>
      <c r="BK172" t="b">
        <f t="shared" ref="BK172:BK235" ca="1" si="162">AND(BO172,BQ172)</f>
        <v>1</v>
      </c>
      <c r="BL172" s="30">
        <f t="shared" ca="1" si="112"/>
        <v>19.428649036424275</v>
      </c>
      <c r="BM172" s="91">
        <f t="shared" ca="1" si="113"/>
        <v>-15.733009776245932</v>
      </c>
      <c r="BN172" s="17" t="b">
        <f t="shared" ref="BN172:BN235" ca="1" si="163">AND(BG172&lt;2.3,BF172&gt;1.7)</f>
        <v>0</v>
      </c>
      <c r="BO172" t="b">
        <f t="shared" ref="BO172:BO222" ca="1" si="164">AND(BG172&lt;1.3,BF172&gt;0.7)</f>
        <v>1</v>
      </c>
      <c r="BP172" t="b">
        <f t="shared" ref="BP172:BP235" ca="1" si="165">AND(0.5&lt;BE172,BE172&lt;2)</f>
        <v>0</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58.237917503279277</v>
      </c>
      <c r="E173" s="4">
        <f t="shared" ca="1" si="127"/>
        <v>181</v>
      </c>
      <c r="F173" s="4">
        <f t="shared" ca="1" si="127"/>
        <v>101.33680996752034</v>
      </c>
      <c r="G173" s="22">
        <f t="shared" ca="1" si="128"/>
        <v>110.93054343767189</v>
      </c>
      <c r="H173" s="4">
        <f t="shared" ca="1" si="128"/>
        <v>-1</v>
      </c>
      <c r="I173" s="99">
        <f t="shared" si="131"/>
        <v>20.3125</v>
      </c>
      <c r="J173" s="22" t="e">
        <f t="shared" ca="1" si="132"/>
        <v>#N/A</v>
      </c>
      <c r="K173" s="21" t="e">
        <f t="shared" ca="1" si="139"/>
        <v>#N/A</v>
      </c>
      <c r="L173" s="4">
        <f t="shared" ca="1" si="129"/>
        <v>110.93054343767189</v>
      </c>
      <c r="M173" s="21">
        <f t="shared" ca="1" si="140"/>
        <v>181</v>
      </c>
      <c r="N173" s="22">
        <f t="shared" ca="1" si="141"/>
        <v>35.619437911615755</v>
      </c>
      <c r="O173" s="21">
        <f t="shared" ca="1" si="142"/>
        <v>-1</v>
      </c>
      <c r="P173" s="99">
        <f t="shared" ca="1" si="133"/>
        <v>122.76208249672072</v>
      </c>
      <c r="Q173" t="e">
        <f t="shared" ca="1" si="134"/>
        <v>#N/A</v>
      </c>
      <c r="R173" s="108" t="e">
        <f t="shared" ca="1" si="135"/>
        <v>#N/A</v>
      </c>
      <c r="S173" s="99">
        <f t="shared" ca="1" si="136"/>
        <v>59.237917503279277</v>
      </c>
      <c r="T173" s="34" t="e">
        <f t="shared" ca="1" si="137"/>
        <v>#N/A</v>
      </c>
      <c r="U173" s="59" t="e">
        <f t="shared" ca="1" si="138"/>
        <v>#N/A</v>
      </c>
      <c r="AB173" s="4"/>
      <c r="AC173" s="4"/>
      <c r="AD173" s="4"/>
      <c r="AE173" s="4"/>
      <c r="AL173" s="99">
        <f t="shared" ca="1" si="143"/>
        <v>17.270525155787535</v>
      </c>
      <c r="AM173" s="91">
        <f t="shared" ca="1" si="144"/>
        <v>10.692362559009583</v>
      </c>
      <c r="AN173" s="99">
        <f t="shared" ca="1" si="145"/>
        <v>-17.270525155787535</v>
      </c>
      <c r="AO173" s="91">
        <f t="shared" ca="1" si="146"/>
        <v>10.692362559009583</v>
      </c>
      <c r="AP173" s="99" t="e">
        <f t="shared" ca="1" si="147"/>
        <v>#N/A</v>
      </c>
      <c r="AQ173" s="91" t="e">
        <f t="shared" ca="1" si="148"/>
        <v>#N/A</v>
      </c>
      <c r="AR173" s="30" t="e">
        <f t="shared" ca="1" si="149"/>
        <v>#N/A</v>
      </c>
      <c r="AS173" s="91" t="e">
        <f t="shared" ca="1" si="150"/>
        <v>#N/A</v>
      </c>
      <c r="AT173" s="99" t="e">
        <f t="shared" ca="1" si="151"/>
        <v>#N/A</v>
      </c>
      <c r="AU173" s="91" t="e">
        <f t="shared" ca="1" si="152"/>
        <v>#N/A</v>
      </c>
      <c r="AV173" s="99">
        <f t="shared" ca="1" si="153"/>
        <v>18.972162836857855</v>
      </c>
      <c r="AW173" s="91">
        <f t="shared" ca="1" si="154"/>
        <v>-7.2563553897083688</v>
      </c>
      <c r="AX173" s="99">
        <f t="shared" ca="1" si="155"/>
        <v>11.82997533258912</v>
      </c>
      <c r="AY173" s="91">
        <f t="shared" ca="1" si="156"/>
        <v>16.512096774193548</v>
      </c>
      <c r="BD173" s="174">
        <v>130</v>
      </c>
      <c r="BE173" s="30">
        <f t="shared" ca="1" si="157"/>
        <v>2.5293058346375727</v>
      </c>
      <c r="BF173" s="30">
        <f t="shared" ca="1" si="158"/>
        <v>1.2888158212933929</v>
      </c>
      <c r="BG173" s="30">
        <f t="shared" ca="1" si="111"/>
        <v>1.0544856719673215</v>
      </c>
      <c r="BH173" s="17" t="b">
        <f t="shared" ca="1" si="159"/>
        <v>0</v>
      </c>
      <c r="BI173" s="30" t="e">
        <f t="shared" ca="1" si="160"/>
        <v>#N/A</v>
      </c>
      <c r="BJ173" s="91" t="e">
        <f t="shared" ca="1" si="161"/>
        <v>#N/A</v>
      </c>
      <c r="BK173" t="b">
        <f t="shared" ca="1" si="162"/>
        <v>1</v>
      </c>
      <c r="BL173" s="30">
        <f t="shared" ca="1" si="112"/>
        <v>19.151111077974452</v>
      </c>
      <c r="BM173" s="91">
        <f t="shared" ca="1" si="113"/>
        <v>-16.069690242163485</v>
      </c>
      <c r="BN173" s="17" t="b">
        <f t="shared" ca="1" si="163"/>
        <v>0</v>
      </c>
      <c r="BO173" t="b">
        <f t="shared" ca="1" si="164"/>
        <v>1</v>
      </c>
      <c r="BP173" t="b">
        <f t="shared" ca="1" si="165"/>
        <v>0</v>
      </c>
      <c r="BQ173" t="b">
        <f t="shared" ca="1" si="166"/>
        <v>1</v>
      </c>
      <c r="BR173" s="108" t="b">
        <f t="shared" si="167"/>
        <v>1</v>
      </c>
    </row>
    <row r="174" spans="1:70" ht="15" customHeight="1">
      <c r="A174" s="19">
        <f t="shared" si="130"/>
        <v>20.46875</v>
      </c>
      <c r="B174" s="22">
        <f t="shared" ca="1" si="126"/>
        <v>181</v>
      </c>
      <c r="C174" s="4">
        <f t="shared" ca="1" si="126"/>
        <v>181</v>
      </c>
      <c r="D174" s="21">
        <f t="shared" ca="1" si="126"/>
        <v>58.508305313551183</v>
      </c>
      <c r="E174" s="4">
        <f t="shared" ca="1" si="127"/>
        <v>181</v>
      </c>
      <c r="F174" s="4">
        <f t="shared" ca="1" si="127"/>
        <v>101.24913551089611</v>
      </c>
      <c r="G174" s="22">
        <f t="shared" ca="1" si="128"/>
        <v>110.76335302461129</v>
      </c>
      <c r="H174" s="4">
        <f t="shared" ca="1" si="128"/>
        <v>-1</v>
      </c>
      <c r="I174" s="99">
        <f t="shared" si="131"/>
        <v>20.46875</v>
      </c>
      <c r="J174" s="22" t="e">
        <f t="shared" ca="1" si="132"/>
        <v>#N/A</v>
      </c>
      <c r="K174" s="21" t="e">
        <f t="shared" ca="1" si="139"/>
        <v>#N/A</v>
      </c>
      <c r="L174" s="4">
        <f t="shared" ca="1" si="129"/>
        <v>110.76335302461129</v>
      </c>
      <c r="M174" s="21">
        <f t="shared" ca="1" si="140"/>
        <v>181</v>
      </c>
      <c r="N174" s="22">
        <f t="shared" ca="1" si="141"/>
        <v>35.619437911615755</v>
      </c>
      <c r="O174" s="21">
        <f t="shared" ca="1" si="142"/>
        <v>-1</v>
      </c>
      <c r="P174" s="99">
        <f t="shared" ca="1" si="133"/>
        <v>122.49169468644882</v>
      </c>
      <c r="Q174" t="e">
        <f t="shared" ca="1" si="134"/>
        <v>#N/A</v>
      </c>
      <c r="R174" s="108" t="e">
        <f t="shared" ca="1" si="135"/>
        <v>#N/A</v>
      </c>
      <c r="S174" s="99">
        <f t="shared" ca="1" si="136"/>
        <v>59.508305313551183</v>
      </c>
      <c r="T174" s="34" t="e">
        <f t="shared" ca="1" si="137"/>
        <v>#N/A</v>
      </c>
      <c r="U174" s="59" t="e">
        <f t="shared" ca="1" si="138"/>
        <v>#N/A</v>
      </c>
      <c r="AB174" s="4"/>
      <c r="AC174" s="4"/>
      <c r="AD174" s="4"/>
      <c r="AE174" s="4"/>
      <c r="AL174" s="99">
        <f t="shared" ca="1" si="143"/>
        <v>17.454028459619</v>
      </c>
      <c r="AM174" s="91">
        <f t="shared" ca="1" si="144"/>
        <v>10.692362559009581</v>
      </c>
      <c r="AN174" s="99">
        <f t="shared" ca="1" si="145"/>
        <v>-17.454028459619</v>
      </c>
      <c r="AO174" s="91">
        <f t="shared" ca="1" si="146"/>
        <v>10.692362559009581</v>
      </c>
      <c r="AP174" s="99" t="e">
        <f t="shared" ca="1" si="147"/>
        <v>#N/A</v>
      </c>
      <c r="AQ174" s="91" t="e">
        <f t="shared" ca="1" si="148"/>
        <v>#N/A</v>
      </c>
      <c r="AR174" s="30" t="e">
        <f t="shared" ca="1" si="149"/>
        <v>#N/A</v>
      </c>
      <c r="AS174" s="91" t="e">
        <f t="shared" ca="1" si="150"/>
        <v>#N/A</v>
      </c>
      <c r="AT174" s="99" t="e">
        <f t="shared" ca="1" si="151"/>
        <v>#N/A</v>
      </c>
      <c r="AU174" s="91" t="e">
        <f t="shared" ca="1" si="152"/>
        <v>#N/A</v>
      </c>
      <c r="AV174" s="99">
        <f t="shared" ca="1" si="153"/>
        <v>19.139358218622441</v>
      </c>
      <c r="AW174" s="91">
        <f t="shared" ca="1" si="154"/>
        <v>-7.2563553897083644</v>
      </c>
      <c r="AX174" s="99">
        <f t="shared" ca="1" si="155"/>
        <v>11.920975142839804</v>
      </c>
      <c r="AY174" s="91">
        <f t="shared" ca="1" si="156"/>
        <v>16.639112903225804</v>
      </c>
      <c r="BD174" s="174">
        <v>131</v>
      </c>
      <c r="BE174" s="30">
        <f t="shared" ca="1" si="157"/>
        <v>2.4781405022571947</v>
      </c>
      <c r="BF174" s="30">
        <f t="shared" ca="1" si="158"/>
        <v>1.2775193155763254</v>
      </c>
      <c r="BG174" s="30">
        <f t="shared" ca="1" si="111"/>
        <v>1.04524307638063</v>
      </c>
      <c r="BH174" s="17" t="b">
        <f t="shared" ca="1" si="159"/>
        <v>0</v>
      </c>
      <c r="BI174" s="30" t="e">
        <f t="shared" ca="1" si="160"/>
        <v>#N/A</v>
      </c>
      <c r="BJ174" s="91" t="e">
        <f t="shared" ca="1" si="161"/>
        <v>#N/A</v>
      </c>
      <c r="BK174" t="b">
        <f t="shared" ca="1" si="162"/>
        <v>1</v>
      </c>
      <c r="BL174" s="30">
        <f t="shared" ca="1" si="112"/>
        <v>18.867739505569304</v>
      </c>
      <c r="BM174" s="91">
        <f t="shared" ca="1" si="113"/>
        <v>-16.40147572476268</v>
      </c>
      <c r="BN174" s="17" t="b">
        <f t="shared" ca="1" si="163"/>
        <v>0</v>
      </c>
      <c r="BO174" t="b">
        <f t="shared" ca="1" si="164"/>
        <v>1</v>
      </c>
      <c r="BP174" t="b">
        <f t="shared" ca="1" si="165"/>
        <v>0</v>
      </c>
      <c r="BQ174" t="b">
        <f t="shared" ca="1" si="166"/>
        <v>1</v>
      </c>
      <c r="BR174" s="108" t="b">
        <f t="shared" si="167"/>
        <v>1</v>
      </c>
    </row>
    <row r="175" spans="1:70" ht="15" customHeight="1">
      <c r="A175" s="19">
        <f t="shared" si="130"/>
        <v>20.625</v>
      </c>
      <c r="B175" s="22">
        <f t="shared" ca="1" si="126"/>
        <v>181</v>
      </c>
      <c r="C175" s="4">
        <f t="shared" ca="1" si="126"/>
        <v>181</v>
      </c>
      <c r="D175" s="21">
        <f t="shared" ca="1" si="126"/>
        <v>58.77383446306473</v>
      </c>
      <c r="E175" s="4">
        <f t="shared" ca="1" si="127"/>
        <v>181</v>
      </c>
      <c r="F175" s="4">
        <f t="shared" ca="1" si="127"/>
        <v>101.16281552897034</v>
      </c>
      <c r="G175" s="22">
        <f t="shared" ca="1" si="128"/>
        <v>110.59887639381364</v>
      </c>
      <c r="H175" s="4">
        <f t="shared" ca="1" si="128"/>
        <v>-1</v>
      </c>
      <c r="I175" s="99">
        <f t="shared" si="131"/>
        <v>20.625</v>
      </c>
      <c r="J175" s="22" t="e">
        <f t="shared" ca="1" si="132"/>
        <v>#N/A</v>
      </c>
      <c r="K175" s="21" t="e">
        <f t="shared" ca="1" si="139"/>
        <v>#N/A</v>
      </c>
      <c r="L175" s="4">
        <f t="shared" ca="1" si="129"/>
        <v>110.59887639381364</v>
      </c>
      <c r="M175" s="21">
        <f t="shared" ca="1" si="140"/>
        <v>181</v>
      </c>
      <c r="N175" s="22">
        <f t="shared" ca="1" si="141"/>
        <v>35.619437911615755</v>
      </c>
      <c r="O175" s="21">
        <f t="shared" ca="1" si="142"/>
        <v>-1</v>
      </c>
      <c r="P175" s="99">
        <f t="shared" ca="1" si="133"/>
        <v>122.22616553693527</v>
      </c>
      <c r="Q175" t="e">
        <f t="shared" ca="1" si="134"/>
        <v>#N/A</v>
      </c>
      <c r="R175" s="108" t="e">
        <f t="shared" ca="1" si="135"/>
        <v>#N/A</v>
      </c>
      <c r="S175" s="99">
        <f t="shared" ca="1" si="136"/>
        <v>59.77383446306473</v>
      </c>
      <c r="T175" s="34" t="e">
        <f t="shared" ca="1" si="137"/>
        <v>#N/A</v>
      </c>
      <c r="U175" s="59" t="e">
        <f t="shared" ca="1" si="138"/>
        <v>#N/A</v>
      </c>
      <c r="AB175" s="4"/>
      <c r="AC175" s="4"/>
      <c r="AD175" s="4"/>
      <c r="AE175" s="4"/>
      <c r="AL175" s="99">
        <f t="shared" ca="1" si="143"/>
        <v>17.637006772882128</v>
      </c>
      <c r="AM175" s="91">
        <f t="shared" ca="1" si="144"/>
        <v>10.692362559009581</v>
      </c>
      <c r="AN175" s="99">
        <f t="shared" ca="1" si="145"/>
        <v>-17.637006772882128</v>
      </c>
      <c r="AO175" s="91">
        <f t="shared" ca="1" si="146"/>
        <v>10.692362559009581</v>
      </c>
      <c r="AP175" s="99" t="e">
        <f t="shared" ca="1" si="147"/>
        <v>#N/A</v>
      </c>
      <c r="AQ175" s="91" t="e">
        <f t="shared" ca="1" si="148"/>
        <v>#N/A</v>
      </c>
      <c r="AR175" s="30" t="e">
        <f t="shared" ca="1" si="149"/>
        <v>#N/A</v>
      </c>
      <c r="AS175" s="91" t="e">
        <f t="shared" ca="1" si="150"/>
        <v>#N/A</v>
      </c>
      <c r="AT175" s="99" t="e">
        <f t="shared" ca="1" si="151"/>
        <v>#N/A</v>
      </c>
      <c r="AU175" s="91" t="e">
        <f t="shared" ca="1" si="152"/>
        <v>#N/A</v>
      </c>
      <c r="AV175" s="99">
        <f t="shared" ca="1" si="153"/>
        <v>19.306370230010881</v>
      </c>
      <c r="AW175" s="91">
        <f t="shared" ca="1" si="154"/>
        <v>-7.2563553897083635</v>
      </c>
      <c r="AX175" s="99">
        <f t="shared" ca="1" si="155"/>
        <v>12.01197495309049</v>
      </c>
      <c r="AY175" s="91">
        <f t="shared" ca="1" si="156"/>
        <v>16.766129032258064</v>
      </c>
      <c r="BD175" s="174">
        <v>132</v>
      </c>
      <c r="BE175" s="30">
        <f t="shared" ca="1" si="157"/>
        <v>2.4297296165540727</v>
      </c>
      <c r="BF175" s="30">
        <f t="shared" ca="1" si="158"/>
        <v>1.2663929134115979</v>
      </c>
      <c r="BG175" s="30">
        <f t="shared" ca="1" si="111"/>
        <v>1.036139656427671</v>
      </c>
      <c r="BH175" s="17" t="b">
        <f t="shared" ca="1" si="159"/>
        <v>0</v>
      </c>
      <c r="BI175" s="30" t="e">
        <f t="shared" ca="1" si="160"/>
        <v>#N/A</v>
      </c>
      <c r="BJ175" s="91" t="e">
        <f t="shared" ca="1" si="161"/>
        <v>#N/A</v>
      </c>
      <c r="BK175" t="b">
        <f t="shared" ca="1" si="162"/>
        <v>1</v>
      </c>
      <c r="BL175" s="30">
        <f t="shared" ca="1" si="112"/>
        <v>18.578620636934858</v>
      </c>
      <c r="BM175" s="91">
        <f t="shared" ca="1" si="113"/>
        <v>-16.728265158971457</v>
      </c>
      <c r="BN175" s="17" t="b">
        <f t="shared" ca="1" si="163"/>
        <v>0</v>
      </c>
      <c r="BO175" t="b">
        <f t="shared" ca="1" si="164"/>
        <v>1</v>
      </c>
      <c r="BP175" t="b">
        <f t="shared" ca="1" si="165"/>
        <v>0</v>
      </c>
      <c r="BQ175" t="b">
        <f t="shared" ca="1" si="166"/>
        <v>1</v>
      </c>
      <c r="BR175" s="108" t="b">
        <f t="shared" si="167"/>
        <v>1</v>
      </c>
    </row>
    <row r="176" spans="1:70" ht="15" customHeight="1">
      <c r="A176" s="19">
        <f t="shared" si="130"/>
        <v>20.78125</v>
      </c>
      <c r="B176" s="22">
        <f t="shared" ca="1" si="126"/>
        <v>181</v>
      </c>
      <c r="C176" s="4">
        <f t="shared" ca="1" si="126"/>
        <v>181</v>
      </c>
      <c r="D176" s="21">
        <f t="shared" ca="1" si="126"/>
        <v>59.034643391687652</v>
      </c>
      <c r="E176" s="4">
        <f t="shared" ca="1" si="127"/>
        <v>181</v>
      </c>
      <c r="F176" s="4">
        <f t="shared" ca="1" si="127"/>
        <v>101.07781867186384</v>
      </c>
      <c r="G176" s="22">
        <f t="shared" ca="1" si="128"/>
        <v>110.43704639744203</v>
      </c>
      <c r="H176" s="4">
        <f t="shared" ca="1" si="128"/>
        <v>-1</v>
      </c>
      <c r="I176" s="99">
        <f t="shared" si="131"/>
        <v>20.78125</v>
      </c>
      <c r="J176" s="22" t="e">
        <f t="shared" ca="1" si="132"/>
        <v>#N/A</v>
      </c>
      <c r="K176" s="21" t="e">
        <f t="shared" ca="1" si="139"/>
        <v>#N/A</v>
      </c>
      <c r="L176" s="4">
        <f t="shared" ca="1" si="129"/>
        <v>110.43704639744203</v>
      </c>
      <c r="M176" s="21">
        <f t="shared" ca="1" si="140"/>
        <v>181</v>
      </c>
      <c r="N176" s="22">
        <f t="shared" ca="1" si="141"/>
        <v>35.619437911615755</v>
      </c>
      <c r="O176" s="21">
        <f t="shared" ca="1" si="142"/>
        <v>-1</v>
      </c>
      <c r="P176" s="99">
        <f t="shared" ca="1" si="133"/>
        <v>121.96535660831235</v>
      </c>
      <c r="Q176" t="e">
        <f t="shared" ca="1" si="134"/>
        <v>#N/A</v>
      </c>
      <c r="R176" s="108" t="e">
        <f t="shared" ca="1" si="135"/>
        <v>#N/A</v>
      </c>
      <c r="S176" s="99">
        <f t="shared" ca="1" si="136"/>
        <v>60.034643391687652</v>
      </c>
      <c r="T176" s="34" t="e">
        <f t="shared" ca="1" si="137"/>
        <v>#N/A</v>
      </c>
      <c r="U176" s="59" t="e">
        <f t="shared" ca="1" si="138"/>
        <v>#N/A</v>
      </c>
      <c r="AB176" s="4"/>
      <c r="AC176" s="4"/>
      <c r="AD176" s="4"/>
      <c r="AE176" s="4"/>
      <c r="AL176" s="99">
        <f t="shared" ca="1" si="143"/>
        <v>17.819476268094697</v>
      </c>
      <c r="AM176" s="91">
        <f t="shared" ca="1" si="144"/>
        <v>10.692362559009581</v>
      </c>
      <c r="AN176" s="99">
        <f t="shared" ca="1" si="145"/>
        <v>-17.819476268094697</v>
      </c>
      <c r="AO176" s="91">
        <f t="shared" ca="1" si="146"/>
        <v>10.692362559009581</v>
      </c>
      <c r="AP176" s="99" t="e">
        <f t="shared" ca="1" si="147"/>
        <v>#N/A</v>
      </c>
      <c r="AQ176" s="91" t="e">
        <f t="shared" ca="1" si="148"/>
        <v>#N/A</v>
      </c>
      <c r="AR176" s="30" t="e">
        <f t="shared" ca="1" si="149"/>
        <v>#N/A</v>
      </c>
      <c r="AS176" s="91" t="e">
        <f t="shared" ca="1" si="150"/>
        <v>#N/A</v>
      </c>
      <c r="AT176" s="99" t="e">
        <f t="shared" ca="1" si="151"/>
        <v>#N/A</v>
      </c>
      <c r="AU176" s="91" t="e">
        <f t="shared" ca="1" si="152"/>
        <v>#N/A</v>
      </c>
      <c r="AV176" s="99">
        <f t="shared" ca="1" si="153"/>
        <v>19.473203589054123</v>
      </c>
      <c r="AW176" s="91">
        <f t="shared" ca="1" si="154"/>
        <v>-7.2563553897083644</v>
      </c>
      <c r="AX176" s="99">
        <f t="shared" ca="1" si="155"/>
        <v>12.102974763341177</v>
      </c>
      <c r="AY176" s="91">
        <f t="shared" ca="1" si="156"/>
        <v>16.89314516129032</v>
      </c>
      <c r="BD176" s="174">
        <v>133</v>
      </c>
      <c r="BE176" s="30">
        <f t="shared" ca="1" si="157"/>
        <v>2.3838861598786161</v>
      </c>
      <c r="BF176" s="30">
        <f t="shared" ca="1" si="158"/>
        <v>1.2554400040090947</v>
      </c>
      <c r="BG176" s="30">
        <f t="shared" ca="1" si="111"/>
        <v>1.0271781850983503</v>
      </c>
      <c r="BH176" s="17" t="b">
        <f t="shared" ca="1" si="159"/>
        <v>0</v>
      </c>
      <c r="BI176" s="30" t="e">
        <f t="shared" ca="1" si="160"/>
        <v>#N/A</v>
      </c>
      <c r="BJ176" s="91" t="e">
        <f t="shared" ca="1" si="161"/>
        <v>#N/A</v>
      </c>
      <c r="BK176" t="b">
        <f t="shared" ca="1" si="162"/>
        <v>1</v>
      </c>
      <c r="BL176" s="30">
        <f t="shared" ca="1" si="112"/>
        <v>18.283842540479263</v>
      </c>
      <c r="BM176" s="91">
        <f t="shared" ca="1" si="113"/>
        <v>-17.04995900156246</v>
      </c>
      <c r="BN176" s="17" t="b">
        <f t="shared" ca="1" si="163"/>
        <v>0</v>
      </c>
      <c r="BO176" t="b">
        <f t="shared" ca="1" si="164"/>
        <v>1</v>
      </c>
      <c r="BP176" t="b">
        <f t="shared" ca="1" si="165"/>
        <v>0</v>
      </c>
      <c r="BQ176" t="b">
        <f t="shared" ca="1" si="166"/>
        <v>1</v>
      </c>
      <c r="BR176" s="108" t="b">
        <f t="shared" si="167"/>
        <v>1</v>
      </c>
    </row>
    <row r="177" spans="1:70" ht="15" customHeight="1">
      <c r="A177" s="19">
        <f t="shared" si="130"/>
        <v>20.9375</v>
      </c>
      <c r="B177" s="22">
        <f t="shared" ca="1" si="126"/>
        <v>181</v>
      </c>
      <c r="C177" s="4">
        <f t="shared" ca="1" si="126"/>
        <v>181</v>
      </c>
      <c r="D177" s="21">
        <f t="shared" ca="1" si="126"/>
        <v>59.29086499079542</v>
      </c>
      <c r="E177" s="4">
        <f t="shared" ca="1" si="127"/>
        <v>181</v>
      </c>
      <c r="F177" s="4">
        <f t="shared" ca="1" si="127"/>
        <v>100.99411455596623</v>
      </c>
      <c r="G177" s="22">
        <f t="shared" ca="1" si="128"/>
        <v>110.27779813859077</v>
      </c>
      <c r="H177" s="4">
        <f t="shared" ca="1" si="128"/>
        <v>-1</v>
      </c>
      <c r="I177" s="99">
        <f t="shared" si="131"/>
        <v>20.9375</v>
      </c>
      <c r="J177" s="22" t="e">
        <f t="shared" ca="1" si="132"/>
        <v>#N/A</v>
      </c>
      <c r="K177" s="21" t="e">
        <f t="shared" ca="1" si="139"/>
        <v>#N/A</v>
      </c>
      <c r="L177" s="4">
        <f t="shared" ca="1" si="129"/>
        <v>110.27779813859077</v>
      </c>
      <c r="M177" s="21">
        <f t="shared" ca="1" si="140"/>
        <v>181</v>
      </c>
      <c r="N177" s="22">
        <f t="shared" ca="1" si="141"/>
        <v>35.619437911615755</v>
      </c>
      <c r="O177" s="21">
        <f t="shared" ca="1" si="142"/>
        <v>-1</v>
      </c>
      <c r="P177" s="99">
        <f t="shared" ca="1" si="133"/>
        <v>121.70913500920457</v>
      </c>
      <c r="Q177" t="e">
        <f t="shared" ca="1" si="134"/>
        <v>#N/A</v>
      </c>
      <c r="R177" s="108" t="e">
        <f t="shared" ca="1" si="135"/>
        <v>#N/A</v>
      </c>
      <c r="S177" s="99">
        <f t="shared" ca="1" si="136"/>
        <v>60.29086499079542</v>
      </c>
      <c r="T177" s="34" t="e">
        <f t="shared" ca="1" si="137"/>
        <v>#N/A</v>
      </c>
      <c r="U177" s="59" t="e">
        <f t="shared" ca="1" si="138"/>
        <v>#N/A</v>
      </c>
      <c r="AB177" s="4"/>
      <c r="AC177" s="4"/>
      <c r="AD177" s="4"/>
      <c r="AE177" s="4"/>
      <c r="AL177" s="99">
        <f t="shared" ca="1" si="143"/>
        <v>18.001452417977003</v>
      </c>
      <c r="AM177" s="91">
        <f t="shared" ca="1" si="144"/>
        <v>10.692362559009581</v>
      </c>
      <c r="AN177" s="99">
        <f t="shared" ca="1" si="145"/>
        <v>-18.001452417977003</v>
      </c>
      <c r="AO177" s="91">
        <f t="shared" ca="1" si="146"/>
        <v>10.692362559009581</v>
      </c>
      <c r="AP177" s="99" t="e">
        <f t="shared" ca="1" si="147"/>
        <v>#N/A</v>
      </c>
      <c r="AQ177" s="91" t="e">
        <f t="shared" ca="1" si="148"/>
        <v>#N/A</v>
      </c>
      <c r="AR177" s="30" t="e">
        <f t="shared" ca="1" si="149"/>
        <v>#N/A</v>
      </c>
      <c r="AS177" s="91" t="e">
        <f t="shared" ca="1" si="150"/>
        <v>#N/A</v>
      </c>
      <c r="AT177" s="99" t="e">
        <f t="shared" ca="1" si="151"/>
        <v>#N/A</v>
      </c>
      <c r="AU177" s="91" t="e">
        <f t="shared" ca="1" si="152"/>
        <v>#N/A</v>
      </c>
      <c r="AV177" s="99">
        <f t="shared" ca="1" si="153"/>
        <v>19.639862848509161</v>
      </c>
      <c r="AW177" s="91">
        <f t="shared" ca="1" si="154"/>
        <v>-7.256355389708367</v>
      </c>
      <c r="AX177" s="99">
        <f t="shared" ca="1" si="155"/>
        <v>12.193974573591861</v>
      </c>
      <c r="AY177" s="91">
        <f t="shared" ca="1" si="156"/>
        <v>17.02016129032258</v>
      </c>
      <c r="BD177" s="174">
        <v>134</v>
      </c>
      <c r="BE177" s="30">
        <f t="shared" ca="1" si="157"/>
        <v>2.340440309585051</v>
      </c>
      <c r="BF177" s="30">
        <f t="shared" ca="1" si="158"/>
        <v>1.2446639237311223</v>
      </c>
      <c r="BG177" s="30">
        <f t="shared" ca="1" si="111"/>
        <v>1.0183613921436456</v>
      </c>
      <c r="BH177" s="17" t="b">
        <f t="shared" ca="1" si="159"/>
        <v>0</v>
      </c>
      <c r="BI177" s="30" t="e">
        <f t="shared" ca="1" si="160"/>
        <v>#N/A</v>
      </c>
      <c r="BJ177" s="91" t="e">
        <f t="shared" ca="1" si="161"/>
        <v>#N/A</v>
      </c>
      <c r="BK177" t="b">
        <f t="shared" ca="1" si="162"/>
        <v>1</v>
      </c>
      <c r="BL177" s="30">
        <f t="shared" ca="1" si="112"/>
        <v>17.983495008466278</v>
      </c>
      <c r="BM177" s="91">
        <f t="shared" ca="1" si="113"/>
        <v>-17.366459261474933</v>
      </c>
      <c r="BN177" s="17" t="b">
        <f t="shared" ca="1" si="163"/>
        <v>0</v>
      </c>
      <c r="BO177" t="b">
        <f t="shared" ca="1" si="164"/>
        <v>1</v>
      </c>
      <c r="BP177" t="b">
        <f t="shared" ca="1" si="165"/>
        <v>0</v>
      </c>
      <c r="BQ177" t="b">
        <f t="shared" ca="1" si="166"/>
        <v>1</v>
      </c>
      <c r="BR177" s="108" t="b">
        <f t="shared" si="167"/>
        <v>1</v>
      </c>
    </row>
    <row r="178" spans="1:70" ht="15" customHeight="1">
      <c r="A178" s="19">
        <f t="shared" si="130"/>
        <v>21.09375</v>
      </c>
      <c r="B178" s="22">
        <f t="shared" ca="1" si="126"/>
        <v>181</v>
      </c>
      <c r="C178" s="4">
        <f t="shared" ca="1" si="126"/>
        <v>181</v>
      </c>
      <c r="D178" s="21">
        <f t="shared" ca="1" si="126"/>
        <v>59.542626894870118</v>
      </c>
      <c r="E178" s="4">
        <f t="shared" ca="1" si="127"/>
        <v>181</v>
      </c>
      <c r="F178" s="4">
        <f t="shared" ca="1" si="127"/>
        <v>100.91167372675662</v>
      </c>
      <c r="G178" s="22">
        <f t="shared" ca="1" si="128"/>
        <v>110.12106887550392</v>
      </c>
      <c r="H178" s="4">
        <f t="shared" ca="1" si="128"/>
        <v>-1</v>
      </c>
      <c r="I178" s="99">
        <f t="shared" si="131"/>
        <v>21.09375</v>
      </c>
      <c r="J178" s="22" t="e">
        <f t="shared" ca="1" si="132"/>
        <v>#N/A</v>
      </c>
      <c r="K178" s="21" t="e">
        <f t="shared" ca="1" si="139"/>
        <v>#N/A</v>
      </c>
      <c r="L178" s="4">
        <f t="shared" ca="1" si="129"/>
        <v>110.12106887550392</v>
      </c>
      <c r="M178" s="21">
        <f t="shared" ca="1" si="140"/>
        <v>181</v>
      </c>
      <c r="N178" s="22">
        <f t="shared" ca="1" si="141"/>
        <v>35.619437911615755</v>
      </c>
      <c r="O178" s="21">
        <f t="shared" ca="1" si="142"/>
        <v>-1</v>
      </c>
      <c r="P178" s="99">
        <f t="shared" ca="1" si="133"/>
        <v>121.45737310512988</v>
      </c>
      <c r="Q178" t="e">
        <f t="shared" ca="1" si="134"/>
        <v>#N/A</v>
      </c>
      <c r="R178" s="108" t="e">
        <f t="shared" ca="1" si="135"/>
        <v>#N/A</v>
      </c>
      <c r="S178" s="99">
        <f t="shared" ca="1" si="136"/>
        <v>60.542626894870118</v>
      </c>
      <c r="T178" s="34" t="e">
        <f t="shared" ca="1" si="137"/>
        <v>#N/A</v>
      </c>
      <c r="U178" s="59" t="e">
        <f t="shared" ca="1" si="138"/>
        <v>#N/A</v>
      </c>
      <c r="AB178" s="4"/>
      <c r="AC178" s="4"/>
      <c r="AD178" s="4"/>
      <c r="AE178" s="4"/>
      <c r="AL178" s="99">
        <f t="shared" ca="1" si="143"/>
        <v>18.182950034831812</v>
      </c>
      <c r="AM178" s="91">
        <f t="shared" ca="1" si="144"/>
        <v>10.692362559009577</v>
      </c>
      <c r="AN178" s="99">
        <f t="shared" ca="1" si="145"/>
        <v>-18.182950034831812</v>
      </c>
      <c r="AO178" s="91">
        <f t="shared" ca="1" si="146"/>
        <v>10.692362559009577</v>
      </c>
      <c r="AP178" s="99" t="e">
        <f t="shared" ca="1" si="147"/>
        <v>#N/A</v>
      </c>
      <c r="AQ178" s="91" t="e">
        <f t="shared" ca="1" si="148"/>
        <v>#N/A</v>
      </c>
      <c r="AR178" s="30" t="e">
        <f t="shared" ca="1" si="149"/>
        <v>#N/A</v>
      </c>
      <c r="AS178" s="91" t="e">
        <f t="shared" ca="1" si="150"/>
        <v>#N/A</v>
      </c>
      <c r="AT178" s="99" t="e">
        <f t="shared" ca="1" si="151"/>
        <v>#N/A</v>
      </c>
      <c r="AU178" s="91" t="e">
        <f t="shared" ca="1" si="152"/>
        <v>#N/A</v>
      </c>
      <c r="AV178" s="99">
        <f t="shared" ca="1" si="153"/>
        <v>19.806352403225347</v>
      </c>
      <c r="AW178" s="91">
        <f t="shared" ca="1" si="154"/>
        <v>-7.2563553897083635</v>
      </c>
      <c r="AX178" s="99">
        <f t="shared" ca="1" si="155"/>
        <v>12.284974383842547</v>
      </c>
      <c r="AY178" s="91">
        <f t="shared" ca="1" si="156"/>
        <v>17.147177419354836</v>
      </c>
      <c r="BD178" s="174">
        <v>135</v>
      </c>
      <c r="BE178" s="30">
        <f t="shared" ca="1" si="157"/>
        <v>2.2992375336646447</v>
      </c>
      <c r="BF178" s="30">
        <f t="shared" ca="1" si="158"/>
        <v>1.2340679550761242</v>
      </c>
      <c r="BG178" s="30">
        <f t="shared" ca="1" si="111"/>
        <v>1.0096919632441017</v>
      </c>
      <c r="BH178" s="17" t="b">
        <f t="shared" ca="1" si="159"/>
        <v>0</v>
      </c>
      <c r="BI178" s="30" t="e">
        <f t="shared" ca="1" si="160"/>
        <v>#N/A</v>
      </c>
      <c r="BJ178" s="91" t="e">
        <f t="shared" ca="1" si="161"/>
        <v>#N/A</v>
      </c>
      <c r="BK178" t="b">
        <f t="shared" ca="1" si="162"/>
        <v>1</v>
      </c>
      <c r="BL178" s="30">
        <f t="shared" ca="1" si="112"/>
        <v>17.677669529663689</v>
      </c>
      <c r="BM178" s="91">
        <f t="shared" ca="1" si="113"/>
        <v>-17.677669529663685</v>
      </c>
      <c r="BN178" s="17" t="b">
        <f t="shared" ca="1" si="163"/>
        <v>0</v>
      </c>
      <c r="BO178" t="b">
        <f t="shared" ca="1" si="164"/>
        <v>1</v>
      </c>
      <c r="BP178" t="b">
        <f t="shared" ca="1" si="165"/>
        <v>0</v>
      </c>
      <c r="BQ178" t="b">
        <f t="shared" ca="1" si="166"/>
        <v>1</v>
      </c>
      <c r="BR178" s="108" t="b">
        <f t="shared" si="167"/>
        <v>1</v>
      </c>
    </row>
    <row r="179" spans="1:70" ht="15" customHeight="1">
      <c r="A179" s="19">
        <f t="shared" si="130"/>
        <v>21.25</v>
      </c>
      <c r="B179" s="22">
        <f t="shared" ca="1" si="126"/>
        <v>181</v>
      </c>
      <c r="C179" s="4">
        <f t="shared" ca="1" si="126"/>
        <v>181</v>
      </c>
      <c r="D179" s="21">
        <f t="shared" ca="1" si="126"/>
        <v>59.790051753962175</v>
      </c>
      <c r="E179" s="4">
        <f t="shared" ca="1" si="127"/>
        <v>181</v>
      </c>
      <c r="F179" s="4">
        <f t="shared" ca="1" si="127"/>
        <v>100.83046762333836</v>
      </c>
      <c r="G179" s="22">
        <f t="shared" ca="1" si="128"/>
        <v>109.96679793075556</v>
      </c>
      <c r="H179" s="4">
        <f t="shared" ca="1" si="128"/>
        <v>-1</v>
      </c>
      <c r="I179" s="99">
        <f t="shared" si="131"/>
        <v>21.25</v>
      </c>
      <c r="J179" s="22" t="e">
        <f t="shared" ca="1" si="132"/>
        <v>#N/A</v>
      </c>
      <c r="K179" s="21" t="e">
        <f t="shared" ca="1" si="139"/>
        <v>#N/A</v>
      </c>
      <c r="L179" s="4">
        <f t="shared" ca="1" si="129"/>
        <v>109.96679793075556</v>
      </c>
      <c r="M179" s="21">
        <f t="shared" ca="1" si="140"/>
        <v>181</v>
      </c>
      <c r="N179" s="22">
        <f t="shared" ca="1" si="141"/>
        <v>35.619437911615755</v>
      </c>
      <c r="O179" s="21">
        <f t="shared" ca="1" si="142"/>
        <v>-1</v>
      </c>
      <c r="P179" s="99">
        <f t="shared" ca="1" si="133"/>
        <v>121.20994824603783</v>
      </c>
      <c r="Q179" t="e">
        <f t="shared" ca="1" si="134"/>
        <v>#N/A</v>
      </c>
      <c r="R179" s="108" t="e">
        <f t="shared" ca="1" si="135"/>
        <v>#N/A</v>
      </c>
      <c r="S179" s="99">
        <f t="shared" ca="1" si="136"/>
        <v>60.790051753962175</v>
      </c>
      <c r="T179" s="34" t="e">
        <f t="shared" ca="1" si="137"/>
        <v>#N/A</v>
      </c>
      <c r="U179" s="59" t="e">
        <f t="shared" ca="1" si="138"/>
        <v>#N/A</v>
      </c>
      <c r="AB179" s="4"/>
      <c r="AC179" s="4"/>
      <c r="AD179" s="4"/>
      <c r="AE179" s="4"/>
      <c r="AL179" s="99">
        <f t="shared" ca="1" si="143"/>
        <v>18.363983307188288</v>
      </c>
      <c r="AM179" s="91">
        <f t="shared" ca="1" si="144"/>
        <v>10.692362559009579</v>
      </c>
      <c r="AN179" s="99">
        <f t="shared" ca="1" si="145"/>
        <v>-18.363983307188288</v>
      </c>
      <c r="AO179" s="91">
        <f t="shared" ca="1" si="146"/>
        <v>10.692362559009579</v>
      </c>
      <c r="AP179" s="99" t="e">
        <f t="shared" ca="1" si="147"/>
        <v>#N/A</v>
      </c>
      <c r="AQ179" s="91" t="e">
        <f t="shared" ca="1" si="148"/>
        <v>#N/A</v>
      </c>
      <c r="AR179" s="30" t="e">
        <f t="shared" ca="1" si="149"/>
        <v>#N/A</v>
      </c>
      <c r="AS179" s="91" t="e">
        <f t="shared" ca="1" si="150"/>
        <v>#N/A</v>
      </c>
      <c r="AT179" s="99" t="e">
        <f t="shared" ca="1" si="151"/>
        <v>#N/A</v>
      </c>
      <c r="AU179" s="91" t="e">
        <f t="shared" ca="1" si="152"/>
        <v>#N/A</v>
      </c>
      <c r="AV179" s="99">
        <f t="shared" ca="1" si="153"/>
        <v>19.972676497111006</v>
      </c>
      <c r="AW179" s="91">
        <f t="shared" ca="1" si="154"/>
        <v>-7.2563553897083635</v>
      </c>
      <c r="AX179" s="99">
        <f t="shared" ca="1" si="155"/>
        <v>12.375974194093232</v>
      </c>
      <c r="AY179" s="91">
        <f t="shared" ca="1" si="156"/>
        <v>17.274193548387096</v>
      </c>
      <c r="BD179" s="174">
        <v>136</v>
      </c>
      <c r="BE179" s="30">
        <f t="shared" ca="1" si="157"/>
        <v>2.2601369350722771</v>
      </c>
      <c r="BF179" s="30">
        <f t="shared" ca="1" si="158"/>
        <v>1.2236553256787979</v>
      </c>
      <c r="BG179" s="30">
        <f t="shared" ref="BG179:BG243" ca="1" si="168">$E$17/(3*$C$9^2/(3*$C$9+$C$14*COS(RADIANS(BD179))))</f>
        <v>1.0011725391917439</v>
      </c>
      <c r="BH179" s="17" t="b">
        <f t="shared" ca="1" si="159"/>
        <v>0</v>
      </c>
      <c r="BI179" s="30" t="e">
        <f t="shared" ca="1" si="160"/>
        <v>#N/A</v>
      </c>
      <c r="BJ179" s="91" t="e">
        <f t="shared" ca="1" si="161"/>
        <v>#N/A</v>
      </c>
      <c r="BK179" t="b">
        <f t="shared" ca="1" si="162"/>
        <v>1</v>
      </c>
      <c r="BL179" s="30">
        <f t="shared" ref="BL179:BL243" ca="1" si="169">IF(BK179,$C$14*SIN(RADIANS(BD179)),#N/A)</f>
        <v>17.36645926147493</v>
      </c>
      <c r="BM179" s="91">
        <f t="shared" ref="BM179:BM243" ca="1" si="170">IF(BK179,$C$14*COS(RADIANS(BD179)),#N/A)</f>
        <v>-17.983495008466281</v>
      </c>
      <c r="BN179" s="17" t="b">
        <f t="shared" ca="1" si="163"/>
        <v>0</v>
      </c>
      <c r="BO179" t="b">
        <f t="shared" ca="1" si="164"/>
        <v>1</v>
      </c>
      <c r="BP179" t="b">
        <f t="shared" ca="1" si="165"/>
        <v>0</v>
      </c>
      <c r="BQ179" t="b">
        <f t="shared" ca="1" si="166"/>
        <v>1</v>
      </c>
      <c r="BR179" s="108" t="b">
        <f t="shared" si="167"/>
        <v>1</v>
      </c>
    </row>
    <row r="180" spans="1:70" ht="15" customHeight="1">
      <c r="A180" s="19">
        <f t="shared" si="130"/>
        <v>21.40625</v>
      </c>
      <c r="B180" s="22">
        <f t="shared" ca="1" si="126"/>
        <v>181</v>
      </c>
      <c r="C180" s="4">
        <f t="shared" ca="1" si="126"/>
        <v>181</v>
      </c>
      <c r="D180" s="21">
        <f t="shared" ca="1" si="126"/>
        <v>60.033257488526544</v>
      </c>
      <c r="E180" s="4">
        <f t="shared" ca="1" si="127"/>
        <v>181</v>
      </c>
      <c r="F180" s="4">
        <f t="shared" ca="1" si="127"/>
        <v>100.75046854459623</v>
      </c>
      <c r="G180" s="22">
        <f t="shared" ca="1" si="128"/>
        <v>109.81492660508752</v>
      </c>
      <c r="H180" s="4">
        <f t="shared" ca="1" si="128"/>
        <v>-1</v>
      </c>
      <c r="I180" s="99">
        <f t="shared" si="131"/>
        <v>21.40625</v>
      </c>
      <c r="J180" s="22" t="e">
        <f t="shared" ca="1" si="132"/>
        <v>#N/A</v>
      </c>
      <c r="K180" s="21" t="e">
        <f t="shared" ca="1" si="139"/>
        <v>#N/A</v>
      </c>
      <c r="L180" s="4">
        <f t="shared" ca="1" si="129"/>
        <v>109.81492660508752</v>
      </c>
      <c r="M180" s="21">
        <f t="shared" ca="1" si="140"/>
        <v>181</v>
      </c>
      <c r="N180" s="22">
        <f t="shared" ca="1" si="141"/>
        <v>35.619437911615755</v>
      </c>
      <c r="O180" s="21">
        <f t="shared" ca="1" si="142"/>
        <v>-1</v>
      </c>
      <c r="P180" s="99">
        <f t="shared" ca="1" si="133"/>
        <v>120.96674251147346</v>
      </c>
      <c r="Q180" t="e">
        <f t="shared" ca="1" si="134"/>
        <v>#N/A</v>
      </c>
      <c r="R180" s="108" t="e">
        <f t="shared" ca="1" si="135"/>
        <v>#N/A</v>
      </c>
      <c r="S180" s="99">
        <f t="shared" ca="1" si="136"/>
        <v>61.033257488526544</v>
      </c>
      <c r="T180" s="34" t="e">
        <f t="shared" ca="1" si="137"/>
        <v>#N/A</v>
      </c>
      <c r="U180" s="59" t="e">
        <f t="shared" ca="1" si="138"/>
        <v>#N/A</v>
      </c>
      <c r="AB180" s="4"/>
      <c r="AC180" s="4"/>
      <c r="AD180" s="4"/>
      <c r="AE180" s="4"/>
      <c r="AL180" s="99">
        <f t="shared" ca="1" si="143"/>
        <v>18.544565833936101</v>
      </c>
      <c r="AM180" s="91">
        <f t="shared" ca="1" si="144"/>
        <v>10.692362559009583</v>
      </c>
      <c r="AN180" s="99">
        <f t="shared" ca="1" si="145"/>
        <v>-18.544565833936101</v>
      </c>
      <c r="AO180" s="91">
        <f t="shared" ca="1" si="146"/>
        <v>10.692362559009583</v>
      </c>
      <c r="AP180" s="99" t="e">
        <f t="shared" ca="1" si="147"/>
        <v>#N/A</v>
      </c>
      <c r="AQ180" s="91" t="e">
        <f t="shared" ca="1" si="148"/>
        <v>#N/A</v>
      </c>
      <c r="AR180" s="30" t="e">
        <f t="shared" ca="1" si="149"/>
        <v>#N/A</v>
      </c>
      <c r="AS180" s="91" t="e">
        <f t="shared" ca="1" si="150"/>
        <v>#N/A</v>
      </c>
      <c r="AT180" s="99" t="e">
        <f t="shared" ca="1" si="151"/>
        <v>#N/A</v>
      </c>
      <c r="AU180" s="91" t="e">
        <f t="shared" ca="1" si="152"/>
        <v>#N/A</v>
      </c>
      <c r="AV180" s="99">
        <f t="shared" ca="1" si="153"/>
        <v>20.138839229725985</v>
      </c>
      <c r="AW180" s="91">
        <f t="shared" ca="1" si="154"/>
        <v>-7.2563553897083706</v>
      </c>
      <c r="AX180" s="99">
        <f t="shared" ca="1" si="155"/>
        <v>12.466974004343918</v>
      </c>
      <c r="AY180" s="91">
        <f t="shared" ca="1" si="156"/>
        <v>17.401209677419356</v>
      </c>
      <c r="BD180" s="174">
        <v>137</v>
      </c>
      <c r="BE180" s="30">
        <f t="shared" ca="1" si="157"/>
        <v>2.2230098077215867</v>
      </c>
      <c r="BF180" s="30">
        <f t="shared" ca="1" si="158"/>
        <v>1.2134292073269273</v>
      </c>
      <c r="BG180" s="30">
        <f t="shared" ca="1" si="168"/>
        <v>0.99280571508566773</v>
      </c>
      <c r="BH180" s="17" t="b">
        <f t="shared" ca="1" si="159"/>
        <v>0</v>
      </c>
      <c r="BI180" s="30" t="e">
        <f t="shared" ca="1" si="160"/>
        <v>#N/A</v>
      </c>
      <c r="BJ180" s="91" t="e">
        <f t="shared" ca="1" si="161"/>
        <v>#N/A</v>
      </c>
      <c r="BK180" t="b">
        <f t="shared" ca="1" si="162"/>
        <v>1</v>
      </c>
      <c r="BL180" s="30">
        <f t="shared" ca="1" si="169"/>
        <v>17.049959001562463</v>
      </c>
      <c r="BM180" s="91">
        <f t="shared" ca="1" si="170"/>
        <v>-18.283842540479263</v>
      </c>
      <c r="BN180" s="17" t="b">
        <f t="shared" ca="1" si="163"/>
        <v>0</v>
      </c>
      <c r="BO180" t="b">
        <f t="shared" ca="1" si="164"/>
        <v>1</v>
      </c>
      <c r="BP180" t="b">
        <f t="shared" ca="1" si="165"/>
        <v>0</v>
      </c>
      <c r="BQ180" t="b">
        <f t="shared" ca="1" si="166"/>
        <v>1</v>
      </c>
      <c r="BR180" s="108" t="b">
        <f t="shared" si="167"/>
        <v>1</v>
      </c>
    </row>
    <row r="181" spans="1:70" ht="15" customHeight="1">
      <c r="A181" s="19">
        <f t="shared" si="130"/>
        <v>21.5625</v>
      </c>
      <c r="B181" s="22">
        <f t="shared" ca="1" si="126"/>
        <v>181</v>
      </c>
      <c r="C181" s="4">
        <f t="shared" ca="1" si="126"/>
        <v>181</v>
      </c>
      <c r="D181" s="21">
        <f t="shared" ca="1" si="126"/>
        <v>60.272357528004768</v>
      </c>
      <c r="E181" s="4">
        <f t="shared" ca="1" si="127"/>
        <v>181</v>
      </c>
      <c r="F181" s="4">
        <f t="shared" ca="1" si="127"/>
        <v>100.67164961688923</v>
      </c>
      <c r="G181" s="22">
        <f t="shared" ca="1" si="128"/>
        <v>109.66539809562289</v>
      </c>
      <c r="H181" s="4">
        <f t="shared" ca="1" si="128"/>
        <v>-1</v>
      </c>
      <c r="I181" s="99">
        <f t="shared" si="131"/>
        <v>21.5625</v>
      </c>
      <c r="J181" s="22" t="e">
        <f t="shared" ca="1" si="132"/>
        <v>#N/A</v>
      </c>
      <c r="K181" s="21" t="e">
        <f t="shared" ca="1" si="139"/>
        <v>#N/A</v>
      </c>
      <c r="L181" s="4">
        <f t="shared" ca="1" si="129"/>
        <v>109.66539809562289</v>
      </c>
      <c r="M181" s="21">
        <f t="shared" ca="1" si="140"/>
        <v>181</v>
      </c>
      <c r="N181" s="22">
        <f t="shared" ca="1" si="141"/>
        <v>35.619437911615755</v>
      </c>
      <c r="O181" s="21">
        <f t="shared" ca="1" si="142"/>
        <v>-1</v>
      </c>
      <c r="P181" s="99">
        <f t="shared" ca="1" si="133"/>
        <v>120.72764247199524</v>
      </c>
      <c r="Q181" t="e">
        <f t="shared" ca="1" si="134"/>
        <v>#N/A</v>
      </c>
      <c r="R181" s="108" t="e">
        <f t="shared" ca="1" si="135"/>
        <v>#N/A</v>
      </c>
      <c r="S181" s="99">
        <f t="shared" ca="1" si="136"/>
        <v>61.272357528004768</v>
      </c>
      <c r="T181" s="34" t="e">
        <f t="shared" ca="1" si="137"/>
        <v>#N/A</v>
      </c>
      <c r="U181" s="59" t="e">
        <f t="shared" ca="1" si="138"/>
        <v>#N/A</v>
      </c>
      <c r="AB181" s="4"/>
      <c r="AC181" s="4"/>
      <c r="AD181" s="4"/>
      <c r="AE181" s="4"/>
      <c r="AL181" s="99">
        <f t="shared" ca="1" si="143"/>
        <v>18.724710656154077</v>
      </c>
      <c r="AM181" s="91">
        <f t="shared" ca="1" si="144"/>
        <v>10.692362559009583</v>
      </c>
      <c r="AN181" s="99">
        <f t="shared" ca="1" si="145"/>
        <v>-18.724710656154077</v>
      </c>
      <c r="AO181" s="91">
        <f t="shared" ca="1" si="146"/>
        <v>10.692362559009583</v>
      </c>
      <c r="AP181" s="99" t="e">
        <f t="shared" ca="1" si="147"/>
        <v>#N/A</v>
      </c>
      <c r="AQ181" s="91" t="e">
        <f t="shared" ca="1" si="148"/>
        <v>#N/A</v>
      </c>
      <c r="AR181" s="30" t="e">
        <f t="shared" ca="1" si="149"/>
        <v>#N/A</v>
      </c>
      <c r="AS181" s="91" t="e">
        <f t="shared" ca="1" si="150"/>
        <v>#N/A</v>
      </c>
      <c r="AT181" s="99" t="e">
        <f t="shared" ca="1" si="151"/>
        <v>#N/A</v>
      </c>
      <c r="AU181" s="91" t="e">
        <f t="shared" ca="1" si="152"/>
        <v>#N/A</v>
      </c>
      <c r="AV181" s="99">
        <f t="shared" ca="1" si="153"/>
        <v>20.304844562523751</v>
      </c>
      <c r="AW181" s="91">
        <f t="shared" ca="1" si="154"/>
        <v>-7.2563553897083652</v>
      </c>
      <c r="AX181" s="99">
        <f t="shared" ca="1" si="155"/>
        <v>12.557973814594604</v>
      </c>
      <c r="AY181" s="91">
        <f t="shared" ca="1" si="156"/>
        <v>17.528225806451612</v>
      </c>
      <c r="BD181" s="174">
        <v>138</v>
      </c>
      <c r="BE181" s="30">
        <f t="shared" ca="1" si="157"/>
        <v>2.1877383732955278</v>
      </c>
      <c r="BF181" s="30">
        <f t="shared" ca="1" si="158"/>
        <v>1.2033927149952253</v>
      </c>
      <c r="BG181" s="30">
        <f t="shared" ca="1" si="168"/>
        <v>0.98459403954154789</v>
      </c>
      <c r="BH181" s="17" t="b">
        <f t="shared" ca="1" si="159"/>
        <v>0</v>
      </c>
      <c r="BI181" s="30" t="e">
        <f t="shared" ca="1" si="160"/>
        <v>#N/A</v>
      </c>
      <c r="BJ181" s="91" t="e">
        <f t="shared" ca="1" si="161"/>
        <v>#N/A</v>
      </c>
      <c r="BK181" t="b">
        <f t="shared" ca="1" si="162"/>
        <v>1</v>
      </c>
      <c r="BL181" s="30">
        <f t="shared" ca="1" si="169"/>
        <v>16.72826515897146</v>
      </c>
      <c r="BM181" s="91">
        <f t="shared" ca="1" si="170"/>
        <v>-18.578620636934851</v>
      </c>
      <c r="BN181" s="17" t="b">
        <f t="shared" ca="1" si="163"/>
        <v>0</v>
      </c>
      <c r="BO181" t="b">
        <f t="shared" ca="1" si="164"/>
        <v>1</v>
      </c>
      <c r="BP181" t="b">
        <f t="shared" ca="1" si="165"/>
        <v>0</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174.40634731302157</v>
      </c>
      <c r="D182" s="21">
        <f t="shared" ca="1" si="171"/>
        <v>60.507461034400229</v>
      </c>
      <c r="E182" s="4">
        <f t="shared" ref="E182:F202" ca="1" si="172">IFERROR(DEGREES(ACOS(3*$C$9*($C$9-$D$17/E$42)/($D$17/E$42*$A182))),IF($C$9-$D$17/E$42&lt;=0,181,-1))</f>
        <v>181</v>
      </c>
      <c r="F182" s="4">
        <f t="shared" ca="1" si="172"/>
        <v>100.59398476319807</v>
      </c>
      <c r="G182" s="22">
        <f t="shared" ref="G182:H202" ca="1" si="173">IFERROR(DEGREES(ACOS(3*$C$9*($C$9-$E$17/G$42)/($E$17/G$42*$A182))),IF($C$9-$E$17/G$42&lt;=0,181,-1))</f>
        <v>109.51815741819253</v>
      </c>
      <c r="H182" s="4">
        <f t="shared" ca="1" si="173"/>
        <v>-1</v>
      </c>
      <c r="I182" s="99">
        <f t="shared" si="131"/>
        <v>21.71875</v>
      </c>
      <c r="J182" s="22" t="e">
        <f t="shared" ca="1" si="132"/>
        <v>#N/A</v>
      </c>
      <c r="K182" s="21" t="e">
        <f t="shared" ca="1" si="139"/>
        <v>#N/A</v>
      </c>
      <c r="L182" s="4">
        <f t="shared" ca="1" si="129"/>
        <v>109.51815741819253</v>
      </c>
      <c r="M182" s="21">
        <f t="shared" ca="1" si="140"/>
        <v>181</v>
      </c>
      <c r="N182" s="22">
        <f t="shared" ca="1" si="141"/>
        <v>35.619437911615755</v>
      </c>
      <c r="O182" s="21">
        <f t="shared" ca="1" si="142"/>
        <v>-1</v>
      </c>
      <c r="P182" s="99">
        <f t="shared" ca="1" si="133"/>
        <v>120.49253896559978</v>
      </c>
      <c r="Q182" t="e">
        <f t="shared" ca="1" si="134"/>
        <v>#N/A</v>
      </c>
      <c r="R182" s="108" t="e">
        <f t="shared" ca="1" si="135"/>
        <v>#N/A</v>
      </c>
      <c r="S182" s="99">
        <f t="shared" ca="1" si="136"/>
        <v>61.507461034400229</v>
      </c>
      <c r="T182" s="34" t="e">
        <f t="shared" ca="1" si="137"/>
        <v>#N/A</v>
      </c>
      <c r="U182" s="59" t="e">
        <f t="shared" ca="1" si="138"/>
        <v>#N/A</v>
      </c>
      <c r="AB182" s="4"/>
      <c r="AC182" s="4"/>
      <c r="AD182" s="4"/>
      <c r="AE182" s="4"/>
      <c r="AL182" s="99">
        <f t="shared" ca="1" si="143"/>
        <v>18.904430286818751</v>
      </c>
      <c r="AM182" s="91">
        <f t="shared" ca="1" si="144"/>
        <v>10.692362559009581</v>
      </c>
      <c r="AN182" s="99">
        <f t="shared" ca="1" si="145"/>
        <v>-18.904430286818751</v>
      </c>
      <c r="AO182" s="91">
        <f t="shared" ca="1" si="146"/>
        <v>10.692362559009581</v>
      </c>
      <c r="AP182" s="99">
        <f t="shared" ca="1" si="147"/>
        <v>2.1169840382515659</v>
      </c>
      <c r="AQ182" s="91">
        <f t="shared" ca="1" si="148"/>
        <v>-21.615329748682719</v>
      </c>
      <c r="AR182" s="30">
        <f t="shared" ca="1" si="149"/>
        <v>-2.1169840382515659</v>
      </c>
      <c r="AS182" s="91">
        <f t="shared" ca="1" si="150"/>
        <v>-21.615329748682719</v>
      </c>
      <c r="AT182" s="99" t="e">
        <f t="shared" ca="1" si="151"/>
        <v>#N/A</v>
      </c>
      <c r="AU182" s="91" t="e">
        <f t="shared" ca="1" si="152"/>
        <v>#N/A</v>
      </c>
      <c r="AV182" s="99">
        <f t="shared" ca="1" si="153"/>
        <v>20.470696324765076</v>
      </c>
      <c r="AW182" s="91">
        <f t="shared" ca="1" si="154"/>
        <v>-7.2563553897083652</v>
      </c>
      <c r="AX182" s="99">
        <f t="shared" ca="1" si="155"/>
        <v>12.648973624845288</v>
      </c>
      <c r="AY182" s="91">
        <f t="shared" ca="1" si="156"/>
        <v>17.655241935483872</v>
      </c>
      <c r="BD182" s="174">
        <v>139</v>
      </c>
      <c r="BE182" s="30">
        <f t="shared" ca="1" si="157"/>
        <v>2.1542146730574219</v>
      </c>
      <c r="BF182" s="30">
        <f t="shared" ca="1" si="158"/>
        <v>1.1935489058964805</v>
      </c>
      <c r="BG182" s="30">
        <f t="shared" ca="1" si="168"/>
        <v>0.97654001391530232</v>
      </c>
      <c r="BH182" s="17" t="b">
        <f t="shared" ca="1" si="159"/>
        <v>0</v>
      </c>
      <c r="BI182" s="30" t="e">
        <f t="shared" ca="1" si="160"/>
        <v>#N/A</v>
      </c>
      <c r="BJ182" s="91" t="e">
        <f t="shared" ca="1" si="161"/>
        <v>#N/A</v>
      </c>
      <c r="BK182" t="b">
        <f t="shared" ca="1" si="162"/>
        <v>1</v>
      </c>
      <c r="BL182" s="30">
        <f t="shared" ca="1" si="169"/>
        <v>16.401475724762683</v>
      </c>
      <c r="BM182" s="91">
        <f t="shared" ca="1" si="170"/>
        <v>-18.8677395055693</v>
      </c>
      <c r="BN182" s="17" t="b">
        <f t="shared" ca="1" si="163"/>
        <v>0</v>
      </c>
      <c r="BO182" t="b">
        <f t="shared" ca="1" si="164"/>
        <v>1</v>
      </c>
      <c r="BP182" t="b">
        <f t="shared" ca="1" si="165"/>
        <v>0</v>
      </c>
      <c r="BQ182" t="b">
        <f t="shared" ca="1" si="166"/>
        <v>1</v>
      </c>
      <c r="BR182" s="108" t="b">
        <f t="shared" si="167"/>
        <v>1</v>
      </c>
    </row>
    <row r="183" spans="1:70" ht="15" customHeight="1">
      <c r="A183" s="19">
        <f t="shared" si="130"/>
        <v>21.875</v>
      </c>
      <c r="B183" s="22">
        <f t="shared" ca="1" si="171"/>
        <v>181</v>
      </c>
      <c r="C183" s="4">
        <f t="shared" ca="1" si="171"/>
        <v>171.16299197570564</v>
      </c>
      <c r="D183" s="21">
        <f t="shared" ca="1" si="171"/>
        <v>60.738673111981562</v>
      </c>
      <c r="E183" s="4">
        <f t="shared" ca="1" si="172"/>
        <v>181</v>
      </c>
      <c r="F183" s="4">
        <f t="shared" ca="1" si="172"/>
        <v>100.51744867365105</v>
      </c>
      <c r="G183" s="22">
        <f t="shared" ca="1" si="173"/>
        <v>109.37315133353022</v>
      </c>
      <c r="H183" s="4">
        <f t="shared" ca="1" si="173"/>
        <v>-1</v>
      </c>
      <c r="I183" s="99">
        <f t="shared" si="131"/>
        <v>21.875</v>
      </c>
      <c r="J183" s="22" t="e">
        <f t="shared" ca="1" si="132"/>
        <v>#N/A</v>
      </c>
      <c r="K183" s="21" t="e">
        <f t="shared" ca="1" si="139"/>
        <v>#N/A</v>
      </c>
      <c r="L183" s="4">
        <f t="shared" ca="1" si="129"/>
        <v>109.37315133353022</v>
      </c>
      <c r="M183" s="21">
        <f t="shared" ca="1" si="140"/>
        <v>181</v>
      </c>
      <c r="N183" s="22">
        <f t="shared" ca="1" si="141"/>
        <v>35.619437911615755</v>
      </c>
      <c r="O183" s="21">
        <f t="shared" ca="1" si="142"/>
        <v>-1</v>
      </c>
      <c r="P183" s="99">
        <f t="shared" ca="1" si="133"/>
        <v>120.26132688801843</v>
      </c>
      <c r="Q183" t="e">
        <f t="shared" ca="1" si="134"/>
        <v>#N/A</v>
      </c>
      <c r="R183" s="108" t="e">
        <f t="shared" ca="1" si="135"/>
        <v>#N/A</v>
      </c>
      <c r="S183" s="99">
        <f t="shared" ca="1" si="136"/>
        <v>61.738673111981562</v>
      </c>
      <c r="T183" s="34" t="e">
        <f t="shared" ca="1" si="137"/>
        <v>#N/A</v>
      </c>
      <c r="U183" s="59" t="e">
        <f t="shared" ca="1" si="138"/>
        <v>#N/A</v>
      </c>
      <c r="AB183" s="4"/>
      <c r="AC183" s="4"/>
      <c r="AD183" s="4"/>
      <c r="AE183" s="4"/>
      <c r="AL183" s="99">
        <f t="shared" ca="1" si="143"/>
        <v>19.083736738560667</v>
      </c>
      <c r="AM183" s="91">
        <f t="shared" ca="1" si="144"/>
        <v>10.692362559009583</v>
      </c>
      <c r="AN183" s="99">
        <f t="shared" ca="1" si="145"/>
        <v>-19.083736738560667</v>
      </c>
      <c r="AO183" s="91">
        <f t="shared" ca="1" si="146"/>
        <v>10.692362559009583</v>
      </c>
      <c r="AP183" s="99">
        <f t="shared" ca="1" si="147"/>
        <v>3.3605274668884868</v>
      </c>
      <c r="AQ183" s="91">
        <f t="shared" ca="1" si="148"/>
        <v>-21.615329748682719</v>
      </c>
      <c r="AR183" s="30">
        <f t="shared" ca="1" si="149"/>
        <v>-3.3605274668884868</v>
      </c>
      <c r="AS183" s="91">
        <f t="shared" ca="1" si="150"/>
        <v>-21.615329748682719</v>
      </c>
      <c r="AT183" s="99" t="e">
        <f t="shared" ca="1" si="151"/>
        <v>#N/A</v>
      </c>
      <c r="AU183" s="91" t="e">
        <f t="shared" ca="1" si="152"/>
        <v>#N/A</v>
      </c>
      <c r="AV183" s="99">
        <f t="shared" ca="1" si="153"/>
        <v>20.636398219123667</v>
      </c>
      <c r="AW183" s="91">
        <f t="shared" ca="1" si="154"/>
        <v>-7.2563553897083644</v>
      </c>
      <c r="AX183" s="99">
        <f t="shared" ca="1" si="155"/>
        <v>12.739973435095974</v>
      </c>
      <c r="AY183" s="91">
        <f t="shared" ca="1" si="156"/>
        <v>17.782258064516128</v>
      </c>
      <c r="BD183" s="174">
        <v>140</v>
      </c>
      <c r="BE183" s="30">
        <f t="shared" ca="1" si="157"/>
        <v>2.1223395929789302</v>
      </c>
      <c r="BF183" s="30">
        <f t="shared" ca="1" si="158"/>
        <v>1.1839007785503053</v>
      </c>
      <c r="BG183" s="30">
        <f t="shared" ca="1" si="168"/>
        <v>0.96864609154115899</v>
      </c>
      <c r="BH183" s="17" t="b">
        <f t="shared" ca="1" si="159"/>
        <v>0</v>
      </c>
      <c r="BI183" s="30" t="e">
        <f t="shared" ca="1" si="160"/>
        <v>#N/A</v>
      </c>
      <c r="BJ183" s="91" t="e">
        <f t="shared" ca="1" si="161"/>
        <v>#N/A</v>
      </c>
      <c r="BK183" t="b">
        <f t="shared" ca="1" si="162"/>
        <v>1</v>
      </c>
      <c r="BL183" s="30">
        <f t="shared" ca="1" si="169"/>
        <v>16.069690242163485</v>
      </c>
      <c r="BM183" s="91">
        <f t="shared" ca="1" si="170"/>
        <v>-19.151111077974448</v>
      </c>
      <c r="BN183" s="17" t="b">
        <f t="shared" ca="1" si="163"/>
        <v>0</v>
      </c>
      <c r="BO183" t="b">
        <f t="shared" ca="1" si="164"/>
        <v>1</v>
      </c>
      <c r="BP183" t="b">
        <f t="shared" ca="1" si="165"/>
        <v>0</v>
      </c>
      <c r="BQ183" t="b">
        <f t="shared" ca="1" si="166"/>
        <v>1</v>
      </c>
      <c r="BR183" s="108" t="b">
        <f t="shared" si="167"/>
        <v>1</v>
      </c>
    </row>
    <row r="184" spans="1:70" ht="15" customHeight="1">
      <c r="A184" s="19">
        <f t="shared" si="130"/>
        <v>22.03125</v>
      </c>
      <c r="B184" s="22">
        <f t="shared" ca="1" si="171"/>
        <v>181</v>
      </c>
      <c r="C184" s="4">
        <f t="shared" ca="1" si="171"/>
        <v>168.84913103052011</v>
      </c>
      <c r="D184" s="21">
        <f t="shared" ca="1" si="171"/>
        <v>60.966095004149224</v>
      </c>
      <c r="E184" s="4">
        <f t="shared" ca="1" si="172"/>
        <v>181</v>
      </c>
      <c r="F184" s="4">
        <f t="shared" ca="1" si="172"/>
        <v>100.44201677735623</v>
      </c>
      <c r="G184" s="22">
        <f t="shared" ca="1" si="173"/>
        <v>109.23032827710905</v>
      </c>
      <c r="H184" s="4">
        <f t="shared" ca="1" si="173"/>
        <v>-1</v>
      </c>
      <c r="I184" s="99">
        <f t="shared" si="131"/>
        <v>22.03125</v>
      </c>
      <c r="J184" s="22" t="e">
        <f t="shared" ca="1" si="132"/>
        <v>#N/A</v>
      </c>
      <c r="K184" s="21" t="e">
        <f t="shared" ca="1" si="139"/>
        <v>#N/A</v>
      </c>
      <c r="L184" s="4">
        <f t="shared" ca="1" si="129"/>
        <v>109.23032827710905</v>
      </c>
      <c r="M184" s="21">
        <f t="shared" ca="1" si="140"/>
        <v>181</v>
      </c>
      <c r="N184" s="22">
        <f t="shared" ca="1" si="141"/>
        <v>35.619437911615755</v>
      </c>
      <c r="O184" s="21">
        <f t="shared" ca="1" si="142"/>
        <v>-1</v>
      </c>
      <c r="P184" s="99">
        <f t="shared" ca="1" si="133"/>
        <v>120.03390499585078</v>
      </c>
      <c r="Q184" t="e">
        <f t="shared" ca="1" si="134"/>
        <v>#N/A</v>
      </c>
      <c r="R184" s="108" t="e">
        <f t="shared" ca="1" si="135"/>
        <v>#N/A</v>
      </c>
      <c r="S184" s="99">
        <f t="shared" ca="1" si="136"/>
        <v>61.966095004149224</v>
      </c>
      <c r="T184" s="34" t="e">
        <f t="shared" ca="1" si="137"/>
        <v>#N/A</v>
      </c>
      <c r="U184" s="59" t="e">
        <f t="shared" ca="1" si="138"/>
        <v>#N/A</v>
      </c>
      <c r="AB184" s="4"/>
      <c r="AC184" s="4"/>
      <c r="AD184" s="4"/>
      <c r="AE184" s="4"/>
      <c r="AL184" s="99">
        <f t="shared" ca="1" si="143"/>
        <v>19.262641549621126</v>
      </c>
      <c r="AM184" s="91">
        <f t="shared" ca="1" si="144"/>
        <v>10.692362559009579</v>
      </c>
      <c r="AN184" s="99">
        <f t="shared" ca="1" si="145"/>
        <v>-19.262641549621126</v>
      </c>
      <c r="AO184" s="91">
        <f t="shared" ca="1" si="146"/>
        <v>10.692362559009579</v>
      </c>
      <c r="AP184" s="99">
        <f t="shared" ca="1" si="147"/>
        <v>4.2606920116586631</v>
      </c>
      <c r="AQ184" s="91">
        <f t="shared" ca="1" si="148"/>
        <v>-21.615329748682719</v>
      </c>
      <c r="AR184" s="30">
        <f t="shared" ca="1" si="149"/>
        <v>-4.2606920116586631</v>
      </c>
      <c r="AS184" s="91">
        <f t="shared" ca="1" si="150"/>
        <v>-21.615329748682719</v>
      </c>
      <c r="AT184" s="99" t="e">
        <f t="shared" ca="1" si="151"/>
        <v>#N/A</v>
      </c>
      <c r="AU184" s="91" t="e">
        <f t="shared" ca="1" si="152"/>
        <v>#N/A</v>
      </c>
      <c r="AV184" s="99">
        <f t="shared" ca="1" si="153"/>
        <v>20.801953827002652</v>
      </c>
      <c r="AW184" s="91">
        <f t="shared" ca="1" si="154"/>
        <v>-7.2563553897083661</v>
      </c>
      <c r="AX184" s="99">
        <f t="shared" ca="1" si="155"/>
        <v>12.830973245346661</v>
      </c>
      <c r="AY184" s="91">
        <f t="shared" ca="1" si="156"/>
        <v>17.909274193548388</v>
      </c>
      <c r="BD184" s="174">
        <v>141</v>
      </c>
      <c r="BE184" s="30">
        <f t="shared" ca="1" si="157"/>
        <v>2.0920220039037298</v>
      </c>
      <c r="BF184" s="30">
        <f t="shared" ca="1" si="158"/>
        <v>1.1744512718697517</v>
      </c>
      <c r="BG184" s="30">
        <f t="shared" ca="1" si="168"/>
        <v>0.96091467698434241</v>
      </c>
      <c r="BH184" s="17" t="b">
        <f t="shared" ca="1" si="159"/>
        <v>0</v>
      </c>
      <c r="BI184" s="30" t="e">
        <f t="shared" ca="1" si="160"/>
        <v>#N/A</v>
      </c>
      <c r="BJ184" s="91" t="e">
        <f t="shared" ca="1" si="161"/>
        <v>#N/A</v>
      </c>
      <c r="BK184" t="b">
        <f t="shared" ca="1" si="162"/>
        <v>1</v>
      </c>
      <c r="BL184" s="30">
        <f t="shared" ca="1" si="169"/>
        <v>15.733009776245934</v>
      </c>
      <c r="BM184" s="91">
        <f t="shared" ca="1" si="170"/>
        <v>-19.428649036424272</v>
      </c>
      <c r="BN184" s="17" t="b">
        <f t="shared" ca="1" si="163"/>
        <v>0</v>
      </c>
      <c r="BO184" t="b">
        <f t="shared" ca="1" si="164"/>
        <v>1</v>
      </c>
      <c r="BP184" t="b">
        <f t="shared" ca="1" si="165"/>
        <v>0</v>
      </c>
      <c r="BQ184" t="b">
        <f t="shared" ca="1" si="166"/>
        <v>1</v>
      </c>
      <c r="BR184" s="108" t="b">
        <f t="shared" si="167"/>
        <v>1</v>
      </c>
    </row>
    <row r="185" spans="1:70" ht="15" customHeight="1">
      <c r="A185" s="19">
        <f t="shared" si="130"/>
        <v>22.1875</v>
      </c>
      <c r="B185" s="22">
        <f t="shared" ca="1" si="171"/>
        <v>181</v>
      </c>
      <c r="C185" s="4">
        <f t="shared" ca="1" si="171"/>
        <v>166.95981288216959</v>
      </c>
      <c r="D185" s="21">
        <f t="shared" ca="1" si="171"/>
        <v>61.189824278409553</v>
      </c>
      <c r="E185" s="4">
        <f t="shared" ca="1" si="172"/>
        <v>181</v>
      </c>
      <c r="F185" s="4">
        <f t="shared" ca="1" si="172"/>
        <v>100.36766521547312</v>
      </c>
      <c r="G185" s="22">
        <f t="shared" ca="1" si="173"/>
        <v>109.08963829240692</v>
      </c>
      <c r="H185" s="4">
        <f t="shared" ca="1" si="173"/>
        <v>-1</v>
      </c>
      <c r="I185" s="99">
        <f t="shared" si="131"/>
        <v>22.1875</v>
      </c>
      <c r="J185" s="22" t="e">
        <f t="shared" ca="1" si="132"/>
        <v>#N/A</v>
      </c>
      <c r="K185" s="21" t="e">
        <f t="shared" ca="1" si="139"/>
        <v>#N/A</v>
      </c>
      <c r="L185" s="4">
        <f t="shared" ca="1" si="129"/>
        <v>109.08963829240692</v>
      </c>
      <c r="M185" s="21">
        <f t="shared" ca="1" si="140"/>
        <v>181</v>
      </c>
      <c r="N185" s="22">
        <f t="shared" ca="1" si="141"/>
        <v>35.619437911615755</v>
      </c>
      <c r="O185" s="21">
        <f t="shared" ca="1" si="142"/>
        <v>-1</v>
      </c>
      <c r="P185" s="99">
        <f t="shared" ca="1" si="133"/>
        <v>119.81017572159044</v>
      </c>
      <c r="Q185" t="e">
        <f t="shared" ca="1" si="134"/>
        <v>#N/A</v>
      </c>
      <c r="R185" s="108" t="e">
        <f t="shared" ca="1" si="135"/>
        <v>#N/A</v>
      </c>
      <c r="S185" s="99">
        <f t="shared" ca="1" si="136"/>
        <v>62.189824278409553</v>
      </c>
      <c r="T185" s="34" t="e">
        <f t="shared" ca="1" si="137"/>
        <v>#N/A</v>
      </c>
      <c r="U185" s="59" t="e">
        <f t="shared" ca="1" si="138"/>
        <v>#N/A</v>
      </c>
      <c r="AB185" s="4"/>
      <c r="AC185" s="4"/>
      <c r="AD185" s="4"/>
      <c r="AE185" s="4"/>
      <c r="AL185" s="99">
        <f t="shared" ca="1" si="143"/>
        <v>19.441155808148089</v>
      </c>
      <c r="AM185" s="91">
        <f t="shared" ca="1" si="144"/>
        <v>10.692362559009581</v>
      </c>
      <c r="AN185" s="99">
        <f t="shared" ca="1" si="145"/>
        <v>-19.441155808148089</v>
      </c>
      <c r="AO185" s="91">
        <f t="shared" ca="1" si="146"/>
        <v>10.692362559009581</v>
      </c>
      <c r="AP185" s="99">
        <f t="shared" ca="1" si="147"/>
        <v>5.0062636871934689</v>
      </c>
      <c r="AQ185" s="91">
        <f t="shared" ca="1" si="148"/>
        <v>-21.615329748682719</v>
      </c>
      <c r="AR185" s="30">
        <f t="shared" ca="1" si="149"/>
        <v>-5.0062636871934689</v>
      </c>
      <c r="AS185" s="91">
        <f t="shared" ca="1" si="150"/>
        <v>-21.615329748682719</v>
      </c>
      <c r="AT185" s="99" t="e">
        <f t="shared" ca="1" si="151"/>
        <v>#N/A</v>
      </c>
      <c r="AU185" s="91" t="e">
        <f t="shared" ca="1" si="152"/>
        <v>#N/A</v>
      </c>
      <c r="AV185" s="99">
        <f t="shared" ca="1" si="153"/>
        <v>20.96736661357955</v>
      </c>
      <c r="AW185" s="91">
        <f t="shared" ca="1" si="154"/>
        <v>-7.2563553897083635</v>
      </c>
      <c r="AX185" s="99">
        <f t="shared" ca="1" si="155"/>
        <v>12.921973055597345</v>
      </c>
      <c r="AY185" s="91">
        <f t="shared" ca="1" si="156"/>
        <v>18.036290322580644</v>
      </c>
      <c r="BD185" s="174">
        <v>142</v>
      </c>
      <c r="BE185" s="30">
        <f t="shared" ca="1" si="157"/>
        <v>2.0631780012792893</v>
      </c>
      <c r="BF185" s="30">
        <f t="shared" ca="1" si="158"/>
        <v>1.1652032642660948</v>
      </c>
      <c r="BG185" s="30">
        <f t="shared" ca="1" si="168"/>
        <v>0.9533481253086229</v>
      </c>
      <c r="BH185" s="17" t="b">
        <f t="shared" ca="1" si="159"/>
        <v>0</v>
      </c>
      <c r="BI185" s="30" t="e">
        <f t="shared" ca="1" si="160"/>
        <v>#N/A</v>
      </c>
      <c r="BJ185" s="91" t="e">
        <f t="shared" ca="1" si="161"/>
        <v>#N/A</v>
      </c>
      <c r="BK185" t="b">
        <f t="shared" ca="1" si="162"/>
        <v>1</v>
      </c>
      <c r="BL185" s="30">
        <f t="shared" ca="1" si="169"/>
        <v>15.391536883141461</v>
      </c>
      <c r="BM185" s="91">
        <f t="shared" ca="1" si="170"/>
        <v>-19.700268840168047</v>
      </c>
      <c r="BN185" s="17" t="b">
        <f t="shared" ca="1" si="163"/>
        <v>0</v>
      </c>
      <c r="BO185" t="b">
        <f t="shared" ca="1" si="164"/>
        <v>1</v>
      </c>
      <c r="BP185" t="b">
        <f t="shared" ca="1" si="165"/>
        <v>0</v>
      </c>
      <c r="BQ185" t="b">
        <f t="shared" ca="1" si="166"/>
        <v>1</v>
      </c>
      <c r="BR185" s="108" t="b">
        <f t="shared" si="167"/>
        <v>1</v>
      </c>
    </row>
    <row r="186" spans="1:70" ht="15" customHeight="1">
      <c r="A186" s="19">
        <f t="shared" si="130"/>
        <v>22.34375</v>
      </c>
      <c r="B186" s="22">
        <f t="shared" ca="1" si="171"/>
        <v>181</v>
      </c>
      <c r="C186" s="4">
        <f t="shared" ca="1" si="171"/>
        <v>165.32974793373691</v>
      </c>
      <c r="D186" s="21">
        <f t="shared" ca="1" si="171"/>
        <v>61.409955000319833</v>
      </c>
      <c r="E186" s="4">
        <f t="shared" ca="1" si="172"/>
        <v>181</v>
      </c>
      <c r="F186" s="4">
        <f t="shared" ca="1" si="172"/>
        <v>100.29437081545969</v>
      </c>
      <c r="G186" s="22">
        <f t="shared" ca="1" si="173"/>
        <v>108.95103296740335</v>
      </c>
      <c r="H186" s="4">
        <f t="shared" ca="1" si="173"/>
        <v>-1</v>
      </c>
      <c r="I186" s="99">
        <f t="shared" si="131"/>
        <v>22.34375</v>
      </c>
      <c r="J186" s="22" t="e">
        <f t="shared" ca="1" si="132"/>
        <v>#N/A</v>
      </c>
      <c r="K186" s="21" t="e">
        <f t="shared" ca="1" si="139"/>
        <v>#N/A</v>
      </c>
      <c r="L186" s="4">
        <f t="shared" ca="1" si="129"/>
        <v>108.95103296740335</v>
      </c>
      <c r="M186" s="21">
        <f t="shared" ca="1" si="140"/>
        <v>181</v>
      </c>
      <c r="N186" s="22">
        <f t="shared" ca="1" si="141"/>
        <v>35.619437911615755</v>
      </c>
      <c r="O186" s="21">
        <f t="shared" ca="1" si="142"/>
        <v>-1</v>
      </c>
      <c r="P186" s="99">
        <f t="shared" ca="1" si="133"/>
        <v>119.59004499968017</v>
      </c>
      <c r="Q186" t="e">
        <f t="shared" ca="1" si="134"/>
        <v>#N/A</v>
      </c>
      <c r="R186" s="108" t="e">
        <f t="shared" ca="1" si="135"/>
        <v>#N/A</v>
      </c>
      <c r="S186" s="99">
        <f t="shared" ca="1" si="136"/>
        <v>62.409955000319833</v>
      </c>
      <c r="T186" s="34" t="e">
        <f t="shared" ca="1" si="137"/>
        <v>#N/A</v>
      </c>
      <c r="U186" s="59" t="e">
        <f t="shared" ca="1" si="138"/>
        <v>#N/A</v>
      </c>
      <c r="AB186" s="4"/>
      <c r="AC186" s="4"/>
      <c r="AD186" s="4"/>
      <c r="AE186" s="4"/>
      <c r="AL186" s="99">
        <f t="shared" ca="1" si="143"/>
        <v>19.619290174957658</v>
      </c>
      <c r="AM186" s="91">
        <f t="shared" ca="1" si="144"/>
        <v>10.692362559009583</v>
      </c>
      <c r="AN186" s="99">
        <f t="shared" ca="1" si="145"/>
        <v>-19.619290174957658</v>
      </c>
      <c r="AO186" s="91">
        <f t="shared" ca="1" si="146"/>
        <v>10.692362559009583</v>
      </c>
      <c r="AP186" s="99">
        <f t="shared" ca="1" si="147"/>
        <v>5.6586821715141387</v>
      </c>
      <c r="AQ186" s="91">
        <f t="shared" ca="1" si="148"/>
        <v>-21.615329748682715</v>
      </c>
      <c r="AR186" s="30">
        <f t="shared" ca="1" si="149"/>
        <v>-5.6586821715141387</v>
      </c>
      <c r="AS186" s="91">
        <f t="shared" ca="1" si="150"/>
        <v>-21.615329748682715</v>
      </c>
      <c r="AT186" s="99" t="e">
        <f t="shared" ca="1" si="151"/>
        <v>#N/A</v>
      </c>
      <c r="AU186" s="91" t="e">
        <f t="shared" ca="1" si="152"/>
        <v>#N/A</v>
      </c>
      <c r="AV186" s="99">
        <f t="shared" ca="1" si="153"/>
        <v>21.132639932595982</v>
      </c>
      <c r="AW186" s="91">
        <f t="shared" ca="1" si="154"/>
        <v>-7.2563553897083661</v>
      </c>
      <c r="AX186" s="99">
        <f t="shared" ca="1" si="155"/>
        <v>13.012972865848031</v>
      </c>
      <c r="AY186" s="91">
        <f t="shared" ca="1" si="156"/>
        <v>18.163306451612904</v>
      </c>
      <c r="BD186" s="174">
        <v>143</v>
      </c>
      <c r="BE186" s="30">
        <f t="shared" ca="1" si="157"/>
        <v>2.0357302313249597</v>
      </c>
      <c r="BF186" s="30">
        <f t="shared" ca="1" si="158"/>
        <v>1.1561595727720375</v>
      </c>
      <c r="BG186" s="30">
        <f t="shared" ca="1" si="168"/>
        <v>0.94594874135893969</v>
      </c>
      <c r="BH186" s="17" t="b">
        <f t="shared" ca="1" si="159"/>
        <v>0</v>
      </c>
      <c r="BI186" s="30" t="e">
        <f t="shared" ca="1" si="160"/>
        <v>#N/A</v>
      </c>
      <c r="BJ186" s="91" t="e">
        <f t="shared" ca="1" si="161"/>
        <v>#N/A</v>
      </c>
      <c r="BK186" t="b">
        <f t="shared" ca="1" si="162"/>
        <v>1</v>
      </c>
      <c r="BL186" s="30">
        <f t="shared" ca="1" si="169"/>
        <v>15.045375578801204</v>
      </c>
      <c r="BM186" s="91">
        <f t="shared" ca="1" si="170"/>
        <v>-19.965887751182322</v>
      </c>
      <c r="BN186" s="17" t="b">
        <f t="shared" ca="1" si="163"/>
        <v>0</v>
      </c>
      <c r="BO186" t="b">
        <f t="shared" ca="1" si="164"/>
        <v>1</v>
      </c>
      <c r="BP186" t="b">
        <f t="shared" ca="1" si="165"/>
        <v>0</v>
      </c>
      <c r="BQ186" t="b">
        <f t="shared" ca="1" si="166"/>
        <v>1</v>
      </c>
      <c r="BR186" s="108" t="b">
        <f t="shared" si="167"/>
        <v>1</v>
      </c>
    </row>
    <row r="187" spans="1:70" ht="15" customHeight="1">
      <c r="A187" s="19">
        <f t="shared" si="130"/>
        <v>22.5</v>
      </c>
      <c r="B187" s="22">
        <f t="shared" ca="1" si="171"/>
        <v>181</v>
      </c>
      <c r="C187" s="4">
        <f t="shared" ca="1" si="171"/>
        <v>163.87979933978878</v>
      </c>
      <c r="D187" s="21">
        <f t="shared" ca="1" si="171"/>
        <v>61.626577897194409</v>
      </c>
      <c r="E187" s="4">
        <f t="shared" ca="1" si="172"/>
        <v>181</v>
      </c>
      <c r="F187" s="4">
        <f t="shared" ca="1" si="172"/>
        <v>100.2221110664354</v>
      </c>
      <c r="G187" s="22">
        <f t="shared" ca="1" si="173"/>
        <v>108.81446537412295</v>
      </c>
      <c r="H187" s="4">
        <f t="shared" ca="1" si="173"/>
        <v>-1</v>
      </c>
      <c r="I187" s="99">
        <f t="shared" si="131"/>
        <v>22.5</v>
      </c>
      <c r="J187" s="22" t="e">
        <f t="shared" ca="1" si="132"/>
        <v>#N/A</v>
      </c>
      <c r="K187" s="21" t="e">
        <f t="shared" ca="1" si="139"/>
        <v>#N/A</v>
      </c>
      <c r="L187" s="4">
        <f t="shared" ca="1" si="129"/>
        <v>108.81446537412295</v>
      </c>
      <c r="M187" s="21">
        <f t="shared" ca="1" si="140"/>
        <v>181</v>
      </c>
      <c r="N187" s="22">
        <f t="shared" ca="1" si="141"/>
        <v>35.619437911615755</v>
      </c>
      <c r="O187" s="21">
        <f t="shared" ca="1" si="142"/>
        <v>-1</v>
      </c>
      <c r="P187" s="99">
        <f t="shared" ca="1" si="133"/>
        <v>119.37342210280559</v>
      </c>
      <c r="Q187" t="e">
        <f t="shared" ca="1" si="134"/>
        <v>#N/A</v>
      </c>
      <c r="R187" s="108" t="e">
        <f t="shared" ca="1" si="135"/>
        <v>#N/A</v>
      </c>
      <c r="S187" s="99">
        <f t="shared" ca="1" si="136"/>
        <v>62.626577897194409</v>
      </c>
      <c r="T187" s="34" t="e">
        <f t="shared" ca="1" si="137"/>
        <v>#N/A</v>
      </c>
      <c r="U187" s="59" t="e">
        <f t="shared" ca="1" si="138"/>
        <v>#N/A</v>
      </c>
      <c r="AB187" s="4"/>
      <c r="AC187" s="4"/>
      <c r="AD187" s="4"/>
      <c r="AE187" s="4"/>
      <c r="AL187" s="99">
        <f t="shared" ca="1" si="143"/>
        <v>19.797054904876383</v>
      </c>
      <c r="AM187" s="91">
        <f t="shared" ca="1" si="144"/>
        <v>10.692362559009579</v>
      </c>
      <c r="AN187" s="99">
        <f t="shared" ca="1" si="145"/>
        <v>-19.797054904876383</v>
      </c>
      <c r="AO187" s="91">
        <f t="shared" ca="1" si="146"/>
        <v>10.692362559009579</v>
      </c>
      <c r="AP187" s="99">
        <f t="shared" ca="1" si="147"/>
        <v>6.2472009616877111</v>
      </c>
      <c r="AQ187" s="91">
        <f t="shared" ca="1" si="148"/>
        <v>-21.615329748682719</v>
      </c>
      <c r="AR187" s="30">
        <f t="shared" ca="1" si="149"/>
        <v>-6.2472009616877111</v>
      </c>
      <c r="AS187" s="91">
        <f t="shared" ca="1" si="150"/>
        <v>-21.615329748682719</v>
      </c>
      <c r="AT187" s="99" t="e">
        <f t="shared" ca="1" si="151"/>
        <v>#N/A</v>
      </c>
      <c r="AU187" s="91" t="e">
        <f t="shared" ca="1" si="152"/>
        <v>#N/A</v>
      </c>
      <c r="AV187" s="99">
        <f t="shared" ca="1" si="153"/>
        <v>21.297777030907483</v>
      </c>
      <c r="AW187" s="91">
        <f t="shared" ca="1" si="154"/>
        <v>-7.256355389708367</v>
      </c>
      <c r="AX187" s="99">
        <f t="shared" ca="1" si="155"/>
        <v>13.103972676098717</v>
      </c>
      <c r="AY187" s="91">
        <f t="shared" ca="1" si="156"/>
        <v>18.29032258064516</v>
      </c>
      <c r="BD187" s="174">
        <v>144</v>
      </c>
      <c r="BE187" s="30">
        <f t="shared" ca="1" si="157"/>
        <v>2.0096072924512707</v>
      </c>
      <c r="BF187" s="30">
        <f t="shared" ca="1" si="158"/>
        <v>1.1473229521836172</v>
      </c>
      <c r="BG187" s="30">
        <f t="shared" ca="1" si="168"/>
        <v>0.93871877905932322</v>
      </c>
      <c r="BH187" s="17" t="b">
        <f t="shared" ca="1" si="159"/>
        <v>0</v>
      </c>
      <c r="BI187" s="30" t="e">
        <f t="shared" ca="1" si="160"/>
        <v>#N/A</v>
      </c>
      <c r="BJ187" s="91" t="e">
        <f t="shared" ca="1" si="161"/>
        <v>#N/A</v>
      </c>
      <c r="BK187" t="b">
        <f t="shared" ca="1" si="162"/>
        <v>1</v>
      </c>
      <c r="BL187" s="30">
        <f t="shared" ca="1" si="169"/>
        <v>14.69463130731183</v>
      </c>
      <c r="BM187" s="91">
        <f t="shared" ca="1" si="170"/>
        <v>-20.225424859373682</v>
      </c>
      <c r="BN187" s="17" t="b">
        <f t="shared" ca="1" si="163"/>
        <v>0</v>
      </c>
      <c r="BO187" t="b">
        <f t="shared" ca="1" si="164"/>
        <v>1</v>
      </c>
      <c r="BP187" t="b">
        <f t="shared" ca="1" si="165"/>
        <v>0</v>
      </c>
      <c r="BQ187" t="b">
        <f t="shared" ca="1" si="166"/>
        <v>1</v>
      </c>
      <c r="BR187" s="108" t="b">
        <f t="shared" si="167"/>
        <v>1</v>
      </c>
    </row>
    <row r="188" spans="1:70" ht="15" customHeight="1">
      <c r="A188" s="19">
        <f t="shared" si="130"/>
        <v>22.65625</v>
      </c>
      <c r="B188" s="22">
        <f t="shared" ca="1" si="171"/>
        <v>181</v>
      </c>
      <c r="C188" s="4">
        <f t="shared" ca="1" si="171"/>
        <v>162.56470491659437</v>
      </c>
      <c r="D188" s="21">
        <f t="shared" ca="1" si="171"/>
        <v>61.839780512295647</v>
      </c>
      <c r="E188" s="4">
        <f t="shared" ca="1" si="172"/>
        <v>181</v>
      </c>
      <c r="F188" s="4">
        <f t="shared" ca="1" si="172"/>
        <v>100.15086409560371</v>
      </c>
      <c r="G188" s="22">
        <f t="shared" ca="1" si="173"/>
        <v>108.67989001105302</v>
      </c>
      <c r="H188" s="4">
        <f t="shared" ca="1" si="173"/>
        <v>-1</v>
      </c>
      <c r="I188" s="99">
        <f t="shared" si="131"/>
        <v>22.65625</v>
      </c>
      <c r="J188" s="22" t="e">
        <f t="shared" ca="1" si="132"/>
        <v>#N/A</v>
      </c>
      <c r="K188" s="21" t="e">
        <f t="shared" ca="1" si="139"/>
        <v>#N/A</v>
      </c>
      <c r="L188" s="4">
        <f t="shared" ca="1" si="129"/>
        <v>108.67989001105302</v>
      </c>
      <c r="M188" s="21">
        <f t="shared" ca="1" si="140"/>
        <v>181</v>
      </c>
      <c r="N188" s="22">
        <f t="shared" ca="1" si="141"/>
        <v>35.619437911615755</v>
      </c>
      <c r="O188" s="21">
        <f t="shared" ca="1" si="142"/>
        <v>-1</v>
      </c>
      <c r="P188" s="99">
        <f t="shared" ca="1" si="133"/>
        <v>119.16021948770435</v>
      </c>
      <c r="Q188" t="e">
        <f t="shared" ca="1" si="134"/>
        <v>#N/A</v>
      </c>
      <c r="R188" s="108" t="e">
        <f t="shared" ca="1" si="135"/>
        <v>#N/A</v>
      </c>
      <c r="S188" s="99">
        <f t="shared" ca="1" si="136"/>
        <v>62.839780512295647</v>
      </c>
      <c r="T188" s="34" t="e">
        <f t="shared" ca="1" si="137"/>
        <v>#N/A</v>
      </c>
      <c r="U188" s="59" t="e">
        <f t="shared" ca="1" si="138"/>
        <v>#N/A</v>
      </c>
      <c r="AB188" s="4"/>
      <c r="AC188" s="4"/>
      <c r="AD188" s="4"/>
      <c r="AE188" s="4"/>
      <c r="AL188" s="99">
        <f t="shared" ca="1" si="143"/>
        <v>19.974459866769617</v>
      </c>
      <c r="AM188" s="91">
        <f t="shared" ca="1" si="144"/>
        <v>10.692362559009579</v>
      </c>
      <c r="AN188" s="99">
        <f t="shared" ca="1" si="145"/>
        <v>-19.974459866769617</v>
      </c>
      <c r="AO188" s="91">
        <f t="shared" ca="1" si="146"/>
        <v>10.692362559009579</v>
      </c>
      <c r="AP188" s="99">
        <f t="shared" ca="1" si="147"/>
        <v>6.7884596130648047</v>
      </c>
      <c r="AQ188" s="91">
        <f t="shared" ca="1" si="148"/>
        <v>-21.615329748682719</v>
      </c>
      <c r="AR188" s="30">
        <f t="shared" ca="1" si="149"/>
        <v>-6.7884596130648047</v>
      </c>
      <c r="AS188" s="91">
        <f t="shared" ca="1" si="150"/>
        <v>-21.615329748682719</v>
      </c>
      <c r="AT188" s="99" t="e">
        <f t="shared" ca="1" si="151"/>
        <v>#N/A</v>
      </c>
      <c r="AU188" s="91" t="e">
        <f t="shared" ca="1" si="152"/>
        <v>#N/A</v>
      </c>
      <c r="AV188" s="99">
        <f t="shared" ca="1" si="153"/>
        <v>21.462781052807447</v>
      </c>
      <c r="AW188" s="91">
        <f t="shared" ca="1" si="154"/>
        <v>-7.2563553897083652</v>
      </c>
      <c r="AX188" s="99">
        <f t="shared" ca="1" si="155"/>
        <v>13.194972486349402</v>
      </c>
      <c r="AY188" s="91">
        <f t="shared" ca="1" si="156"/>
        <v>18.41733870967742</v>
      </c>
      <c r="BD188" s="174">
        <v>145</v>
      </c>
      <c r="BE188" s="30">
        <f t="shared" ca="1" si="157"/>
        <v>1.9847432023734632</v>
      </c>
      <c r="BF188" s="30">
        <f t="shared" ca="1" si="158"/>
        <v>1.1386960942210673</v>
      </c>
      <c r="BG188" s="30">
        <f t="shared" ca="1" si="168"/>
        <v>0.93166044072632781</v>
      </c>
      <c r="BH188" s="17" t="b">
        <f t="shared" ca="1" si="159"/>
        <v>0</v>
      </c>
      <c r="BI188" s="30" t="e">
        <f t="shared" ca="1" si="160"/>
        <v>#N/A</v>
      </c>
      <c r="BJ188" s="91" t="e">
        <f t="shared" ca="1" si="161"/>
        <v>#N/A</v>
      </c>
      <c r="BK188" t="b">
        <f t="shared" ca="1" si="162"/>
        <v>1</v>
      </c>
      <c r="BL188" s="30">
        <f t="shared" ca="1" si="169"/>
        <v>14.339410908776149</v>
      </c>
      <c r="BM188" s="91">
        <f t="shared" ca="1" si="170"/>
        <v>-20.478801107224797</v>
      </c>
      <c r="BN188" s="17" t="b">
        <f t="shared" ca="1" si="163"/>
        <v>0</v>
      </c>
      <c r="BO188" t="b">
        <f t="shared" ca="1" si="164"/>
        <v>1</v>
      </c>
      <c r="BP188" t="b">
        <f t="shared" ca="1" si="165"/>
        <v>1</v>
      </c>
      <c r="BQ188" t="b">
        <f t="shared" ca="1" si="166"/>
        <v>1</v>
      </c>
      <c r="BR188" s="108" t="b">
        <f t="shared" si="167"/>
        <v>1</v>
      </c>
    </row>
    <row r="189" spans="1:70" ht="15" customHeight="1">
      <c r="A189" s="19">
        <f t="shared" si="130"/>
        <v>22.8125</v>
      </c>
      <c r="B189" s="22">
        <f t="shared" ca="1" si="171"/>
        <v>181</v>
      </c>
      <c r="C189" s="4">
        <f t="shared" ca="1" si="171"/>
        <v>161.35566246066318</v>
      </c>
      <c r="D189" s="21">
        <f t="shared" ca="1" si="171"/>
        <v>62.049647350174098</v>
      </c>
      <c r="E189" s="4">
        <f t="shared" ca="1" si="172"/>
        <v>181</v>
      </c>
      <c r="F189" s="4">
        <f t="shared" ca="1" si="172"/>
        <v>100.08060864568112</v>
      </c>
      <c r="G189" s="22">
        <f t="shared" ca="1" si="173"/>
        <v>108.54726274827429</v>
      </c>
      <c r="H189" s="4">
        <f t="shared" ca="1" si="173"/>
        <v>-1</v>
      </c>
      <c r="I189" s="99">
        <f t="shared" si="131"/>
        <v>22.8125</v>
      </c>
      <c r="J189" s="22" t="e">
        <f t="shared" ca="1" si="132"/>
        <v>#N/A</v>
      </c>
      <c r="K189" s="21" t="e">
        <f t="shared" ca="1" si="139"/>
        <v>#N/A</v>
      </c>
      <c r="L189" s="4">
        <f t="shared" ca="1" si="129"/>
        <v>108.54726274827429</v>
      </c>
      <c r="M189" s="21">
        <f t="shared" ca="1" si="140"/>
        <v>181</v>
      </c>
      <c r="N189" s="22">
        <f t="shared" ca="1" si="141"/>
        <v>35.619437911615755</v>
      </c>
      <c r="O189" s="21">
        <f t="shared" ca="1" si="142"/>
        <v>-1</v>
      </c>
      <c r="P189" s="99">
        <f t="shared" ca="1" si="133"/>
        <v>118.9503526498259</v>
      </c>
      <c r="Q189" t="e">
        <f t="shared" ca="1" si="134"/>
        <v>#N/A</v>
      </c>
      <c r="R189" s="108" t="e">
        <f t="shared" ca="1" si="135"/>
        <v>#N/A</v>
      </c>
      <c r="S189" s="99">
        <f t="shared" ca="1" si="136"/>
        <v>63.049647350174098</v>
      </c>
      <c r="T189" s="34" t="e">
        <f t="shared" ca="1" si="137"/>
        <v>#N/A</v>
      </c>
      <c r="U189" s="59" t="e">
        <f t="shared" ca="1" si="138"/>
        <v>#N/A</v>
      </c>
      <c r="AB189" s="4"/>
      <c r="AC189" s="4"/>
      <c r="AD189" s="4"/>
      <c r="AE189" s="4"/>
      <c r="AL189" s="99">
        <f t="shared" ca="1" si="143"/>
        <v>20.151514562352133</v>
      </c>
      <c r="AM189" s="91">
        <f t="shared" ca="1" si="144"/>
        <v>10.692362559009581</v>
      </c>
      <c r="AN189" s="99">
        <f t="shared" ca="1" si="145"/>
        <v>-20.151514562352133</v>
      </c>
      <c r="AO189" s="91">
        <f t="shared" ca="1" si="146"/>
        <v>10.692362559009581</v>
      </c>
      <c r="AP189" s="99">
        <f t="shared" ca="1" si="147"/>
        <v>7.2929881465495381</v>
      </c>
      <c r="AQ189" s="91">
        <f t="shared" ca="1" si="148"/>
        <v>-21.615329748682715</v>
      </c>
      <c r="AR189" s="30">
        <f t="shared" ca="1" si="149"/>
        <v>-7.2929881465495381</v>
      </c>
      <c r="AS189" s="91">
        <f t="shared" ca="1" si="150"/>
        <v>-21.615329748682715</v>
      </c>
      <c r="AT189" s="99" t="e">
        <f t="shared" ca="1" si="151"/>
        <v>#N/A</v>
      </c>
      <c r="AU189" s="91" t="e">
        <f t="shared" ca="1" si="152"/>
        <v>#N/A</v>
      </c>
      <c r="AV189" s="99">
        <f t="shared" ca="1" si="153"/>
        <v>21.627655044138521</v>
      </c>
      <c r="AW189" s="91">
        <f t="shared" ca="1" si="154"/>
        <v>-7.2563553897083617</v>
      </c>
      <c r="AX189" s="99">
        <f t="shared" ca="1" si="155"/>
        <v>13.285972296600088</v>
      </c>
      <c r="AY189" s="91">
        <f t="shared" ca="1" si="156"/>
        <v>18.544354838709676</v>
      </c>
      <c r="BD189" s="174">
        <v>146</v>
      </c>
      <c r="BE189" s="30">
        <f t="shared" ca="1" si="157"/>
        <v>1.96107692272893</v>
      </c>
      <c r="BF189" s="30">
        <f t="shared" ca="1" si="158"/>
        <v>1.130281626708894</v>
      </c>
      <c r="BG189" s="30">
        <f t="shared" ca="1" si="168"/>
        <v>0.92477587639818604</v>
      </c>
      <c r="BH189" s="17" t="b">
        <f t="shared" ca="1" si="159"/>
        <v>0</v>
      </c>
      <c r="BI189" s="30" t="e">
        <f t="shared" ca="1" si="160"/>
        <v>#N/A</v>
      </c>
      <c r="BJ189" s="91" t="e">
        <f t="shared" ca="1" si="161"/>
        <v>#N/A</v>
      </c>
      <c r="BK189" t="b">
        <f t="shared" ca="1" si="162"/>
        <v>1</v>
      </c>
      <c r="BL189" s="30">
        <f t="shared" ca="1" si="169"/>
        <v>13.979822586768673</v>
      </c>
      <c r="BM189" s="91">
        <f t="shared" ca="1" si="170"/>
        <v>-20.72593931387604</v>
      </c>
      <c r="BN189" s="17" t="b">
        <f t="shared" ca="1" si="163"/>
        <v>0</v>
      </c>
      <c r="BO189" t="b">
        <f t="shared" ca="1" si="164"/>
        <v>1</v>
      </c>
      <c r="BP189" t="b">
        <f t="shared" ca="1" si="165"/>
        <v>1</v>
      </c>
      <c r="BQ189" t="b">
        <f t="shared" ca="1" si="166"/>
        <v>1</v>
      </c>
      <c r="BR189" s="108" t="b">
        <f t="shared" si="167"/>
        <v>1</v>
      </c>
    </row>
    <row r="190" spans="1:70" ht="15" customHeight="1">
      <c r="A190" s="19">
        <f t="shared" si="130"/>
        <v>22.96875</v>
      </c>
      <c r="B190" s="22">
        <f t="shared" ca="1" si="171"/>
        <v>181</v>
      </c>
      <c r="C190" s="4">
        <f t="shared" ca="1" si="171"/>
        <v>160.23297780206903</v>
      </c>
      <c r="D190" s="21">
        <f t="shared" ca="1" si="171"/>
        <v>62.256260013767616</v>
      </c>
      <c r="E190" s="4">
        <f t="shared" ca="1" si="172"/>
        <v>181</v>
      </c>
      <c r="F190" s="4">
        <f t="shared" ca="1" si="172"/>
        <v>100.01132405328262</v>
      </c>
      <c r="G190" s="22">
        <f t="shared" ca="1" si="173"/>
        <v>108.41654077515383</v>
      </c>
      <c r="H190" s="4">
        <f t="shared" ca="1" si="173"/>
        <v>-1</v>
      </c>
      <c r="I190" s="99">
        <f t="shared" si="131"/>
        <v>22.96875</v>
      </c>
      <c r="J190" s="22" t="e">
        <f t="shared" ca="1" si="132"/>
        <v>#N/A</v>
      </c>
      <c r="K190" s="21" t="e">
        <f t="shared" ca="1" si="139"/>
        <v>#N/A</v>
      </c>
      <c r="L190" s="4">
        <f t="shared" ca="1" si="129"/>
        <v>108.41654077515383</v>
      </c>
      <c r="M190" s="21">
        <f t="shared" ca="1" si="140"/>
        <v>181</v>
      </c>
      <c r="N190" s="22">
        <f t="shared" ca="1" si="141"/>
        <v>35.619437911615755</v>
      </c>
      <c r="O190" s="21">
        <f t="shared" ca="1" si="142"/>
        <v>-1</v>
      </c>
      <c r="P190" s="99">
        <f t="shared" ca="1" si="133"/>
        <v>118.74373998623238</v>
      </c>
      <c r="Q190" t="e">
        <f t="shared" ca="1" si="134"/>
        <v>#N/A</v>
      </c>
      <c r="R190" s="108" t="e">
        <f t="shared" ca="1" si="135"/>
        <v>#N/A</v>
      </c>
      <c r="S190" s="99">
        <f t="shared" ca="1" si="136"/>
        <v>63.256260013767616</v>
      </c>
      <c r="T190" s="34" t="e">
        <f t="shared" ca="1" si="137"/>
        <v>#N/A</v>
      </c>
      <c r="U190" s="59" t="e">
        <f t="shared" ca="1" si="138"/>
        <v>#N/A</v>
      </c>
      <c r="AB190" s="4"/>
      <c r="AC190" s="4"/>
      <c r="AD190" s="4"/>
      <c r="AE190" s="4"/>
      <c r="AL190" s="99">
        <f t="shared" ca="1" si="143"/>
        <v>20.328228143869058</v>
      </c>
      <c r="AM190" s="91">
        <f t="shared" ca="1" si="144"/>
        <v>10.692362559009583</v>
      </c>
      <c r="AN190" s="99">
        <f t="shared" ca="1" si="145"/>
        <v>-20.328228143869058</v>
      </c>
      <c r="AO190" s="91">
        <f t="shared" ca="1" si="146"/>
        <v>10.692362559009583</v>
      </c>
      <c r="AP190" s="99">
        <f t="shared" ca="1" si="147"/>
        <v>7.767946731164673</v>
      </c>
      <c r="AQ190" s="91">
        <f t="shared" ca="1" si="148"/>
        <v>-21.615329748682719</v>
      </c>
      <c r="AR190" s="30">
        <f t="shared" ca="1" si="149"/>
        <v>-7.767946731164673</v>
      </c>
      <c r="AS190" s="91">
        <f t="shared" ca="1" si="150"/>
        <v>-21.615329748682719</v>
      </c>
      <c r="AT190" s="99" t="e">
        <f t="shared" ca="1" si="151"/>
        <v>#N/A</v>
      </c>
      <c r="AU190" s="91" t="e">
        <f t="shared" ca="1" si="152"/>
        <v>#N/A</v>
      </c>
      <c r="AV190" s="99">
        <f t="shared" ca="1" si="153"/>
        <v>21.792401956203687</v>
      </c>
      <c r="AW190" s="91">
        <f t="shared" ca="1" si="154"/>
        <v>-7.2563553897083644</v>
      </c>
      <c r="AX190" s="99">
        <f t="shared" ca="1" si="155"/>
        <v>13.376972106850774</v>
      </c>
      <c r="AY190" s="91">
        <f t="shared" ca="1" si="156"/>
        <v>18.671370967741936</v>
      </c>
      <c r="BD190" s="174">
        <v>147</v>
      </c>
      <c r="BE190" s="30">
        <f t="shared" ca="1" si="157"/>
        <v>1.9385519341590884</v>
      </c>
      <c r="BF190" s="30">
        <f t="shared" ca="1" si="158"/>
        <v>1.1220821127754137</v>
      </c>
      <c r="BG190" s="30">
        <f t="shared" ca="1" si="168"/>
        <v>0.91806718317988401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159.18246623471816</v>
      </c>
      <c r="D191" s="21">
        <f t="shared" ca="1" si="171"/>
        <v>62.459697333820429</v>
      </c>
      <c r="E191" s="4">
        <f t="shared" ca="1" si="172"/>
        <v>181</v>
      </c>
      <c r="F191" s="4">
        <f t="shared" ca="1" si="172"/>
        <v>99.94299022821636</v>
      </c>
      <c r="G191" s="22">
        <f t="shared" ca="1" si="173"/>
        <v>108.28768255045908</v>
      </c>
      <c r="H191" s="4">
        <f t="shared" ca="1" si="173"/>
        <v>-1</v>
      </c>
      <c r="I191" s="99">
        <f t="shared" si="131"/>
        <v>23.125</v>
      </c>
      <c r="J191" s="22" t="e">
        <f t="shared" ca="1" si="132"/>
        <v>#N/A</v>
      </c>
      <c r="K191" s="21" t="e">
        <f t="shared" ca="1" si="139"/>
        <v>#N/A</v>
      </c>
      <c r="L191" s="4">
        <f t="shared" ca="1" si="129"/>
        <v>108.28768255045908</v>
      </c>
      <c r="M191" s="21">
        <f t="shared" ca="1" si="140"/>
        <v>181</v>
      </c>
      <c r="N191" s="22">
        <f t="shared" ca="1" si="141"/>
        <v>35.619437911615755</v>
      </c>
      <c r="O191" s="21">
        <f t="shared" ca="1" si="142"/>
        <v>-1</v>
      </c>
      <c r="P191" s="99">
        <f t="shared" ca="1" si="133"/>
        <v>118.54030266617957</v>
      </c>
      <c r="Q191" t="e">
        <f t="shared" ca="1" si="134"/>
        <v>#N/A</v>
      </c>
      <c r="R191" s="108" t="e">
        <f t="shared" ca="1" si="135"/>
        <v>#N/A</v>
      </c>
      <c r="S191" s="99">
        <f t="shared" ca="1" si="136"/>
        <v>63.459697333820429</v>
      </c>
      <c r="T191" s="34" t="e">
        <f t="shared" ca="1" si="137"/>
        <v>#N/A</v>
      </c>
      <c r="U191" s="59" t="e">
        <f t="shared" ca="1" si="138"/>
        <v>#N/A</v>
      </c>
      <c r="AB191" s="4"/>
      <c r="AC191" s="4"/>
      <c r="AD191" s="4"/>
      <c r="AE191" s="4"/>
      <c r="AL191" s="99">
        <f t="shared" ca="1" si="143"/>
        <v>20.504609430727768</v>
      </c>
      <c r="AM191" s="91">
        <f t="shared" ca="1" si="144"/>
        <v>10.692362559009579</v>
      </c>
      <c r="AN191" s="99">
        <f t="shared" ca="1" si="145"/>
        <v>-20.504609430727768</v>
      </c>
      <c r="AO191" s="91">
        <f t="shared" ca="1" si="146"/>
        <v>10.692362559009579</v>
      </c>
      <c r="AP191" s="99">
        <f t="shared" ca="1" si="147"/>
        <v>8.2184636554353663</v>
      </c>
      <c r="AQ191" s="91">
        <f t="shared" ca="1" si="148"/>
        <v>-21.615329748682715</v>
      </c>
      <c r="AR191" s="30">
        <f t="shared" ca="1" si="149"/>
        <v>-8.2184636554353663</v>
      </c>
      <c r="AS191" s="91">
        <f t="shared" ca="1" si="150"/>
        <v>-21.615329748682715</v>
      </c>
      <c r="AT191" s="99" t="e">
        <f t="shared" ca="1" si="151"/>
        <v>#N/A</v>
      </c>
      <c r="AU191" s="91" t="e">
        <f t="shared" ca="1" si="152"/>
        <v>#N/A</v>
      </c>
      <c r="AV191" s="99">
        <f t="shared" ca="1" si="153"/>
        <v>21.957024649488609</v>
      </c>
      <c r="AW191" s="91">
        <f t="shared" ca="1" si="154"/>
        <v>-7.2563553897083679</v>
      </c>
      <c r="AX191" s="99">
        <f t="shared" ca="1" si="155"/>
        <v>13.467971917101458</v>
      </c>
      <c r="AY191" s="91">
        <f t="shared" ca="1" si="156"/>
        <v>18.798387096774192</v>
      </c>
      <c r="BD191" s="174">
        <v>148</v>
      </c>
      <c r="BE191" s="30">
        <f t="shared" ca="1" si="157"/>
        <v>1.9171158557886983</v>
      </c>
      <c r="BF191" s="30">
        <f t="shared" ca="1" si="158"/>
        <v>1.1141000500720015</v>
      </c>
      <c r="BG191" s="30">
        <f t="shared" ca="1" si="168"/>
        <v>0.9115364046043648</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158.19350051539448</v>
      </c>
      <c r="D192" s="21">
        <f t="shared" ca="1" si="171"/>
        <v>62.660035491138153</v>
      </c>
      <c r="E192" s="4">
        <f t="shared" ca="1" si="172"/>
        <v>181</v>
      </c>
      <c r="F192" s="4">
        <f t="shared" ca="1" si="172"/>
        <v>99.875587633643022</v>
      </c>
      <c r="G192" s="22">
        <f t="shared" ca="1" si="173"/>
        <v>108.16064775476097</v>
      </c>
      <c r="H192" s="4">
        <f t="shared" ca="1" si="173"/>
        <v>-1</v>
      </c>
      <c r="I192" s="99">
        <f t="shared" si="131"/>
        <v>23.28125</v>
      </c>
      <c r="J192" s="22" t="e">
        <f t="shared" ca="1" si="132"/>
        <v>#N/A</v>
      </c>
      <c r="K192" s="21" t="e">
        <f t="shared" ca="1" si="139"/>
        <v>#N/A</v>
      </c>
      <c r="L192" s="4">
        <f t="shared" ca="1" si="129"/>
        <v>108.16064775476097</v>
      </c>
      <c r="M192" s="21">
        <f t="shared" ca="1" si="140"/>
        <v>181</v>
      </c>
      <c r="N192" s="22">
        <f t="shared" ca="1" si="141"/>
        <v>35.619437911615755</v>
      </c>
      <c r="O192" s="21">
        <f t="shared" ca="1" si="142"/>
        <v>-1</v>
      </c>
      <c r="P192" s="99">
        <f t="shared" ca="1" si="133"/>
        <v>118.33996450886184</v>
      </c>
      <c r="Q192" t="e">
        <f t="shared" ca="1" si="134"/>
        <v>#N/A</v>
      </c>
      <c r="R192" s="108" t="e">
        <f t="shared" ca="1" si="135"/>
        <v>#N/A</v>
      </c>
      <c r="S192" s="99">
        <f t="shared" ca="1" si="136"/>
        <v>63.660035491138153</v>
      </c>
      <c r="T192" s="34" t="e">
        <f t="shared" ca="1" si="137"/>
        <v>#N/A</v>
      </c>
      <c r="U192" s="59" t="e">
        <f t="shared" ca="1" si="138"/>
        <v>#N/A</v>
      </c>
      <c r="AB192" s="4"/>
      <c r="AC192" s="4"/>
      <c r="AD192" s="4"/>
      <c r="AE192" s="4"/>
      <c r="AL192" s="99">
        <f t="shared" ca="1" si="143"/>
        <v>20.680666925154764</v>
      </c>
      <c r="AM192" s="91">
        <f t="shared" ca="1" si="144"/>
        <v>10.692362559009577</v>
      </c>
      <c r="AN192" s="99">
        <f t="shared" ca="1" si="145"/>
        <v>-20.680666925154764</v>
      </c>
      <c r="AO192" s="91">
        <f t="shared" ca="1" si="146"/>
        <v>10.692362559009577</v>
      </c>
      <c r="AP192" s="99">
        <f t="shared" ca="1" si="147"/>
        <v>8.6483594639799684</v>
      </c>
      <c r="AQ192" s="91">
        <f t="shared" ca="1" si="148"/>
        <v>-21.615329748682719</v>
      </c>
      <c r="AR192" s="30">
        <f t="shared" ca="1" si="149"/>
        <v>-8.6483594639799684</v>
      </c>
      <c r="AS192" s="91">
        <f t="shared" ca="1" si="150"/>
        <v>-21.615329748682719</v>
      </c>
      <c r="AT192" s="99" t="e">
        <f t="shared" ca="1" si="151"/>
        <v>#N/A</v>
      </c>
      <c r="AU192" s="91" t="e">
        <f t="shared" ca="1" si="152"/>
        <v>#N/A</v>
      </c>
      <c r="AV192" s="99">
        <f t="shared" ca="1" si="153"/>
        <v>22.121525897205878</v>
      </c>
      <c r="AW192" s="91">
        <f t="shared" ca="1" si="154"/>
        <v>-7.2563553897083652</v>
      </c>
      <c r="AX192" s="99">
        <f t="shared" ca="1" si="155"/>
        <v>13.558971727352144</v>
      </c>
      <c r="AY192" s="91">
        <f t="shared" ca="1" si="156"/>
        <v>18.925403225806452</v>
      </c>
      <c r="BD192" s="174">
        <v>149</v>
      </c>
      <c r="BE192" s="30">
        <f t="shared" ca="1" si="157"/>
        <v>1.896720103859763</v>
      </c>
      <c r="BF192" s="30">
        <f t="shared" ca="1" si="158"/>
        <v>1.1063378700122803</v>
      </c>
      <c r="BG192" s="30">
        <f t="shared" ca="1" si="168"/>
        <v>0.90518553001004765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157.25786832367041</v>
      </c>
      <c r="D193" s="21">
        <f t="shared" ca="1" si="171"/>
        <v>62.857348132154861</v>
      </c>
      <c r="E193" s="4">
        <f t="shared" ca="1" si="172"/>
        <v>181</v>
      </c>
      <c r="F193" s="4">
        <f t="shared" ca="1" si="172"/>
        <v>99.809097267057908</v>
      </c>
      <c r="G193" s="22">
        <f t="shared" ca="1" si="173"/>
        <v>108.03539724500236</v>
      </c>
      <c r="H193" s="4">
        <f t="shared" ca="1" si="173"/>
        <v>-1</v>
      </c>
      <c r="I193" s="99">
        <f t="shared" si="131"/>
        <v>23.4375</v>
      </c>
      <c r="J193" s="22" t="e">
        <f t="shared" ca="1" si="132"/>
        <v>#N/A</v>
      </c>
      <c r="K193" s="21" t="e">
        <f t="shared" ca="1" si="139"/>
        <v>#N/A</v>
      </c>
      <c r="L193" s="4">
        <f t="shared" ca="1" si="129"/>
        <v>108.03539724500236</v>
      </c>
      <c r="M193" s="21">
        <f t="shared" ca="1" si="140"/>
        <v>181</v>
      </c>
      <c r="N193" s="22">
        <f t="shared" ca="1" si="141"/>
        <v>35.619437911615755</v>
      </c>
      <c r="O193" s="21">
        <f t="shared" ca="1" si="142"/>
        <v>-1</v>
      </c>
      <c r="P193" s="99">
        <f t="shared" ca="1" si="133"/>
        <v>118.14265186784513</v>
      </c>
      <c r="Q193" t="e">
        <f t="shared" ca="1" si="134"/>
        <v>#N/A</v>
      </c>
      <c r="R193" s="108" t="e">
        <f t="shared" ca="1" si="135"/>
        <v>#N/A</v>
      </c>
      <c r="S193" s="99">
        <f t="shared" ca="1" si="136"/>
        <v>63.857348132154861</v>
      </c>
      <c r="T193" s="34" t="e">
        <f t="shared" ca="1" si="137"/>
        <v>#N/A</v>
      </c>
      <c r="U193" s="59" t="e">
        <f t="shared" ca="1" si="138"/>
        <v>#N/A</v>
      </c>
      <c r="AB193" s="4"/>
      <c r="AC193" s="4"/>
      <c r="AD193" s="4"/>
      <c r="AE193" s="4"/>
      <c r="AL193" s="99">
        <f t="shared" ca="1" si="143"/>
        <v>20.856408826945501</v>
      </c>
      <c r="AM193" s="91">
        <f t="shared" ca="1" si="144"/>
        <v>10.692362559009579</v>
      </c>
      <c r="AN193" s="99">
        <f t="shared" ca="1" si="145"/>
        <v>-20.856408826945501</v>
      </c>
      <c r="AO193" s="91">
        <f t="shared" ca="1" si="146"/>
        <v>10.692362559009579</v>
      </c>
      <c r="AP193" s="99">
        <f t="shared" ca="1" si="147"/>
        <v>9.0605698554622816</v>
      </c>
      <c r="AQ193" s="91">
        <f t="shared" ca="1" si="148"/>
        <v>-21.615329748682719</v>
      </c>
      <c r="AR193" s="30">
        <f t="shared" ca="1" si="149"/>
        <v>-9.0605698554622816</v>
      </c>
      <c r="AS193" s="91">
        <f t="shared" ca="1" si="150"/>
        <v>-21.615329748682719</v>
      </c>
      <c r="AT193" s="99" t="e">
        <f t="shared" ca="1" si="151"/>
        <v>#N/A</v>
      </c>
      <c r="AU193" s="91" t="e">
        <f t="shared" ca="1" si="152"/>
        <v>#N/A</v>
      </c>
      <c r="AV193" s="99">
        <f t="shared" ca="1" si="153"/>
        <v>22.285908388671309</v>
      </c>
      <c r="AW193" s="91">
        <f t="shared" ca="1" si="154"/>
        <v>-7.2563553897083697</v>
      </c>
      <c r="AX193" s="99">
        <f t="shared" ca="1" si="155"/>
        <v>13.649971537602831</v>
      </c>
      <c r="AY193" s="91">
        <f t="shared" ca="1" si="156"/>
        <v>19.052419354838708</v>
      </c>
      <c r="BD193" s="174">
        <v>150</v>
      </c>
      <c r="BE193" s="30">
        <f t="shared" ca="1" si="157"/>
        <v>1.8773195849778792</v>
      </c>
      <c r="BF193" s="30">
        <f t="shared" ca="1" si="158"/>
        <v>1.0987979370314906</v>
      </c>
      <c r="BG193" s="30">
        <f t="shared" ca="1" si="168"/>
        <v>0.89901649393485594</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156.36906298698642</v>
      </c>
      <c r="D194" s="21">
        <f t="shared" ca="1" si="171"/>
        <v>63.05170647825063</v>
      </c>
      <c r="E194" s="4">
        <f t="shared" ca="1" si="172"/>
        <v>181</v>
      </c>
      <c r="F194" s="4">
        <f t="shared" ca="1" si="172"/>
        <v>99.743500642055878</v>
      </c>
      <c r="G194" s="22">
        <f t="shared" ca="1" si="173"/>
        <v>107.91189301111541</v>
      </c>
      <c r="H194" s="4">
        <f t="shared" ca="1" si="173"/>
        <v>-1</v>
      </c>
      <c r="I194" s="99">
        <f t="shared" si="131"/>
        <v>23.59375</v>
      </c>
      <c r="J194" s="22" t="e">
        <f t="shared" ca="1" si="132"/>
        <v>#N/A</v>
      </c>
      <c r="K194" s="21" t="e">
        <f t="shared" ca="1" si="139"/>
        <v>#N/A</v>
      </c>
      <c r="L194" s="4">
        <f t="shared" ca="1" si="129"/>
        <v>107.91189301111541</v>
      </c>
      <c r="M194" s="21">
        <f t="shared" ca="1" si="140"/>
        <v>181</v>
      </c>
      <c r="N194" s="22">
        <f t="shared" ca="1" si="141"/>
        <v>35.619437911615755</v>
      </c>
      <c r="O194" s="21">
        <f t="shared" ca="1" si="142"/>
        <v>-1</v>
      </c>
      <c r="P194" s="99">
        <f t="shared" ca="1" si="133"/>
        <v>117.94829352174938</v>
      </c>
      <c r="Q194" t="e">
        <f t="shared" ca="1" si="134"/>
        <v>#N/A</v>
      </c>
      <c r="R194" s="108" t="e">
        <f t="shared" ca="1" si="135"/>
        <v>#N/A</v>
      </c>
      <c r="S194" s="99">
        <f t="shared" ca="1" si="136"/>
        <v>64.051706478250622</v>
      </c>
      <c r="T194" s="34" t="e">
        <f t="shared" ca="1" si="137"/>
        <v>#N/A</v>
      </c>
      <c r="U194" s="59" t="e">
        <f t="shared" ca="1" si="138"/>
        <v>#N/A</v>
      </c>
      <c r="AB194" s="4"/>
      <c r="AC194" s="4"/>
      <c r="AD194" s="4"/>
      <c r="AE194" s="4"/>
      <c r="AL194" s="99">
        <f t="shared" ca="1" si="143"/>
        <v>21.031843047369623</v>
      </c>
      <c r="AM194" s="91">
        <f t="shared" ca="1" si="144"/>
        <v>10.692362559009583</v>
      </c>
      <c r="AN194" s="99">
        <f t="shared" ca="1" si="145"/>
        <v>-21.031843047369623</v>
      </c>
      <c r="AO194" s="91">
        <f t="shared" ca="1" si="146"/>
        <v>10.692362559009583</v>
      </c>
      <c r="AP194" s="99">
        <f t="shared" ca="1" si="147"/>
        <v>9.4574076214474267</v>
      </c>
      <c r="AQ194" s="91">
        <f t="shared" ca="1" si="148"/>
        <v>-21.615329748682719</v>
      </c>
      <c r="AR194" s="30">
        <f t="shared" ca="1" si="149"/>
        <v>-9.4574076214474267</v>
      </c>
      <c r="AS194" s="91">
        <f t="shared" ca="1" si="150"/>
        <v>-21.615329748682719</v>
      </c>
      <c r="AT194" s="99" t="e">
        <f t="shared" ca="1" si="151"/>
        <v>#N/A</v>
      </c>
      <c r="AU194" s="91" t="e">
        <f t="shared" ca="1" si="152"/>
        <v>#N/A</v>
      </c>
      <c r="AV194" s="99">
        <f t="shared" ca="1" si="153"/>
        <v>22.450174732521578</v>
      </c>
      <c r="AW194" s="91">
        <f t="shared" ca="1" si="154"/>
        <v>-7.2563553897083626</v>
      </c>
      <c r="AX194" s="99">
        <f t="shared" ca="1" si="155"/>
        <v>13.740971347853515</v>
      </c>
      <c r="AY194" s="91">
        <f t="shared" ca="1" si="156"/>
        <v>19.179435483870968</v>
      </c>
      <c r="BD194" s="174">
        <v>151</v>
      </c>
      <c r="BE194" s="30">
        <f t="shared" ca="1" si="157"/>
        <v>1.8588724200263007</v>
      </c>
      <c r="BF194" s="30">
        <f t="shared" ca="1" si="158"/>
        <v>1.0914825478662591</v>
      </c>
      <c r="BG194" s="30">
        <f t="shared" ca="1" si="168"/>
        <v>0.89303117552693934</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155.52182199813547</v>
      </c>
      <c r="D195" s="21">
        <f t="shared" ca="1" si="171"/>
        <v>63.243179429224988</v>
      </c>
      <c r="E195" s="4">
        <f t="shared" ca="1" si="172"/>
        <v>181</v>
      </c>
      <c r="F195" s="4">
        <f t="shared" ca="1" si="172"/>
        <v>99.678779770841686</v>
      </c>
      <c r="G195" s="22">
        <f t="shared" ca="1" si="173"/>
        <v>107.79009813457945</v>
      </c>
      <c r="H195" s="4">
        <f t="shared" ca="1" si="173"/>
        <v>-1</v>
      </c>
      <c r="I195" s="99">
        <f t="shared" si="131"/>
        <v>23.75</v>
      </c>
      <c r="J195" s="22" t="e">
        <f t="shared" ca="1" si="132"/>
        <v>#N/A</v>
      </c>
      <c r="K195" s="21" t="e">
        <f t="shared" ca="1" si="139"/>
        <v>#N/A</v>
      </c>
      <c r="L195" s="4">
        <f t="shared" ca="1" si="129"/>
        <v>107.79009813457945</v>
      </c>
      <c r="M195" s="21">
        <f t="shared" ca="1" si="140"/>
        <v>181</v>
      </c>
      <c r="N195" s="22">
        <f t="shared" ca="1" si="141"/>
        <v>35.619437911615755</v>
      </c>
      <c r="O195" s="21">
        <f t="shared" ca="1" si="142"/>
        <v>-1</v>
      </c>
      <c r="P195" s="99">
        <f t="shared" ca="1" si="133"/>
        <v>117.75682057077501</v>
      </c>
      <c r="Q195" t="e">
        <f t="shared" ca="1" si="134"/>
        <v>#N/A</v>
      </c>
      <c r="R195" s="108" t="e">
        <f t="shared" ca="1" si="135"/>
        <v>#N/A</v>
      </c>
      <c r="S195" s="99">
        <f t="shared" ca="1" si="136"/>
        <v>64.243179429224995</v>
      </c>
      <c r="T195" s="34" t="e">
        <f t="shared" ca="1" si="137"/>
        <v>#N/A</v>
      </c>
      <c r="U195" s="59" t="e">
        <f t="shared" ca="1" si="138"/>
        <v>#N/A</v>
      </c>
      <c r="AB195" s="4"/>
      <c r="AC195" s="4"/>
      <c r="AD195" s="4"/>
      <c r="AE195" s="4"/>
      <c r="AL195" s="99">
        <f t="shared" ca="1" si="143"/>
        <v>21.206977222289133</v>
      </c>
      <c r="AM195" s="91">
        <f t="shared" ca="1" si="144"/>
        <v>10.692362559009581</v>
      </c>
      <c r="AN195" s="99">
        <f t="shared" ca="1" si="145"/>
        <v>-21.206977222289133</v>
      </c>
      <c r="AO195" s="91">
        <f t="shared" ca="1" si="146"/>
        <v>10.692362559009581</v>
      </c>
      <c r="AP195" s="99">
        <f t="shared" ca="1" si="147"/>
        <v>9.8407326889674209</v>
      </c>
      <c r="AQ195" s="91">
        <f t="shared" ca="1" si="148"/>
        <v>-21.615329748682719</v>
      </c>
      <c r="AR195" s="30">
        <f t="shared" ca="1" si="149"/>
        <v>-9.8407326889674209</v>
      </c>
      <c r="AS195" s="91">
        <f t="shared" ca="1" si="150"/>
        <v>-21.615329748682719</v>
      </c>
      <c r="AT195" s="99" t="e">
        <f t="shared" ca="1" si="151"/>
        <v>#N/A</v>
      </c>
      <c r="AU195" s="91" t="e">
        <f t="shared" ca="1" si="152"/>
        <v>#N/A</v>
      </c>
      <c r="AV195" s="99">
        <f t="shared" ca="1" si="153"/>
        <v>22.614327459782004</v>
      </c>
      <c r="AW195" s="91">
        <f t="shared" ca="1" si="154"/>
        <v>-7.2563553897083679</v>
      </c>
      <c r="AX195" s="99">
        <f t="shared" ca="1" si="155"/>
        <v>13.831971158104201</v>
      </c>
      <c r="AY195" s="91">
        <f t="shared" ca="1" si="156"/>
        <v>19.306451612903224</v>
      </c>
      <c r="BD195" s="174">
        <v>152</v>
      </c>
      <c r="BE195" s="30">
        <f t="shared" ca="1" si="157"/>
        <v>1.8413396953137922</v>
      </c>
      <c r="BF195" s="30">
        <f t="shared" ca="1" si="158"/>
        <v>1.0843939308549917</v>
      </c>
      <c r="BG195" s="30">
        <f t="shared" ca="1" si="168"/>
        <v>0.88723139797226591</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154.71181499633806</v>
      </c>
      <c r="D196" s="21">
        <f t="shared" ca="1" si="171"/>
        <v>63.431833661300566</v>
      </c>
      <c r="E196" s="4">
        <f t="shared" ca="1" si="172"/>
        <v>181</v>
      </c>
      <c r="F196" s="4">
        <f t="shared" ca="1" si="172"/>
        <v>99.614917147450257</v>
      </c>
      <c r="G196" s="22">
        <f t="shared" ca="1" si="173"/>
        <v>107.66997674881654</v>
      </c>
      <c r="H196" s="4">
        <f t="shared" ca="1" si="173"/>
        <v>-1</v>
      </c>
      <c r="I196" s="99">
        <f t="shared" si="131"/>
        <v>23.90625</v>
      </c>
      <c r="J196" s="22" t="e">
        <f t="shared" ca="1" si="132"/>
        <v>#N/A</v>
      </c>
      <c r="K196" s="21" t="e">
        <f t="shared" ca="1" si="139"/>
        <v>#N/A</v>
      </c>
      <c r="L196" s="4">
        <f t="shared" ca="1" si="129"/>
        <v>107.66997674881654</v>
      </c>
      <c r="M196" s="21">
        <f t="shared" ca="1" si="140"/>
        <v>181</v>
      </c>
      <c r="N196" s="22">
        <f t="shared" ca="1" si="141"/>
        <v>35.619437911615755</v>
      </c>
      <c r="O196" s="21">
        <f t="shared" ca="1" si="142"/>
        <v>-1</v>
      </c>
      <c r="P196" s="99">
        <f t="shared" ca="1" si="133"/>
        <v>117.56816633869943</v>
      </c>
      <c r="Q196" t="e">
        <f t="shared" ca="1" si="134"/>
        <v>#N/A</v>
      </c>
      <c r="R196" s="108" t="e">
        <f t="shared" ca="1" si="135"/>
        <v>#N/A</v>
      </c>
      <c r="S196" s="99">
        <f t="shared" ca="1" si="136"/>
        <v>64.431833661300573</v>
      </c>
      <c r="T196" s="34" t="e">
        <f t="shared" ca="1" si="137"/>
        <v>#N/A</v>
      </c>
      <c r="U196" s="59" t="e">
        <f t="shared" ca="1" si="138"/>
        <v>#N/A</v>
      </c>
      <c r="AB196" s="4"/>
      <c r="AC196" s="4"/>
      <c r="AD196" s="4"/>
      <c r="AE196" s="4"/>
      <c r="AL196" s="99">
        <f t="shared" ca="1" si="143"/>
        <v>21.381818724542356</v>
      </c>
      <c r="AM196" s="91">
        <f t="shared" ca="1" si="144"/>
        <v>10.692362559009581</v>
      </c>
      <c r="AN196" s="99">
        <f t="shared" ca="1" si="145"/>
        <v>-21.381818724542356</v>
      </c>
      <c r="AO196" s="91">
        <f t="shared" ca="1" si="146"/>
        <v>10.692362559009581</v>
      </c>
      <c r="AP196" s="99">
        <f t="shared" ca="1" si="147"/>
        <v>10.212066828914312</v>
      </c>
      <c r="AQ196" s="91">
        <f t="shared" ca="1" si="148"/>
        <v>-21.615329748682715</v>
      </c>
      <c r="AR196" s="30">
        <f t="shared" ca="1" si="149"/>
        <v>-10.212066828914312</v>
      </c>
      <c r="AS196" s="91">
        <f t="shared" ca="1" si="150"/>
        <v>-21.615329748682715</v>
      </c>
      <c r="AT196" s="99" t="e">
        <f t="shared" ca="1" si="151"/>
        <v>#N/A</v>
      </c>
      <c r="AU196" s="91" t="e">
        <f t="shared" ca="1" si="152"/>
        <v>#N/A</v>
      </c>
      <c r="AV196" s="99">
        <f t="shared" ca="1" si="153"/>
        <v>22.778369026792731</v>
      </c>
      <c r="AW196" s="91">
        <f t="shared" ca="1" si="154"/>
        <v>-7.2563553897083617</v>
      </c>
      <c r="AX196" s="99">
        <f t="shared" ca="1" si="155"/>
        <v>13.922970968354887</v>
      </c>
      <c r="AY196" s="91">
        <f t="shared" ca="1" si="156"/>
        <v>19.433467741935484</v>
      </c>
      <c r="BD196" s="174">
        <v>153</v>
      </c>
      <c r="BE196" s="30">
        <f t="shared" ca="1" si="157"/>
        <v>1.82468523796038</v>
      </c>
      <c r="BF196" s="30">
        <f t="shared" ca="1" si="158"/>
        <v>1.0775342452590986</v>
      </c>
      <c r="BG196" s="30">
        <f t="shared" ca="1" si="168"/>
        <v>0.88161892793926244</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153.93542593492924</v>
      </c>
      <c r="D197" s="21">
        <f t="shared" ca="1" si="171"/>
        <v>63.617733720003734</v>
      </c>
      <c r="E197" s="4">
        <f t="shared" ca="1" si="172"/>
        <v>181</v>
      </c>
      <c r="F197" s="4">
        <f t="shared" ca="1" si="172"/>
        <v>99.551895731643313</v>
      </c>
      <c r="G197" s="22">
        <f t="shared" ca="1" si="173"/>
        <v>107.55149400132937</v>
      </c>
      <c r="H197" s="4">
        <f t="shared" ca="1" si="173"/>
        <v>-1</v>
      </c>
      <c r="I197" s="99">
        <f t="shared" si="131"/>
        <v>24.0625</v>
      </c>
      <c r="J197" s="22" t="e">
        <f t="shared" ca="1" si="132"/>
        <v>#N/A</v>
      </c>
      <c r="K197" s="21" t="e">
        <f t="shared" ca="1" si="139"/>
        <v>#N/A</v>
      </c>
      <c r="L197" s="4">
        <f t="shared" ca="1" si="129"/>
        <v>107.55149400132937</v>
      </c>
      <c r="M197" s="21">
        <f t="shared" ca="1" si="140"/>
        <v>181</v>
      </c>
      <c r="N197" s="22">
        <f t="shared" ca="1" si="141"/>
        <v>35.619437911615755</v>
      </c>
      <c r="O197" s="21">
        <f t="shared" ca="1" si="142"/>
        <v>-1</v>
      </c>
      <c r="P197" s="99">
        <f t="shared" ca="1" si="133"/>
        <v>117.38226627999626</v>
      </c>
      <c r="Q197" t="e">
        <f t="shared" ca="1" si="134"/>
        <v>#N/A</v>
      </c>
      <c r="R197" s="108" t="e">
        <f t="shared" ca="1" si="135"/>
        <v>#N/A</v>
      </c>
      <c r="S197" s="99">
        <f t="shared" ca="1" si="136"/>
        <v>64.617733720003741</v>
      </c>
      <c r="T197" s="34" t="e">
        <f t="shared" ca="1" si="137"/>
        <v>#N/A</v>
      </c>
      <c r="U197" s="59" t="e">
        <f t="shared" ca="1" si="138"/>
        <v>#N/A</v>
      </c>
      <c r="AB197" s="4"/>
      <c r="AC197" s="4"/>
      <c r="AD197" s="4"/>
      <c r="AE197" s="4"/>
      <c r="AL197" s="99">
        <f t="shared" ca="1" si="143"/>
        <v>21.556374675642704</v>
      </c>
      <c r="AM197" s="91">
        <f t="shared" ca="1" si="144"/>
        <v>10.692362559009581</v>
      </c>
      <c r="AN197" s="99">
        <f t="shared" ca="1" si="145"/>
        <v>-21.556374675642704</v>
      </c>
      <c r="AO197" s="91">
        <f t="shared" ca="1" si="146"/>
        <v>10.692362559009581</v>
      </c>
      <c r="AP197" s="99">
        <f t="shared" ca="1" si="147"/>
        <v>10.572673555241927</v>
      </c>
      <c r="AQ197" s="91">
        <f t="shared" ca="1" si="148"/>
        <v>-21.615329748682715</v>
      </c>
      <c r="AR197" s="30">
        <f t="shared" ca="1" si="149"/>
        <v>-10.572673555241927</v>
      </c>
      <c r="AS197" s="91">
        <f t="shared" ca="1" si="150"/>
        <v>-21.615329748682715</v>
      </c>
      <c r="AT197" s="99" t="e">
        <f t="shared" ca="1" si="151"/>
        <v>#N/A</v>
      </c>
      <c r="AU197" s="91" t="e">
        <f t="shared" ca="1" si="152"/>
        <v>#N/A</v>
      </c>
      <c r="AV197" s="99">
        <f t="shared" ca="1" si="153"/>
        <v>22.942301818000963</v>
      </c>
      <c r="AW197" s="91">
        <f t="shared" ca="1" si="154"/>
        <v>-7.256355389708367</v>
      </c>
      <c r="AX197" s="99">
        <f t="shared" ca="1" si="155"/>
        <v>14.013970778605572</v>
      </c>
      <c r="AY197" s="91">
        <f t="shared" ca="1" si="156"/>
        <v>19.56048387096774</v>
      </c>
      <c r="BD197" s="174">
        <v>154</v>
      </c>
      <c r="BE197" s="30">
        <f t="shared" ca="1" si="157"/>
        <v>1.8088754129015969</v>
      </c>
      <c r="BF197" s="30">
        <f t="shared" ca="1" si="158"/>
        <v>1.0709055806052634</v>
      </c>
      <c r="BG197" s="30">
        <f t="shared" ca="1" si="168"/>
        <v>0.87619547504067008</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153.18959681875972</v>
      </c>
      <c r="D198" s="21">
        <f t="shared" ca="1" si="171"/>
        <v>63.800942108242708</v>
      </c>
      <c r="E198" s="4">
        <f t="shared" ca="1" si="172"/>
        <v>181</v>
      </c>
      <c r="F198" s="4">
        <f t="shared" ca="1" si="172"/>
        <v>99.48969893345064</v>
      </c>
      <c r="G198" s="22">
        <f t="shared" ca="1" si="173"/>
        <v>107.43461601749057</v>
      </c>
      <c r="H198" s="4">
        <f t="shared" ca="1" si="173"/>
        <v>-1</v>
      </c>
      <c r="I198" s="99">
        <f t="shared" si="131"/>
        <v>24.21875</v>
      </c>
      <c r="J198" s="22" t="e">
        <f t="shared" ca="1" si="132"/>
        <v>#N/A</v>
      </c>
      <c r="K198" s="21" t="e">
        <f t="shared" ca="1" si="139"/>
        <v>#N/A</v>
      </c>
      <c r="L198" s="4">
        <f t="shared" ca="1" si="129"/>
        <v>107.43461601749057</v>
      </c>
      <c r="M198" s="21">
        <f t="shared" ca="1" si="140"/>
        <v>181</v>
      </c>
      <c r="N198" s="22">
        <f ca="1">IF(F198&gt;$E$37,IF(H198&gt;$E$37,#N/A,$E$37),IF(F198&lt;$C$37,#N/A,F198))</f>
        <v>35.619437911615755</v>
      </c>
      <c r="O198" s="21">
        <f t="shared" ca="1" si="142"/>
        <v>-1</v>
      </c>
      <c r="P198" s="99">
        <f t="shared" ca="1" si="133"/>
        <v>117.19905789175729</v>
      </c>
      <c r="Q198" t="e">
        <f t="shared" ca="1" si="134"/>
        <v>#N/A</v>
      </c>
      <c r="R198" s="108" t="e">
        <f t="shared" ca="1" si="135"/>
        <v>#N/A</v>
      </c>
      <c r="S198" s="99">
        <f t="shared" ca="1" si="136"/>
        <v>64.800942108242708</v>
      </c>
      <c r="T198" s="34" t="e">
        <f t="shared" ca="1" si="137"/>
        <v>#N/A</v>
      </c>
      <c r="U198" s="59" t="e">
        <f t="shared" ca="1" si="138"/>
        <v>#N/A</v>
      </c>
      <c r="AB198" s="4"/>
      <c r="AC198" s="4"/>
      <c r="AD198" s="4"/>
      <c r="AE198" s="4"/>
      <c r="AL198" s="99">
        <f t="shared" ca="1" si="143"/>
        <v>21.730651956837146</v>
      </c>
      <c r="AM198" s="91">
        <f t="shared" ca="1" si="144"/>
        <v>10.692362559009583</v>
      </c>
      <c r="AN198" s="99">
        <f t="shared" ca="1" si="145"/>
        <v>-21.730651956837146</v>
      </c>
      <c r="AO198" s="91">
        <f t="shared" ca="1" si="146"/>
        <v>10.692362559009583</v>
      </c>
      <c r="AP198" s="99">
        <f t="shared" ca="1" si="147"/>
        <v>10.923615308963045</v>
      </c>
      <c r="AQ198" s="91">
        <f t="shared" ca="1" si="148"/>
        <v>-21.615329748682719</v>
      </c>
      <c r="AR198" s="30">
        <f t="shared" ca="1" si="149"/>
        <v>-10.923615308963045</v>
      </c>
      <c r="AS198" s="91">
        <f t="shared" ca="1" si="150"/>
        <v>-21.615329748682719</v>
      </c>
      <c r="AT198" s="99" t="e">
        <f t="shared" ca="1" si="151"/>
        <v>#N/A</v>
      </c>
      <c r="AU198" s="91" t="e">
        <f t="shared" ca="1" si="152"/>
        <v>#N/A</v>
      </c>
      <c r="AV198" s="99">
        <f t="shared" ca="1" si="153"/>
        <v>23.10612814862651</v>
      </c>
      <c r="AW198" s="91">
        <f t="shared" ca="1" si="154"/>
        <v>-7.256355389708367</v>
      </c>
      <c r="AX198" s="99">
        <f t="shared" ca="1" si="155"/>
        <v>14.104970588856258</v>
      </c>
      <c r="AY198" s="91">
        <f t="shared" ca="1" si="156"/>
        <v>19.6875</v>
      </c>
      <c r="BD198" s="174">
        <v>155</v>
      </c>
      <c r="BE198" s="30">
        <f t="shared" ca="1" si="157"/>
        <v>1.7938789392164378</v>
      </c>
      <c r="BF198" s="30">
        <f t="shared" ca="1" si="158"/>
        <v>1.0645099560489537</v>
      </c>
      <c r="BG198" s="30">
        <f t="shared" ca="1" si="168"/>
        <v>0.87096269131278037</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152.47171296494281</v>
      </c>
      <c r="D199" s="21">
        <f t="shared" ca="1" si="171"/>
        <v>63.981519369880857</v>
      </c>
      <c r="E199" s="4">
        <f t="shared" ca="1" si="172"/>
        <v>181</v>
      </c>
      <c r="F199" s="4">
        <f t="shared" ca="1" si="172"/>
        <v>99.42831059832578</v>
      </c>
      <c r="G199" s="22">
        <f t="shared" ca="1" si="173"/>
        <v>107.31930986589914</v>
      </c>
      <c r="H199" s="4">
        <f t="shared" ca="1" si="173"/>
        <v>-1</v>
      </c>
      <c r="I199" s="99">
        <f t="shared" si="131"/>
        <v>24.375</v>
      </c>
      <c r="J199" s="22" t="e">
        <f t="shared" ca="1" si="132"/>
        <v>#N/A</v>
      </c>
      <c r="K199" s="21" t="e">
        <f t="shared" ca="1" si="139"/>
        <v>#N/A</v>
      </c>
      <c r="L199" s="4">
        <f t="shared" ca="1" si="129"/>
        <v>107.31930986589914</v>
      </c>
      <c r="M199" s="21">
        <f t="shared" ca="1" si="140"/>
        <v>181</v>
      </c>
      <c r="N199" s="22">
        <f t="shared" ca="1" si="141"/>
        <v>35.619437911615755</v>
      </c>
      <c r="O199" s="21">
        <f t="shared" ca="1" si="142"/>
        <v>-1</v>
      </c>
      <c r="P199" s="99">
        <f t="shared" ca="1" si="133"/>
        <v>117.01848063011914</v>
      </c>
      <c r="Q199" t="e">
        <f t="shared" ca="1" si="134"/>
        <v>#N/A</v>
      </c>
      <c r="R199" s="108" t="e">
        <f t="shared" ca="1" si="135"/>
        <v>#N/A</v>
      </c>
      <c r="S199" s="99">
        <f t="shared" ca="1" si="136"/>
        <v>64.981519369880857</v>
      </c>
      <c r="T199" s="34" t="e">
        <f t="shared" ca="1" si="137"/>
        <v>#N/A</v>
      </c>
      <c r="U199" s="59" t="e">
        <f t="shared" ca="1" si="138"/>
        <v>#N/A</v>
      </c>
      <c r="AB199" s="4"/>
      <c r="AC199" s="4"/>
      <c r="AD199" s="4"/>
      <c r="AE199" s="4"/>
      <c r="AL199" s="99">
        <f t="shared" ca="1" si="143"/>
        <v>21.904657219566118</v>
      </c>
      <c r="AM199" s="91">
        <f t="shared" ca="1" si="144"/>
        <v>10.692362559009583</v>
      </c>
      <c r="AN199" s="99">
        <f t="shared" ca="1" si="145"/>
        <v>-21.904657219566118</v>
      </c>
      <c r="AO199" s="91">
        <f t="shared" ca="1" si="146"/>
        <v>10.692362559009583</v>
      </c>
      <c r="AP199" s="99">
        <f t="shared" ca="1" si="147"/>
        <v>11.265795349451004</v>
      </c>
      <c r="AQ199" s="91">
        <f t="shared" ca="1" si="148"/>
        <v>-21.615329748682719</v>
      </c>
      <c r="AR199" s="30">
        <f t="shared" ca="1" si="149"/>
        <v>-11.265795349451004</v>
      </c>
      <c r="AS199" s="91">
        <f t="shared" ca="1" si="150"/>
        <v>-21.615329748682719</v>
      </c>
      <c r="AT199" s="99" t="e">
        <f t="shared" ca="1" si="151"/>
        <v>#N/A</v>
      </c>
      <c r="AU199" s="91" t="e">
        <f t="shared" ca="1" si="152"/>
        <v>#N/A</v>
      </c>
      <c r="AV199" s="99">
        <f t="shared" ca="1" si="153"/>
        <v>23.26985026720736</v>
      </c>
      <c r="AW199" s="91">
        <f t="shared" ca="1" si="154"/>
        <v>-7.2563553897083626</v>
      </c>
      <c r="AX199" s="99">
        <f t="shared" ca="1" si="155"/>
        <v>14.195970399106942</v>
      </c>
      <c r="AY199" s="91">
        <f t="shared" ca="1" si="156"/>
        <v>19.814516129032256</v>
      </c>
      <c r="BD199" s="174">
        <v>156</v>
      </c>
      <c r="BE199" s="30">
        <f t="shared" ca="1" si="157"/>
        <v>1.7796667237646693</v>
      </c>
      <c r="BF199" s="30">
        <f t="shared" ca="1" si="158"/>
        <v>1.0583493197593645</v>
      </c>
      <c r="BG199" s="30">
        <f t="shared" ca="1" si="168"/>
        <v>0.86592217071220734</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151.77951703032232</v>
      </c>
      <c r="D200" s="21">
        <f t="shared" ca="1" si="171"/>
        <v>64.159524169080811</v>
      </c>
      <c r="E200" s="4">
        <f t="shared" ca="1" si="172"/>
        <v>181</v>
      </c>
      <c r="F200" s="4">
        <f t="shared" ca="1" si="172"/>
        <v>99.367714992888125</v>
      </c>
      <c r="G200" s="22">
        <f t="shared" ca="1" si="173"/>
        <v>107.2055435252239</v>
      </c>
      <c r="H200" s="4">
        <f t="shared" ca="1" si="173"/>
        <v>-1</v>
      </c>
      <c r="I200" s="99">
        <f t="shared" si="131"/>
        <v>24.53125</v>
      </c>
      <c r="J200" s="22" t="e">
        <f t="shared" ca="1" si="132"/>
        <v>#N/A</v>
      </c>
      <c r="K200" s="21" t="e">
        <f t="shared" ca="1" si="139"/>
        <v>#N/A</v>
      </c>
      <c r="L200" s="4">
        <f t="shared" ca="1" si="129"/>
        <v>107.2055435252239</v>
      </c>
      <c r="M200" s="21">
        <f t="shared" ca="1" si="140"/>
        <v>181</v>
      </c>
      <c r="N200" s="22">
        <f t="shared" ca="1" si="141"/>
        <v>35.619437911615755</v>
      </c>
      <c r="O200" s="21">
        <f t="shared" ca="1" si="142"/>
        <v>-1</v>
      </c>
      <c r="P200" s="99">
        <f t="shared" ca="1" si="133"/>
        <v>116.84047583091919</v>
      </c>
      <c r="Q200" t="e">
        <f t="shared" ca="1" si="134"/>
        <v>#N/A</v>
      </c>
      <c r="R200" s="108" t="e">
        <f t="shared" ca="1" si="135"/>
        <v>#N/A</v>
      </c>
      <c r="S200" s="99">
        <f t="shared" ca="1" si="136"/>
        <v>65.159524169080811</v>
      </c>
      <c r="T200" s="34" t="e">
        <f t="shared" ca="1" si="137"/>
        <v>#N/A</v>
      </c>
      <c r="U200" s="59" t="e">
        <f t="shared" ca="1" si="138"/>
        <v>#N/A</v>
      </c>
      <c r="AB200" s="4"/>
      <c r="AC200" s="4"/>
      <c r="AD200" s="4"/>
      <c r="AE200" s="4"/>
      <c r="AL200" s="99">
        <f t="shared" ca="1" si="143"/>
        <v>22.078396895363351</v>
      </c>
      <c r="AM200" s="91">
        <f t="shared" ca="1" si="144"/>
        <v>10.692362559009581</v>
      </c>
      <c r="AN200" s="99">
        <f t="shared" ca="1" si="145"/>
        <v>-22.078396895363351</v>
      </c>
      <c r="AO200" s="91">
        <f t="shared" ca="1" si="146"/>
        <v>10.692362559009581</v>
      </c>
      <c r="AP200" s="99">
        <f t="shared" ca="1" si="147"/>
        <v>11.599989069745359</v>
      </c>
      <c r="AQ200" s="91">
        <f t="shared" ca="1" si="148"/>
        <v>-21.615329748682722</v>
      </c>
      <c r="AR200" s="30">
        <f t="shared" ca="1" si="149"/>
        <v>-11.599989069745359</v>
      </c>
      <c r="AS200" s="91">
        <f t="shared" ca="1" si="150"/>
        <v>-21.615329748682722</v>
      </c>
      <c r="AT200" s="99" t="e">
        <f t="shared" ca="1" si="151"/>
        <v>#N/A</v>
      </c>
      <c r="AU200" s="91" t="e">
        <f t="shared" ca="1" si="152"/>
        <v>#N/A</v>
      </c>
      <c r="AV200" s="99">
        <f t="shared" ca="1" si="153"/>
        <v>23.433470358031698</v>
      </c>
      <c r="AW200" s="91">
        <f t="shared" ca="1" si="154"/>
        <v>-7.2563553897083661</v>
      </c>
      <c r="AX200" s="99">
        <f t="shared" ca="1" si="155"/>
        <v>14.286970209357628</v>
      </c>
      <c r="AY200" s="91">
        <f t="shared" ca="1" si="156"/>
        <v>19.941532258064516</v>
      </c>
      <c r="BD200" s="174">
        <v>157</v>
      </c>
      <c r="BE200" s="30">
        <f t="shared" ca="1" si="157"/>
        <v>1.7662117103621584</v>
      </c>
      <c r="BF200" s="30">
        <f t="shared" ca="1" si="158"/>
        <v>1.0524255483259892</v>
      </c>
      <c r="BG200" s="30">
        <f t="shared" ca="1" si="168"/>
        <v>0.86107544863035479</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151.11104344012693</v>
      </c>
      <c r="D201" s="21">
        <f t="shared" ca="1" si="171"/>
        <v>64.33501336567582</v>
      </c>
      <c r="E201" s="4">
        <f t="shared" ca="1" si="172"/>
        <v>181</v>
      </c>
      <c r="F201" s="4">
        <f t="shared" ca="1" si="172"/>
        <v>99.307896791223882</v>
      </c>
      <c r="G201" s="22">
        <f t="shared" ca="1" si="173"/>
        <v>107.09328585245873</v>
      </c>
      <c r="H201" s="4">
        <f t="shared" ca="1" si="173"/>
        <v>-1</v>
      </c>
      <c r="I201" s="99">
        <f t="shared" si="131"/>
        <v>24.6875</v>
      </c>
      <c r="J201" s="22" t="e">
        <f t="shared" ca="1" si="132"/>
        <v>#N/A</v>
      </c>
      <c r="K201" s="21" t="e">
        <f t="shared" ca="1" si="139"/>
        <v>#N/A</v>
      </c>
      <c r="L201" s="4">
        <f t="shared" ca="1" si="129"/>
        <v>107.09328585245873</v>
      </c>
      <c r="M201" s="21">
        <f t="shared" ca="1" si="140"/>
        <v>181</v>
      </c>
      <c r="N201" s="22">
        <f t="shared" ca="1" si="141"/>
        <v>35.619437911615755</v>
      </c>
      <c r="O201" s="21">
        <f t="shared" ca="1" si="142"/>
        <v>-1</v>
      </c>
      <c r="P201" s="99">
        <f t="shared" ca="1" si="133"/>
        <v>116.66498663432418</v>
      </c>
      <c r="Q201" t="e">
        <f t="shared" ca="1" si="134"/>
        <v>#N/A</v>
      </c>
      <c r="R201" s="108" t="e">
        <f t="shared" ca="1" si="135"/>
        <v>#N/A</v>
      </c>
      <c r="S201" s="99">
        <f t="shared" ca="1" si="136"/>
        <v>65.33501336567582</v>
      </c>
      <c r="T201" s="34" t="e">
        <f t="shared" ca="1" si="137"/>
        <v>#N/A</v>
      </c>
      <c r="U201" s="59" t="e">
        <f t="shared" ca="1" si="138"/>
        <v>#N/A</v>
      </c>
      <c r="AB201" s="4"/>
      <c r="AC201" s="4"/>
      <c r="AD201" s="4"/>
      <c r="AE201" s="4"/>
      <c r="AL201" s="99">
        <f t="shared" ca="1" si="143"/>
        <v>22.251877205231249</v>
      </c>
      <c r="AM201" s="91">
        <f t="shared" ca="1" si="144"/>
        <v>10.692362559009581</v>
      </c>
      <c r="AN201" s="99">
        <f t="shared" ca="1" si="145"/>
        <v>-22.251877205231249</v>
      </c>
      <c r="AO201" s="91">
        <f t="shared" ca="1" si="146"/>
        <v>10.692362559009581</v>
      </c>
      <c r="AP201" s="99">
        <f t="shared" ca="1" si="147"/>
        <v>11.926867824609777</v>
      </c>
      <c r="AQ201" s="91">
        <f t="shared" ca="1" si="148"/>
        <v>-21.615329748682719</v>
      </c>
      <c r="AR201" s="30">
        <f t="shared" ca="1" si="149"/>
        <v>-11.926867824609777</v>
      </c>
      <c r="AS201" s="91">
        <f t="shared" ca="1" si="150"/>
        <v>-21.615329748682719</v>
      </c>
      <c r="AT201" s="99" t="e">
        <f t="shared" ca="1" si="151"/>
        <v>#N/A</v>
      </c>
      <c r="AU201" s="91" t="e">
        <f t="shared" ca="1" si="152"/>
        <v>#N/A</v>
      </c>
      <c r="AV201" s="99">
        <f t="shared" ca="1" si="153"/>
        <v>23.596990543462326</v>
      </c>
      <c r="AW201" s="91">
        <f t="shared" ca="1" si="154"/>
        <v>-7.2563553897083635</v>
      </c>
      <c r="AX201" s="99">
        <f t="shared" ca="1" si="155"/>
        <v>14.377970019608314</v>
      </c>
      <c r="AY201" s="91">
        <f t="shared" ca="1" si="156"/>
        <v>20.068548387096772</v>
      </c>
      <c r="BD201" s="174">
        <v>158</v>
      </c>
      <c r="BE201" s="30">
        <f t="shared" ca="1" si="157"/>
        <v>1.7534887429338772</v>
      </c>
      <c r="BF201" s="30">
        <f t="shared" ca="1" si="158"/>
        <v>1.0467404461869916</v>
      </c>
      <c r="BG201" s="30">
        <f t="shared" ca="1" si="168"/>
        <v>0.85642400142572028</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150.46456758588258</v>
      </c>
      <c r="D202" s="7">
        <f t="shared" ca="1" si="171"/>
        <v>64.508042086806213</v>
      </c>
      <c r="E202" s="6">
        <f t="shared" ca="1" si="172"/>
        <v>181</v>
      </c>
      <c r="F202" s="6">
        <f t="shared" ca="1" si="172"/>
        <v>99.248841061720839</v>
      </c>
      <c r="G202" s="5">
        <f t="shared" ca="1" si="173"/>
        <v>106.98250655251917</v>
      </c>
      <c r="H202" s="6">
        <f t="shared" ca="1" si="173"/>
        <v>-1</v>
      </c>
      <c r="I202" s="99">
        <v>24.95</v>
      </c>
      <c r="J202" s="22" t="e">
        <f t="shared" ca="1" si="132"/>
        <v>#N/A</v>
      </c>
      <c r="K202" s="21" t="e">
        <f t="shared" ca="1" si="139"/>
        <v>#N/A</v>
      </c>
      <c r="L202" s="4">
        <f t="shared" ca="1" si="129"/>
        <v>106.98250655251917</v>
      </c>
      <c r="M202" s="21">
        <f t="shared" ca="1" si="140"/>
        <v>181</v>
      </c>
      <c r="N202" s="22">
        <f t="shared" ca="1" si="141"/>
        <v>35.619437911615755</v>
      </c>
      <c r="O202" s="21">
        <f t="shared" ca="1" si="142"/>
        <v>-1</v>
      </c>
      <c r="P202" s="99">
        <f t="shared" ca="1" si="133"/>
        <v>116.49195791319379</v>
      </c>
      <c r="R202" s="108"/>
      <c r="S202" s="99">
        <f t="shared" ca="1" si="136"/>
        <v>65.508042086806213</v>
      </c>
      <c r="T202" s="175"/>
      <c r="U202" s="176"/>
      <c r="AC202" s="4"/>
      <c r="AD202" s="4"/>
      <c r="AE202" s="4"/>
      <c r="AF202" s="4"/>
      <c r="AL202" s="154">
        <f t="shared" ca="1" si="143"/>
        <v>22.425104168524836</v>
      </c>
      <c r="AM202" s="139">
        <f t="shared" ca="1" si="144"/>
        <v>10.692362559009583</v>
      </c>
      <c r="AN202" s="154">
        <f t="shared" ca="1" si="145"/>
        <v>-22.425104168524836</v>
      </c>
      <c r="AO202" s="139">
        <f t="shared" ca="1" si="146"/>
        <v>10.692362559009583</v>
      </c>
      <c r="AP202" s="154">
        <f t="shared" ca="1" si="147"/>
        <v>12.247017347836657</v>
      </c>
      <c r="AQ202" s="139">
        <f t="shared" ca="1" si="148"/>
        <v>-21.615329748682715</v>
      </c>
      <c r="AR202" s="30">
        <f t="shared" ca="1" si="149"/>
        <v>-12.247017347836657</v>
      </c>
      <c r="AS202" s="91">
        <f t="shared" ca="1" si="150"/>
        <v>-21.615329748682715</v>
      </c>
      <c r="AT202" s="154" t="e">
        <f ca="1">IF(OR(J202=181,J202=-1),#N/A,I202*SIN(RADIANS(J202)))</f>
        <v>#N/A</v>
      </c>
      <c r="AU202" s="139" t="e">
        <f t="shared" ca="1" si="152"/>
        <v>#N/A</v>
      </c>
      <c r="AV202" s="154">
        <f t="shared" ca="1" si="153"/>
        <v>23.862029746301054</v>
      </c>
      <c r="AW202" s="139">
        <f t="shared" ca="1" si="154"/>
        <v>-7.287388859299571</v>
      </c>
      <c r="AX202" s="99">
        <f t="shared" ca="1" si="155"/>
        <v>14.530849700829465</v>
      </c>
      <c r="AY202" s="91">
        <f t="shared" ca="1" si="156"/>
        <v>20.281935483870967</v>
      </c>
      <c r="BD202" s="174">
        <v>159</v>
      </c>
      <c r="BE202" s="30">
        <f t="shared" ca="1" si="157"/>
        <v>1.7414744412679437</v>
      </c>
      <c r="BF202" s="30">
        <f t="shared" ca="1" si="158"/>
        <v>1.0412957450795555</v>
      </c>
      <c r="BG202" s="30">
        <f t="shared" ca="1" si="168"/>
        <v>0.85196924597418167</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t="e">
        <f ca="1">J202</f>
        <v>#N/A</v>
      </c>
      <c r="L203" s="115"/>
      <c r="M203" s="114">
        <f ca="1">L202</f>
        <v>106.98250655251917</v>
      </c>
      <c r="N203" s="115"/>
      <c r="O203" s="114">
        <f ca="1">N202</f>
        <v>35.619437911615755</v>
      </c>
      <c r="P203" s="115"/>
      <c r="Q203" s="177">
        <f t="array" aca="1" ref="Q203" ca="1">MIN(IF(ISNUMBER(Q43:Q202),Q43:Q202))</f>
        <v>0</v>
      </c>
      <c r="R203" s="178">
        <f t="array" aca="1" ref="R203" ca="1">MIN(IF(ISNUMBER(R43:R202),R43:R202))</f>
        <v>0</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-22.425104168524836</v>
      </c>
      <c r="AO203" s="163">
        <f t="array" aca="1" ref="AO203" ca="1">MIN(IF(ISNUMBER(AO43:AO202),AO43:AO202))</f>
        <v>10.692362559009577</v>
      </c>
      <c r="AR203" s="162">
        <f t="array" aca="1" ref="AR203" ca="1">MIN(IF(ISNUMBER(AR43:AR202),AR43:AR202))</f>
        <v>-12.247017347836657</v>
      </c>
      <c r="AS203" s="163">
        <f t="array" aca="1" ref="AS203" ca="1">MIN(IF(ISNUMBER(AS43:AS202),AS43:AS202))</f>
        <v>-21.615329748682722</v>
      </c>
      <c r="AT203" s="110"/>
      <c r="AU203" s="166" t="s">
        <v>113</v>
      </c>
      <c r="AV203" s="110"/>
      <c r="AW203" s="166" t="s">
        <v>113</v>
      </c>
      <c r="AX203" s="109"/>
      <c r="AY203" s="170" t="s">
        <v>113</v>
      </c>
      <c r="BD203" s="174">
        <v>160</v>
      </c>
      <c r="BE203" s="30">
        <f t="shared" ca="1" si="157"/>
        <v>1.7301470881543859</v>
      </c>
      <c r="BF203" s="30">
        <f t="shared" ca="1" si="158"/>
        <v>1.0360931035123826</v>
      </c>
      <c r="BG203" s="30">
        <f t="shared" ca="1" si="168"/>
        <v>0.84771253923740386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22.425104168524836</v>
      </c>
      <c r="AO204" s="164">
        <f ca="1">AO203</f>
        <v>10.692362559009577</v>
      </c>
      <c r="AR204" s="165">
        <f ca="1">-AR203</f>
        <v>12.247017347836657</v>
      </c>
      <c r="AS204" s="164">
        <f ca="1">AS203</f>
        <v>-21.615329748682722</v>
      </c>
      <c r="AT204" s="162">
        <f t="array" aca="1" ref="AT204" ca="1">MIN(IF(ISNUMBER(AT43:AT202),AT43:AT202))</f>
        <v>2.9119939280219383E-2</v>
      </c>
      <c r="AU204" s="163">
        <f ca="1">VLOOKUP(AT204,AT43:AU202,2)</f>
        <v>-4.0645161290322578E-2</v>
      </c>
      <c r="AV204" s="162">
        <f t="array" aca="1" ref="AV204" ca="1">MIN(IF(ISNUMBER(AV43:AV202),AV43:AV202))</f>
        <v>1.1295886511249849</v>
      </c>
      <c r="AW204" s="163">
        <f ca="1">VLOOKUP(AV204,AV43:AW202,2)</f>
        <v>-7.2563553897083652</v>
      </c>
      <c r="AX204" s="162">
        <f t="array" aca="1" ref="AX204" ca="1">MIN(IF(ISNUMBER(AX43:AX202),AX43:AX202))</f>
        <v>2.9119939280219373E-2</v>
      </c>
      <c r="AY204" s="163">
        <f ca="1">VLOOKUP(AX204,AX43:AY202,2)</f>
        <v>4.0645161290322585E-2</v>
      </c>
      <c r="BD204" s="174">
        <v>161</v>
      </c>
      <c r="BE204" s="30">
        <f t="shared" ca="1" si="157"/>
        <v>1.7194865268325221</v>
      </c>
      <c r="BF204" s="30">
        <f t="shared" ca="1" si="158"/>
        <v>1.0311341062604931</v>
      </c>
      <c r="BG204" s="30">
        <f t="shared" ca="1" si="168"/>
        <v>0.84365517784949429</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-2.9119939280219383E-2</v>
      </c>
      <c r="AU205" s="164">
        <f ca="1">AU204</f>
        <v>-4.0645161290322578E-2</v>
      </c>
      <c r="AV205" s="165">
        <f ca="1">IF(AV204&gt;3,#N/A,-AV204)</f>
        <v>-1.1295886511249849</v>
      </c>
      <c r="AW205" s="164">
        <f ca="1">AW204</f>
        <v>-7.2563553897083652</v>
      </c>
      <c r="AX205" s="165">
        <f ca="1">IF(AX204&gt;2,#N/A,-AX204)</f>
        <v>-2.9119939280219373E-2</v>
      </c>
      <c r="AY205" s="164">
        <f ca="1">AY204</f>
        <v>4.0645161290322585E-2</v>
      </c>
      <c r="BD205" s="174">
        <v>162</v>
      </c>
      <c r="BE205" s="30">
        <f t="shared" ca="1" si="157"/>
        <v>1.7094740677938276</v>
      </c>
      <c r="BF205" s="30">
        <f t="shared" ca="1" si="158"/>
        <v>1.0264202638824893</v>
      </c>
      <c r="BG205" s="30">
        <f t="shared" ca="1" si="168"/>
        <v>0.83979839772203679</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1.7000924040952339</v>
      </c>
      <c r="BF206" s="30">
        <f t="shared" ca="1" si="158"/>
        <v>1.021953012260423</v>
      </c>
      <c r="BG206" s="30">
        <f t="shared" ca="1" si="168"/>
        <v>0.83614337366761893</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C7</f>
        <v>200</v>
      </c>
      <c r="D207" s="43" t="s">
        <v>125</v>
      </c>
      <c r="E207" s="44" t="s">
        <v>126</v>
      </c>
      <c r="F207" s="45" t="s">
        <v>127</v>
      </c>
      <c r="G207" s="43" t="s">
        <v>125</v>
      </c>
      <c r="H207" s="44" t="s">
        <v>126</v>
      </c>
      <c r="I207" s="44" t="s">
        <v>127</v>
      </c>
      <c r="J207" s="46">
        <f>MOD(360+J212,360)</f>
        <v>200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1.691325534433056</v>
      </c>
      <c r="BF207" s="30">
        <f t="shared" ca="1" si="158"/>
        <v>1.0177337121624142</v>
      </c>
      <c r="BG207" s="30">
        <f t="shared" ca="1" si="168"/>
        <v>0.83269121904197518</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1.683158693311877</v>
      </c>
      <c r="BF208" s="30">
        <f t="shared" ca="1" si="158"/>
        <v>1.0137636488281452</v>
      </c>
      <c r="BG208" s="30">
        <f t="shared" ca="1" si="168"/>
        <v>0.82944298540484607</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1.6755782877172534</v>
      </c>
      <c r="BF209" s="30">
        <f t="shared" ca="1" si="158"/>
        <v>1.0100440315773669</v>
      </c>
      <c r="BG209" s="30">
        <f t="shared" ca="1" si="168"/>
        <v>0.82639966219966388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1.6685718397673202</v>
      </c>
      <c r="BF210" s="30">
        <f t="shared" ca="1" si="158"/>
        <v>1.0065759934415268</v>
      </c>
      <c r="BG210" s="30">
        <f t="shared" ca="1" si="168"/>
        <v>0.82356217645215835</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1.6621279348773375</v>
      </c>
      <c r="BF211" s="30">
        <f t="shared" ca="1" si="158"/>
        <v>1.0033605908186365</v>
      </c>
      <c r="BG211" s="30">
        <f t="shared" ca="1" si="168"/>
        <v>0.82093139248797531</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IF(D207="Going",C207,C207+180)</f>
        <v>200</v>
      </c>
      <c r="D212" s="54">
        <f>C212</f>
        <v>200</v>
      </c>
      <c r="E212" s="54">
        <f>IF(F207="Earth-Fixed",D212,0)</f>
        <v>200</v>
      </c>
      <c r="F212" s="55">
        <f>90-E212</f>
        <v>-110</v>
      </c>
      <c r="G212" s="56">
        <f>IF(D207="Going",C207,C207+180)</f>
        <v>200</v>
      </c>
      <c r="H212" s="54">
        <f>IF(I207="Earth-Fixed",G212,0)</f>
        <v>200</v>
      </c>
      <c r="I212" s="54">
        <f>IF(H207="Nautical",H212,180-H212)</f>
        <v>200</v>
      </c>
      <c r="J212" s="55">
        <f>IF(G207="Going",I212,I212+180)</f>
        <v>200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1.6562361750239607</v>
      </c>
      <c r="BF212" s="30">
        <f t="shared" ca="1" si="158"/>
        <v>1.0003988031514832</v>
      </c>
      <c r="BG212" s="30">
        <f t="shared" ca="1" si="168"/>
        <v>0.8185081116693953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IF(D207="Going",C207,C207+180)</f>
        <v>200</v>
      </c>
      <c r="D213" s="57">
        <f>-C213</f>
        <v>-200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1.6508871367432754</v>
      </c>
      <c r="BF213" s="30">
        <f t="shared" ca="1" si="158"/>
        <v>0.99769153262928223</v>
      </c>
      <c r="BG213" s="30">
        <f t="shared" ca="1" si="168"/>
        <v>0.81629307215123093</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1.6460723335392047</v>
      </c>
      <c r="BF214" s="30">
        <f t="shared" ca="1" si="158"/>
        <v>0.99523960391285993</v>
      </c>
      <c r="BG214" s="30">
        <f t="shared" ca="1" si="168"/>
        <v>0.81428694865597628</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1.6417841824173658</v>
      </c>
      <c r="BF215" s="30">
        <f t="shared" ca="1" si="158"/>
        <v>0.99304376388345583</v>
      </c>
      <c r="BG215" s="30">
        <f t="shared" ca="1" si="168"/>
        <v>0.81249035226828203</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1.6380159742943854</v>
      </c>
      <c r="BF216" s="30">
        <f t="shared" ca="1" si="158"/>
        <v>0.99110468141521479</v>
      </c>
      <c r="BG216" s="30">
        <f t="shared" ca="1" si="168"/>
        <v>0.81090383024881219</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si="182">$D217*COS(RADIANS($F$212+E217))</f>
        <v>-1.3680805733026749</v>
      </c>
      <c r="G217" s="66">
        <f t="shared" ref="G217:G226" si="183">$D217*SIN(RADIANS($F$212+E217))</f>
        <v>-3.7587704831436337</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1.6347618480645554</v>
      </c>
      <c r="BF217" s="30">
        <f t="shared" ca="1" si="158"/>
        <v>0.98942294717144075</v>
      </c>
      <c r="BG217" s="30">
        <f t="shared" ca="1" si="168"/>
        <v>0.80952786586754244</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si="182"/>
        <v>-1.6237329074372453</v>
      </c>
      <c r="G218" s="68">
        <f t="shared" si="183"/>
        <v>-1.5373650982461489</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1.6320167681349902</v>
      </c>
      <c r="BF218" s="30">
        <f t="shared" ca="1" si="158"/>
        <v>0.98799907342467586</v>
      </c>
      <c r="BG218" s="30">
        <f t="shared" ca="1" si="168"/>
        <v>0.80836287825655295</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si="182"/>
        <v>0.42838795251676381</v>
      </c>
      <c r="G219" s="68">
        <f t="shared" si="183"/>
        <v>4.1007906264693021</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1.6297765052674538</v>
      </c>
      <c r="BF219" s="30">
        <f t="shared" ca="1" si="158"/>
        <v>0.98683349390065644</v>
      </c>
      <c r="BG219" s="30">
        <f t="shared" ca="1" si="168"/>
        <v>0.80740922228235534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si="182"/>
        <v>2.3077731940885835</v>
      </c>
      <c r="G220" s="68">
        <f t="shared" si="183"/>
        <v>3.4167503398179648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1.6280376205901679</v>
      </c>
      <c r="BF220" s="30">
        <f t="shared" ca="1" si="158"/>
        <v>0.98592656364619691</v>
      </c>
      <c r="BG220" s="30">
        <f t="shared" ca="1" si="168"/>
        <v>0.8066671884377975</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si="182"/>
        <v>0.25565233413457106</v>
      </c>
      <c r="G221" s="68">
        <f t="shared" si="183"/>
        <v>-2.2214053848974853</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1.626797452666471</v>
      </c>
      <c r="BF221" s="30">
        <f t="shared" ca="1" si="158"/>
        <v>0.98527855892103855</v>
      </c>
      <c r="BG221" s="30">
        <f t="shared" ca="1" si="168"/>
        <v>0.80613700275357703</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si="182"/>
        <v>-1.3680805733026749</v>
      </c>
      <c r="G222" s="68">
        <f t="shared" si="183"/>
        <v>-3.7587704831436337</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1.6260541075294495</v>
      </c>
      <c r="BF222" s="173">
        <f t="shared" ca="1" si="158"/>
        <v>0.98488967711369757</v>
      </c>
      <c r="BG222" s="173">
        <f t="shared" ca="1" si="168"/>
        <v>0.80581882672938898</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si="182"/>
        <v>-3.420201433256687</v>
      </c>
      <c r="G223" s="68">
        <f t="shared" si="183"/>
        <v>-9.3969262078590852</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si="182"/>
        <v>-3.548027600323973</v>
      </c>
      <c r="G224" s="68">
        <f t="shared" si="183"/>
        <v>-8.2862235154103416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1.6258064516129029</v>
      </c>
      <c r="BF224" s="30">
        <f t="shared" ca="1" si="158"/>
        <v>0.98476003668134027</v>
      </c>
      <c r="BG224" s="30">
        <f t="shared" ca="1" si="168"/>
        <v>0.80571275728473291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si="182"/>
        <v>-3.420201433256687</v>
      </c>
      <c r="G225" s="68">
        <f t="shared" si="183"/>
        <v>-9.3969262078590852</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1.6260541075294495</v>
      </c>
      <c r="BF225" s="30">
        <f t="shared" ca="1" si="158"/>
        <v>0.98488967711369757</v>
      </c>
      <c r="BG225" s="30">
        <f t="shared" ca="1" si="168"/>
        <v>0.80581882672938898</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si="182"/>
        <v>-2.6083349795380641</v>
      </c>
      <c r="G226" s="71">
        <f t="shared" si="183"/>
        <v>-8.6282436587360092</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1.626797452666471</v>
      </c>
      <c r="BF226" s="30">
        <f t="shared" ca="1" si="158"/>
        <v>0.98527855892103855</v>
      </c>
      <c r="BG226" s="30">
        <f t="shared" ca="1" si="168"/>
        <v>0.80613700275357703</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1.6280376205901679</v>
      </c>
      <c r="BF227" s="30">
        <f t="shared" ca="1" si="158"/>
        <v>0.98592656364619691</v>
      </c>
      <c r="BG227" s="30">
        <f t="shared" ca="1" si="168"/>
        <v>0.8066671884377975</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1.6297765052674538</v>
      </c>
      <c r="BF228" s="30">
        <f t="shared" ca="1" si="158"/>
        <v>0.98683349390065644</v>
      </c>
      <c r="BG228" s="30">
        <f t="shared" ca="1" si="168"/>
        <v>0.80740922228235534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1.6320167681349902</v>
      </c>
      <c r="BF229" s="30">
        <f t="shared" ca="1" si="158"/>
        <v>0.98799907342467586</v>
      </c>
      <c r="BG229" s="30">
        <f t="shared" ca="1" si="168"/>
        <v>0.80836287825655295</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1.6347618480645554</v>
      </c>
      <c r="BF230" s="30">
        <f t="shared" ca="1" si="158"/>
        <v>0.98942294717144075</v>
      </c>
      <c r="BG230" s="30">
        <f t="shared" ca="1" si="168"/>
        <v>0.80952786586754244</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1.6380159742943852</v>
      </c>
      <c r="BF231" s="30">
        <f t="shared" ca="1" si="158"/>
        <v>0.99110468141521479</v>
      </c>
      <c r="BG231" s="30">
        <f t="shared" ca="1" si="168"/>
        <v>0.81090383024881219</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1.6417841824173658</v>
      </c>
      <c r="BF232" s="30">
        <f t="shared" ca="1" si="158"/>
        <v>0.99304376388345583</v>
      </c>
      <c r="BG232" s="30">
        <f t="shared" ca="1" si="168"/>
        <v>0.81249035226828203</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f t="shared" ca="1" si="174"/>
        <v>0.74849152769789451</v>
      </c>
      <c r="AU233" s="91">
        <f t="shared" ca="1" si="175"/>
        <v>-3.9929521263051067</v>
      </c>
      <c r="AV233" s="99" t="e">
        <f t="shared" ca="1" si="176"/>
        <v>#N/A</v>
      </c>
      <c r="AW233" s="91" t="e">
        <f t="shared" ca="1" si="177"/>
        <v>#N/A</v>
      </c>
      <c r="AX233" s="99" t="e">
        <f t="shared" ca="1" si="178"/>
        <v>#N/A</v>
      </c>
      <c r="AY233" s="91" t="e">
        <f t="shared" ca="1" si="179"/>
        <v>#N/A</v>
      </c>
      <c r="BD233" s="174">
        <v>189</v>
      </c>
      <c r="BE233" s="30">
        <f t="shared" ca="1" si="157"/>
        <v>1.6460723335392045</v>
      </c>
      <c r="BF233" s="30">
        <f t="shared" ca="1" si="158"/>
        <v>0.9952396039128597</v>
      </c>
      <c r="BG233" s="30">
        <f t="shared" ca="1" si="168"/>
        <v>0.81428694865597617</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f t="shared" ca="1" si="174"/>
        <v>1.3616845741710959</v>
      </c>
      <c r="AU234" s="91">
        <f t="shared" ca="1" si="175"/>
        <v>-3.992952126305108</v>
      </c>
      <c r="AV234" s="99" t="e">
        <f t="shared" ca="1" si="176"/>
        <v>#N/A</v>
      </c>
      <c r="AW234" s="91" t="e">
        <f t="shared" ca="1" si="177"/>
        <v>#N/A</v>
      </c>
      <c r="AX234" s="99" t="e">
        <f t="shared" ca="1" si="178"/>
        <v>#N/A</v>
      </c>
      <c r="AY234" s="91" t="e">
        <f t="shared" ca="1" si="179"/>
        <v>#N/A</v>
      </c>
      <c r="BD234" s="174">
        <v>190</v>
      </c>
      <c r="BE234" s="30">
        <f t="shared" ca="1" si="157"/>
        <v>1.6508871367432754</v>
      </c>
      <c r="BF234" s="30">
        <f t="shared" ca="1" si="158"/>
        <v>0.99769153262928223</v>
      </c>
      <c r="BG234" s="30">
        <f t="shared" ca="1" si="168"/>
        <v>0.81629307215123093</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f t="shared" ca="1" si="174"/>
        <v>1.7880040036407976</v>
      </c>
      <c r="AU235" s="91">
        <f t="shared" ca="1" si="175"/>
        <v>-3.9929521263051075</v>
      </c>
      <c r="AV235" s="99" t="e">
        <f t="shared" ca="1" si="176"/>
        <v>#N/A</v>
      </c>
      <c r="AW235" s="91" t="e">
        <f t="shared" ca="1" si="177"/>
        <v>#N/A</v>
      </c>
      <c r="AX235" s="99" t="e">
        <f t="shared" ca="1" si="178"/>
        <v>#N/A</v>
      </c>
      <c r="AY235" s="91" t="e">
        <f t="shared" ca="1" si="179"/>
        <v>#N/A</v>
      </c>
      <c r="BD235" s="174">
        <v>191</v>
      </c>
      <c r="BE235" s="30">
        <f t="shared" ca="1" si="157"/>
        <v>1.6562361750239607</v>
      </c>
      <c r="BF235" s="30">
        <f t="shared" ca="1" si="158"/>
        <v>1.0003988031514832</v>
      </c>
      <c r="BG235" s="30">
        <f t="shared" ca="1" si="168"/>
        <v>0.8185081116693953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f t="shared" ca="1" si="174"/>
        <v>2.1420924068619267</v>
      </c>
      <c r="AU236" s="91">
        <f t="shared" ca="1" si="175"/>
        <v>-3.9929521263051071</v>
      </c>
      <c r="AV236" s="99" t="e">
        <f t="shared" ca="1" si="176"/>
        <v>#N/A</v>
      </c>
      <c r="AW236" s="91" t="e">
        <f t="shared" ca="1" si="177"/>
        <v>#N/A</v>
      </c>
      <c r="AX236" s="99" t="e">
        <f t="shared" ca="1" si="178"/>
        <v>#N/A</v>
      </c>
      <c r="AY236" s="91" t="e">
        <f t="shared" ca="1" si="179"/>
        <v>#N/A</v>
      </c>
      <c r="BD236" s="174">
        <v>192</v>
      </c>
      <c r="BE236" s="30">
        <f t="shared" ref="BE236:BE299" ca="1" si="196">1.56*$C$9^2/ABS(COS(RADIANS(BD236)))/$C$4</f>
        <v>1.6621279348773375</v>
      </c>
      <c r="BF236" s="30">
        <f t="shared" ca="1" si="158"/>
        <v>1.0033605908186367</v>
      </c>
      <c r="BG236" s="30">
        <f t="shared" ca="1" si="168"/>
        <v>0.82093139248797553</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f t="shared" ca="1" si="174"/>
        <v>2.4554000828857854</v>
      </c>
      <c r="AU237" s="91">
        <f t="shared" ca="1" si="175"/>
        <v>-3.9929521263051075</v>
      </c>
      <c r="AV237" s="99" t="e">
        <f t="shared" ca="1" si="176"/>
        <v>#N/A</v>
      </c>
      <c r="AW237" s="91" t="e">
        <f t="shared" ca="1" si="177"/>
        <v>#N/A</v>
      </c>
      <c r="AX237" s="99" t="e">
        <f t="shared" ca="1" si="178"/>
        <v>#N/A</v>
      </c>
      <c r="AY237" s="91" t="e">
        <f t="shared" ca="1" si="179"/>
        <v>#N/A</v>
      </c>
      <c r="BD237" s="174">
        <v>193</v>
      </c>
      <c r="BE237" s="30">
        <f t="shared" ca="1" si="196"/>
        <v>1.6685718397673202</v>
      </c>
      <c r="BF237" s="30">
        <f t="shared" ref="BF237:BF300" ca="1" si="201">$D$17/(3*$C$9^2/(3*$C$9+$C$14*COS(RADIANS(BD237))))</f>
        <v>1.0065759934415268</v>
      </c>
      <c r="BG237" s="30">
        <f t="shared" ca="1" si="168"/>
        <v>0.82356217645215835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f t="shared" ca="1" si="174"/>
        <v>2.741942264077696</v>
      </c>
      <c r="AU238" s="91">
        <f t="shared" ca="1" si="175"/>
        <v>-3.9929521263051075</v>
      </c>
      <c r="AV238" s="99" t="e">
        <f t="shared" ca="1" si="176"/>
        <v>#N/A</v>
      </c>
      <c r="AW238" s="91" t="e">
        <f t="shared" ca="1" si="177"/>
        <v>#N/A</v>
      </c>
      <c r="AX238" s="99" t="e">
        <f t="shared" ca="1" si="178"/>
        <v>#N/A</v>
      </c>
      <c r="AY238" s="91" t="e">
        <f t="shared" ca="1" si="179"/>
        <v>#N/A</v>
      </c>
      <c r="BD238" s="174">
        <v>194</v>
      </c>
      <c r="BE238" s="30">
        <f t="shared" ca="1" si="196"/>
        <v>1.6755782877172534</v>
      </c>
      <c r="BF238" s="30">
        <f t="shared" ca="1" si="201"/>
        <v>1.0100440315773669</v>
      </c>
      <c r="BG238" s="30">
        <f t="shared" ca="1" si="168"/>
        <v>0.82639966219966388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1.6831586933118765</v>
      </c>
      <c r="BF239" s="30">
        <f t="shared" ca="1" si="201"/>
        <v>1.0137636488281452</v>
      </c>
      <c r="BG239" s="30">
        <f t="shared" ca="1" si="168"/>
        <v>0.82944298540484607</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1.691325534433056</v>
      </c>
      <c r="BF240" s="30">
        <f t="shared" ca="1" si="201"/>
        <v>1.0177337121624142</v>
      </c>
      <c r="BG240" s="30">
        <f t="shared" ca="1" si="168"/>
        <v>0.83269121904197518</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1.7000924040952339</v>
      </c>
      <c r="BF241" s="30">
        <f t="shared" ca="1" si="201"/>
        <v>1.021953012260423</v>
      </c>
      <c r="BG241" s="30">
        <f t="shared" ca="1" si="168"/>
        <v>0.83614337366761893</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1.7094740677938276</v>
      </c>
      <c r="BF242" s="30">
        <f t="shared" ca="1" si="201"/>
        <v>1.0264202638824891</v>
      </c>
      <c r="BG242" s="30">
        <f t="shared" ca="1" si="168"/>
        <v>0.83979839772203657</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1.7194865268325223</v>
      </c>
      <c r="BF243" s="30">
        <f t="shared" ca="1" si="201"/>
        <v>1.0311341062604933</v>
      </c>
      <c r="BG243" s="30">
        <f t="shared" ca="1" si="168"/>
        <v>0.84365517784949451</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1.7301470881543857</v>
      </c>
      <c r="BF244" s="30">
        <f t="shared" ca="1" si="201"/>
        <v>1.0360931035123824</v>
      </c>
      <c r="BG244" s="30">
        <f t="shared" ref="BG244:BG307" ca="1" si="212">$E$17/(3*$C$9^2/(3*$C$9+$C$14*COS(RADIANS(BD244))))</f>
        <v>0.84771253923740375</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1.7414744412679437</v>
      </c>
      <c r="BF245" s="30">
        <f t="shared" ca="1" si="201"/>
        <v>1.0412957450795555</v>
      </c>
      <c r="BG245" s="30">
        <f t="shared" ca="1" si="212"/>
        <v>0.85196924597418167</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1.7534887429338772</v>
      </c>
      <c r="BF246" s="30">
        <f t="shared" ca="1" si="201"/>
        <v>1.0467404461869914</v>
      </c>
      <c r="BG246" s="30">
        <f t="shared" ca="1" si="212"/>
        <v>0.85642400142572017</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1.7662117103621584</v>
      </c>
      <c r="BF247" s="30">
        <f t="shared" ca="1" si="201"/>
        <v>1.0524255483259892</v>
      </c>
      <c r="BG247" s="30">
        <f t="shared" ca="1" si="212"/>
        <v>0.86107544863035479</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1.7796667237646691</v>
      </c>
      <c r="BF248" s="30">
        <f t="shared" ca="1" si="201"/>
        <v>1.0583493197593645</v>
      </c>
      <c r="BG248" s="30">
        <f t="shared" ca="1" si="212"/>
        <v>0.86592217071220734</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1.7938789392164378</v>
      </c>
      <c r="BF249" s="30">
        <f t="shared" ca="1" si="201"/>
        <v>1.0645099560489537</v>
      </c>
      <c r="BG249" s="30">
        <f t="shared" ca="1" si="212"/>
        <v>0.87096269131278026</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1.8088754129015974</v>
      </c>
      <c r="BF250" s="30">
        <f t="shared" ca="1" si="201"/>
        <v>1.0709055806052636</v>
      </c>
      <c r="BG250" s="30">
        <f t="shared" ca="1" si="212"/>
        <v>0.87619547504067019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1.8246852379603795</v>
      </c>
      <c r="BF251" s="30">
        <f t="shared" ca="1" si="201"/>
        <v>1.0775342452590986</v>
      </c>
      <c r="BG251" s="30">
        <f t="shared" ca="1" si="212"/>
        <v>0.88161892793926233</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1.8413396953137924</v>
      </c>
      <c r="BF252" s="30">
        <f t="shared" ca="1" si="201"/>
        <v>1.0843939308549919</v>
      </c>
      <c r="BG252" s="30">
        <f t="shared" ca="1" si="212"/>
        <v>0.88723139797226602</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1.8588724200263003</v>
      </c>
      <c r="BF253" s="30">
        <f t="shared" ca="1" si="201"/>
        <v>1.0914825478662591</v>
      </c>
      <c r="BG253" s="30">
        <f t="shared" ca="1" si="212"/>
        <v>0.89303117552693934</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1.8773195849778797</v>
      </c>
      <c r="BF254" s="30">
        <f t="shared" ca="1" si="201"/>
        <v>1.0987979370314906</v>
      </c>
      <c r="BG254" s="30">
        <f t="shared" ca="1" si="212"/>
        <v>0.89901649393485605</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1.8967201038597625</v>
      </c>
      <c r="BF255" s="30">
        <f t="shared" ca="1" si="201"/>
        <v>1.1063378700122803</v>
      </c>
      <c r="BG255" s="30">
        <f t="shared" ca="1" si="212"/>
        <v>0.90518553001004765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1.9171158557886978</v>
      </c>
      <c r="BF256" s="30">
        <f t="shared" ca="1" si="201"/>
        <v>1.1141000500720013</v>
      </c>
      <c r="BG256" s="30">
        <f t="shared" ca="1" si="212"/>
        <v>0.91153640460436458</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1.9385519341590882</v>
      </c>
      <c r="BF257" s="30">
        <f t="shared" ca="1" si="201"/>
        <v>1.1220821127754137</v>
      </c>
      <c r="BG257" s="30">
        <f t="shared" ca="1" si="212"/>
        <v>0.91806718317988401</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1.9610769227289291</v>
      </c>
      <c r="BF258" s="30">
        <f t="shared" ca="1" si="201"/>
        <v>1.130281626708894</v>
      </c>
      <c r="BG258" s="30">
        <f t="shared" ca="1" si="212"/>
        <v>0.92477587639818593</v>
      </c>
      <c r="BH258" s="17" t="b">
        <f t="shared" ca="1" si="188"/>
        <v>0</v>
      </c>
      <c r="BI258" s="30" t="e">
        <f t="shared" ca="1" si="202"/>
        <v>#N/A</v>
      </c>
      <c r="BJ258" s="91" t="e">
        <f t="shared" ca="1" si="203"/>
        <v>#N/A</v>
      </c>
      <c r="BK258" t="b">
        <f t="shared" ca="1" si="197"/>
        <v>1</v>
      </c>
      <c r="BL258" s="30">
        <f t="shared" ca="1" si="213"/>
        <v>-13.979822586768668</v>
      </c>
      <c r="BM258" s="91">
        <f t="shared" ca="1" si="214"/>
        <v>-20.725939313876047</v>
      </c>
      <c r="BN258" s="17" t="b">
        <f t="shared" ca="1" si="198"/>
        <v>0</v>
      </c>
      <c r="BO258" t="b">
        <f t="shared" ca="1" si="191"/>
        <v>1</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1.9847432023734637</v>
      </c>
      <c r="BF259" s="30">
        <f t="shared" ca="1" si="201"/>
        <v>1.1386960942210673</v>
      </c>
      <c r="BG259" s="30">
        <f t="shared" ca="1" si="212"/>
        <v>0.93166044072632781</v>
      </c>
      <c r="BH259" s="17" t="b">
        <f t="shared" ca="1" si="188"/>
        <v>0</v>
      </c>
      <c r="BI259" s="30" t="e">
        <f t="shared" ca="1" si="202"/>
        <v>#N/A</v>
      </c>
      <c r="BJ259" s="91" t="e">
        <f t="shared" ca="1" si="203"/>
        <v>#N/A</v>
      </c>
      <c r="BK259" t="b">
        <f t="shared" ca="1" si="197"/>
        <v>1</v>
      </c>
      <c r="BL259" s="30">
        <f t="shared" ca="1" si="213"/>
        <v>-14.339410908776154</v>
      </c>
      <c r="BM259" s="91">
        <f t="shared" ca="1" si="214"/>
        <v>-20.478801107224793</v>
      </c>
      <c r="BN259" s="17" t="b">
        <f t="shared" ca="1" si="198"/>
        <v>0</v>
      </c>
      <c r="BO259" t="b">
        <f t="shared" ca="1" si="191"/>
        <v>1</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2.0096072924512702</v>
      </c>
      <c r="BF260" s="30">
        <f t="shared" ca="1" si="201"/>
        <v>1.147322952183617</v>
      </c>
      <c r="BG260" s="30">
        <f t="shared" ca="1" si="212"/>
        <v>0.93871877905932299</v>
      </c>
      <c r="BH260" s="17" t="b">
        <f t="shared" ca="1" si="188"/>
        <v>0</v>
      </c>
      <c r="BI260" s="30" t="e">
        <f t="shared" ca="1" si="202"/>
        <v>#N/A</v>
      </c>
      <c r="BJ260" s="91" t="e">
        <f t="shared" ca="1" si="203"/>
        <v>#N/A</v>
      </c>
      <c r="BK260" t="b">
        <f t="shared" ca="1" si="197"/>
        <v>1</v>
      </c>
      <c r="BL260" s="30">
        <f t="shared" ca="1" si="213"/>
        <v>-14.694631307311825</v>
      </c>
      <c r="BM260" s="91">
        <f t="shared" ca="1" si="214"/>
        <v>-20.225424859373689</v>
      </c>
      <c r="BN260" s="17" t="b">
        <f t="shared" ca="1" si="198"/>
        <v>0</v>
      </c>
      <c r="BO260" t="b">
        <f t="shared" ca="1" si="191"/>
        <v>1</v>
      </c>
      <c r="BP260" t="b">
        <f t="shared" ca="1" si="199"/>
        <v>0</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2.0357302313249601</v>
      </c>
      <c r="BF261" s="30">
        <f t="shared" ca="1" si="201"/>
        <v>1.1561595727720375</v>
      </c>
      <c r="BG261" s="30">
        <f t="shared" ca="1" si="212"/>
        <v>0.94594874135893969</v>
      </c>
      <c r="BH261" s="17" t="b">
        <f t="shared" ca="1" si="188"/>
        <v>0</v>
      </c>
      <c r="BI261" s="30" t="e">
        <f t="shared" ca="1" si="202"/>
        <v>#N/A</v>
      </c>
      <c r="BJ261" s="91" t="e">
        <f t="shared" ca="1" si="203"/>
        <v>#N/A</v>
      </c>
      <c r="BK261" t="b">
        <f t="shared" ca="1" si="197"/>
        <v>1</v>
      </c>
      <c r="BL261" s="30">
        <f t="shared" ca="1" si="213"/>
        <v>-15.04537557880121</v>
      </c>
      <c r="BM261" s="91">
        <f t="shared" ca="1" si="214"/>
        <v>-19.965887751182322</v>
      </c>
      <c r="BN261" s="17" t="b">
        <f t="shared" ca="1" si="198"/>
        <v>0</v>
      </c>
      <c r="BO261" t="b">
        <f t="shared" ca="1" si="191"/>
        <v>1</v>
      </c>
      <c r="BP261" t="b">
        <f t="shared" ca="1" si="199"/>
        <v>0</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2.0631780012792889</v>
      </c>
      <c r="BF262" s="30">
        <f t="shared" ca="1" si="201"/>
        <v>1.1652032642660948</v>
      </c>
      <c r="BG262" s="30">
        <f t="shared" ca="1" si="212"/>
        <v>0.9533481253086229</v>
      </c>
      <c r="BH262" s="17" t="b">
        <f t="shared" ca="1" si="188"/>
        <v>0</v>
      </c>
      <c r="BI262" s="30" t="e">
        <f t="shared" ca="1" si="202"/>
        <v>#N/A</v>
      </c>
      <c r="BJ262" s="91" t="e">
        <f t="shared" ca="1" si="203"/>
        <v>#N/A</v>
      </c>
      <c r="BK262" t="b">
        <f t="shared" ca="1" si="197"/>
        <v>1</v>
      </c>
      <c r="BL262" s="30">
        <f t="shared" ca="1" si="213"/>
        <v>-15.391536883141455</v>
      </c>
      <c r="BM262" s="91">
        <f t="shared" ca="1" si="214"/>
        <v>-19.70026884016805</v>
      </c>
      <c r="BN262" s="17" t="b">
        <f t="shared" ca="1" si="198"/>
        <v>0</v>
      </c>
      <c r="BO262" t="b">
        <f t="shared" ca="1" si="191"/>
        <v>1</v>
      </c>
      <c r="BP262" t="b">
        <f t="shared" ca="1" si="199"/>
        <v>0</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2.0920220039037298</v>
      </c>
      <c r="BF263" s="30">
        <f t="shared" ca="1" si="201"/>
        <v>1.1744512718697522</v>
      </c>
      <c r="BG263" s="30">
        <f t="shared" ca="1" si="212"/>
        <v>0.96091467698434263</v>
      </c>
      <c r="BH263" s="17" t="b">
        <f t="shared" ca="1" si="188"/>
        <v>0</v>
      </c>
      <c r="BI263" s="30" t="e">
        <f t="shared" ca="1" si="202"/>
        <v>#N/A</v>
      </c>
      <c r="BJ263" s="91" t="e">
        <f t="shared" ca="1" si="203"/>
        <v>#N/A</v>
      </c>
      <c r="BK263" t="b">
        <f t="shared" ca="1" si="197"/>
        <v>1</v>
      </c>
      <c r="BL263" s="30">
        <f t="shared" ca="1" si="213"/>
        <v>-15.73300977624594</v>
      </c>
      <c r="BM263" s="91">
        <f t="shared" ca="1" si="214"/>
        <v>-19.428649036424268</v>
      </c>
      <c r="BN263" s="17" t="b">
        <f t="shared" ca="1" si="198"/>
        <v>0</v>
      </c>
      <c r="BO263" t="b">
        <f t="shared" ca="1" si="191"/>
        <v>1</v>
      </c>
      <c r="BP263" t="b">
        <f t="shared" ca="1" si="199"/>
        <v>0</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2.1223395929789297</v>
      </c>
      <c r="BF264" s="30">
        <f t="shared" ca="1" si="201"/>
        <v>1.1839007785503053</v>
      </c>
      <c r="BG264" s="30">
        <f t="shared" ca="1" si="212"/>
        <v>0.96864609154115899</v>
      </c>
      <c r="BH264" s="17" t="b">
        <f t="shared" ca="1" si="188"/>
        <v>0</v>
      </c>
      <c r="BI264" s="30" t="e">
        <f t="shared" ca="1" si="202"/>
        <v>#N/A</v>
      </c>
      <c r="BJ264" s="91" t="e">
        <f t="shared" ca="1" si="203"/>
        <v>#N/A</v>
      </c>
      <c r="BK264" t="b">
        <f t="shared" ca="1" si="197"/>
        <v>1</v>
      </c>
      <c r="BL264" s="30">
        <f t="shared" ca="1" si="213"/>
        <v>-16.069690242163482</v>
      </c>
      <c r="BM264" s="91">
        <f t="shared" ca="1" si="214"/>
        <v>-19.151111077974452</v>
      </c>
      <c r="BN264" s="17" t="b">
        <f t="shared" ca="1" si="198"/>
        <v>0</v>
      </c>
      <c r="BO264" t="b">
        <f t="shared" ca="1" si="191"/>
        <v>1</v>
      </c>
      <c r="BP264" t="b">
        <f t="shared" ca="1" si="199"/>
        <v>0</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2.1542146730574214</v>
      </c>
      <c r="BF265" s="30">
        <f t="shared" ca="1" si="201"/>
        <v>1.1935489058964805</v>
      </c>
      <c r="BG265" s="30">
        <f t="shared" ca="1" si="212"/>
        <v>0.97654001391530232</v>
      </c>
      <c r="BH265" s="17" t="b">
        <f t="shared" ca="1" si="188"/>
        <v>0</v>
      </c>
      <c r="BI265" s="30" t="e">
        <f t="shared" ca="1" si="202"/>
        <v>#N/A</v>
      </c>
      <c r="BJ265" s="91" t="e">
        <f t="shared" ca="1" si="203"/>
        <v>#N/A</v>
      </c>
      <c r="BK265" t="b">
        <f t="shared" ca="1" si="197"/>
        <v>1</v>
      </c>
      <c r="BL265" s="30">
        <f t="shared" ca="1" si="213"/>
        <v>-16.401475724762676</v>
      </c>
      <c r="BM265" s="91">
        <f t="shared" ca="1" si="214"/>
        <v>-18.867739505569304</v>
      </c>
      <c r="BN265" s="17" t="b">
        <f t="shared" ca="1" si="198"/>
        <v>0</v>
      </c>
      <c r="BO265" t="b">
        <f t="shared" ca="1" si="191"/>
        <v>1</v>
      </c>
      <c r="BP265" t="b">
        <f t="shared" ca="1" si="199"/>
        <v>0</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2.1877383732955273</v>
      </c>
      <c r="BF266" s="30">
        <f t="shared" ca="1" si="201"/>
        <v>1.2033927149952248</v>
      </c>
      <c r="BG266" s="30">
        <f t="shared" ca="1" si="212"/>
        <v>0.98459403954154756</v>
      </c>
      <c r="BH266" s="17" t="b">
        <f t="shared" ca="1" si="188"/>
        <v>0</v>
      </c>
      <c r="BI266" s="30" t="e">
        <f t="shared" ca="1" si="202"/>
        <v>#N/A</v>
      </c>
      <c r="BJ266" s="91" t="e">
        <f t="shared" ca="1" si="203"/>
        <v>#N/A</v>
      </c>
      <c r="BK266" t="b">
        <f t="shared" ca="1" si="197"/>
        <v>1</v>
      </c>
      <c r="BL266" s="30">
        <f t="shared" ca="1" si="213"/>
        <v>-16.728265158971457</v>
      </c>
      <c r="BM266" s="91">
        <f t="shared" ca="1" si="214"/>
        <v>-18.578620636934858</v>
      </c>
      <c r="BN266" s="17" t="b">
        <f t="shared" ca="1" si="198"/>
        <v>0</v>
      </c>
      <c r="BO266" t="b">
        <f t="shared" ca="1" si="191"/>
        <v>1</v>
      </c>
      <c r="BP266" t="b">
        <f t="shared" ca="1" si="199"/>
        <v>0</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2.2230098077215863</v>
      </c>
      <c r="BF267" s="30">
        <f t="shared" ca="1" si="201"/>
        <v>1.2134292073269273</v>
      </c>
      <c r="BG267" s="30">
        <f t="shared" ca="1" si="212"/>
        <v>0.99280571508566773</v>
      </c>
      <c r="BH267" s="17" t="b">
        <f t="shared" ca="1" si="188"/>
        <v>0</v>
      </c>
      <c r="BI267" s="30" t="e">
        <f t="shared" ca="1" si="202"/>
        <v>#N/A</v>
      </c>
      <c r="BJ267" s="91" t="e">
        <f t="shared" ca="1" si="203"/>
        <v>#N/A</v>
      </c>
      <c r="BK267" t="b">
        <f t="shared" ca="1" si="197"/>
        <v>1</v>
      </c>
      <c r="BL267" s="30">
        <f t="shared" ca="1" si="213"/>
        <v>-17.04995900156246</v>
      </c>
      <c r="BM267" s="91">
        <f t="shared" ca="1" si="214"/>
        <v>-18.283842540479263</v>
      </c>
      <c r="BN267" s="17" t="b">
        <f t="shared" ca="1" si="198"/>
        <v>0</v>
      </c>
      <c r="BO267" t="b">
        <f t="shared" ca="1" si="191"/>
        <v>1</v>
      </c>
      <c r="BP267" t="b">
        <f t="shared" ca="1" si="199"/>
        <v>0</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2.2601369350722775</v>
      </c>
      <c r="BF268" s="30">
        <f t="shared" ca="1" si="201"/>
        <v>1.2236553256787979</v>
      </c>
      <c r="BG268" s="30">
        <f t="shared" ca="1" si="212"/>
        <v>1.0011725391917439</v>
      </c>
      <c r="BH268" s="17" t="b">
        <f t="shared" ca="1" si="188"/>
        <v>0</v>
      </c>
      <c r="BI268" s="30" t="e">
        <f t="shared" ca="1" si="202"/>
        <v>#N/A</v>
      </c>
      <c r="BJ268" s="91" t="e">
        <f t="shared" ca="1" si="203"/>
        <v>#N/A</v>
      </c>
      <c r="BK268" t="b">
        <f t="shared" ca="1" si="197"/>
        <v>1</v>
      </c>
      <c r="BL268" s="30">
        <f t="shared" ca="1" si="213"/>
        <v>-17.366459261474933</v>
      </c>
      <c r="BM268" s="91">
        <f t="shared" ca="1" si="214"/>
        <v>-17.983495008466278</v>
      </c>
      <c r="BN268" s="17" t="b">
        <f t="shared" ca="1" si="198"/>
        <v>0</v>
      </c>
      <c r="BO268" t="b">
        <f t="shared" ca="1" si="191"/>
        <v>1</v>
      </c>
      <c r="BP268" t="b">
        <f t="shared" ca="1" si="199"/>
        <v>0</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2.2992375336646438</v>
      </c>
      <c r="BF269" s="30">
        <f t="shared" ca="1" si="201"/>
        <v>1.2340679550761242</v>
      </c>
      <c r="BG269" s="30">
        <f t="shared" ca="1" si="212"/>
        <v>1.0096919632441017</v>
      </c>
      <c r="BH269" s="17" t="b">
        <f t="shared" ca="1" si="188"/>
        <v>0</v>
      </c>
      <c r="BI269" s="30" t="e">
        <f t="shared" ca="1" si="202"/>
        <v>#N/A</v>
      </c>
      <c r="BJ269" s="91" t="e">
        <f t="shared" ca="1" si="203"/>
        <v>#N/A</v>
      </c>
      <c r="BK269" t="b">
        <f t="shared" ca="1" si="197"/>
        <v>1</v>
      </c>
      <c r="BL269" s="30">
        <f t="shared" ca="1" si="213"/>
        <v>-17.677669529663685</v>
      </c>
      <c r="BM269" s="91">
        <f t="shared" ca="1" si="214"/>
        <v>-17.677669529663692</v>
      </c>
      <c r="BN269" s="17" t="b">
        <f t="shared" ca="1" si="198"/>
        <v>0</v>
      </c>
      <c r="BO269" t="b">
        <f t="shared" ca="1" si="191"/>
        <v>1</v>
      </c>
      <c r="BP269" t="b">
        <f t="shared" ca="1" si="199"/>
        <v>0</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2.3404403095850514</v>
      </c>
      <c r="BF270" s="30">
        <f t="shared" ca="1" si="201"/>
        <v>1.2446639237311223</v>
      </c>
      <c r="BG270" s="30">
        <f t="shared" ca="1" si="212"/>
        <v>1.0183613921436456</v>
      </c>
      <c r="BH270" s="17" t="b">
        <f t="shared" ca="1" si="188"/>
        <v>0</v>
      </c>
      <c r="BI270" s="30" t="e">
        <f t="shared" ca="1" si="202"/>
        <v>#N/A</v>
      </c>
      <c r="BJ270" s="91" t="e">
        <f t="shared" ca="1" si="203"/>
        <v>#N/A</v>
      </c>
      <c r="BK270" t="b">
        <f t="shared" ca="1" si="197"/>
        <v>1</v>
      </c>
      <c r="BL270" s="30">
        <f t="shared" ca="1" si="213"/>
        <v>-17.983495008466281</v>
      </c>
      <c r="BM270" s="91">
        <f t="shared" ca="1" si="214"/>
        <v>-17.36645926147493</v>
      </c>
      <c r="BN270" s="17" t="b">
        <f t="shared" ca="1" si="198"/>
        <v>0</v>
      </c>
      <c r="BO270" t="b">
        <f t="shared" ca="1" si="191"/>
        <v>1</v>
      </c>
      <c r="BP270" t="b">
        <f t="shared" ca="1" si="199"/>
        <v>0</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2.3838861598786152</v>
      </c>
      <c r="BF271" s="30">
        <f t="shared" ca="1" si="201"/>
        <v>1.2554400040090945</v>
      </c>
      <c r="BG271" s="30">
        <f t="shared" ca="1" si="212"/>
        <v>1.0271781850983499</v>
      </c>
      <c r="BH271" s="17" t="b">
        <f t="shared" ca="1" si="188"/>
        <v>0</v>
      </c>
      <c r="BI271" s="30" t="e">
        <f t="shared" ca="1" si="202"/>
        <v>#N/A</v>
      </c>
      <c r="BJ271" s="91" t="e">
        <f t="shared" ca="1" si="203"/>
        <v>#N/A</v>
      </c>
      <c r="BK271" t="b">
        <f t="shared" ca="1" si="197"/>
        <v>1</v>
      </c>
      <c r="BL271" s="30">
        <f t="shared" ca="1" si="213"/>
        <v>-18.283842540479263</v>
      </c>
      <c r="BM271" s="91">
        <f t="shared" ca="1" si="214"/>
        <v>-17.049959001562463</v>
      </c>
      <c r="BN271" s="17" t="b">
        <f t="shared" ca="1" si="198"/>
        <v>0</v>
      </c>
      <c r="BO271" t="b">
        <f t="shared" ca="1" si="191"/>
        <v>1</v>
      </c>
      <c r="BP271" t="b">
        <f t="shared" ca="1" si="199"/>
        <v>0</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2.4297296165540732</v>
      </c>
      <c r="BF272" s="30">
        <f t="shared" ca="1" si="201"/>
        <v>1.2663929134115979</v>
      </c>
      <c r="BG272" s="30">
        <f t="shared" ca="1" si="212"/>
        <v>1.036139656427671</v>
      </c>
      <c r="BH272" s="17" t="b">
        <f t="shared" ca="1" si="188"/>
        <v>0</v>
      </c>
      <c r="BI272" s="30" t="e">
        <f t="shared" ca="1" si="202"/>
        <v>#N/A</v>
      </c>
      <c r="BJ272" s="91" t="e">
        <f t="shared" ca="1" si="203"/>
        <v>#N/A</v>
      </c>
      <c r="BK272" t="b">
        <f t="shared" ca="1" si="197"/>
        <v>1</v>
      </c>
      <c r="BL272" s="30">
        <f t="shared" ca="1" si="213"/>
        <v>-18.578620636934858</v>
      </c>
      <c r="BM272" s="91">
        <f t="shared" ca="1" si="214"/>
        <v>-16.728265158971453</v>
      </c>
      <c r="BN272" s="17" t="b">
        <f t="shared" ca="1" si="198"/>
        <v>0</v>
      </c>
      <c r="BO272" t="b">
        <f t="shared" ca="1" si="191"/>
        <v>1</v>
      </c>
      <c r="BP272" t="b">
        <f t="shared" ca="1" si="199"/>
        <v>0</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2.4781405022571943</v>
      </c>
      <c r="BF273" s="30">
        <f t="shared" ca="1" si="201"/>
        <v>1.2775193155763251</v>
      </c>
      <c r="BG273" s="30">
        <f t="shared" ca="1" si="212"/>
        <v>1.0452430763806295</v>
      </c>
      <c r="BH273" s="17" t="b">
        <f t="shared" ca="1" si="188"/>
        <v>0</v>
      </c>
      <c r="BI273" s="30" t="e">
        <f t="shared" ca="1" si="202"/>
        <v>#N/A</v>
      </c>
      <c r="BJ273" s="91" t="e">
        <f t="shared" ca="1" si="203"/>
        <v>#N/A</v>
      </c>
      <c r="BK273" t="b">
        <f t="shared" ca="1" si="197"/>
        <v>1</v>
      </c>
      <c r="BL273" s="30">
        <f t="shared" ca="1" si="213"/>
        <v>-18.8677395055693</v>
      </c>
      <c r="BM273" s="91">
        <f t="shared" ca="1" si="214"/>
        <v>-16.401475724762683</v>
      </c>
      <c r="BN273" s="17" t="b">
        <f t="shared" ca="1" si="198"/>
        <v>0</v>
      </c>
      <c r="BO273" t="b">
        <f t="shared" ca="1" si="191"/>
        <v>1</v>
      </c>
      <c r="BP273" t="b">
        <f t="shared" ca="1" si="199"/>
        <v>0</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2.5293058346375723</v>
      </c>
      <c r="BF274" s="30">
        <f t="shared" ca="1" si="201"/>
        <v>1.2888158212933929</v>
      </c>
      <c r="BG274" s="30">
        <f t="shared" ca="1" si="212"/>
        <v>1.0544856719673215</v>
      </c>
      <c r="BH274" s="17" t="b">
        <f t="shared" ca="1" si="188"/>
        <v>0</v>
      </c>
      <c r="BI274" s="30" t="e">
        <f t="shared" ca="1" si="202"/>
        <v>#N/A</v>
      </c>
      <c r="BJ274" s="91" t="e">
        <f t="shared" ca="1" si="203"/>
        <v>#N/A</v>
      </c>
      <c r="BK274" t="b">
        <f t="shared" ca="1" si="197"/>
        <v>1</v>
      </c>
      <c r="BL274" s="30">
        <f t="shared" ca="1" si="213"/>
        <v>-19.151111077974448</v>
      </c>
      <c r="BM274" s="91">
        <f t="shared" ca="1" si="214"/>
        <v>-16.069690242163485</v>
      </c>
      <c r="BN274" s="17" t="b">
        <f t="shared" ca="1" si="198"/>
        <v>0</v>
      </c>
      <c r="BO274" t="b">
        <f t="shared" ca="1" si="191"/>
        <v>1</v>
      </c>
      <c r="BP274" t="b">
        <f t="shared" ca="1" si="199"/>
        <v>0</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2.5834320240294741</v>
      </c>
      <c r="BF275" s="30">
        <f t="shared" ca="1" si="201"/>
        <v>1.300278989537728</v>
      </c>
      <c r="BG275" s="30">
        <f t="shared" ca="1" si="212"/>
        <v>1.0638646278035957</v>
      </c>
      <c r="BH275" s="17" t="b">
        <f t="shared" ca="1" si="188"/>
        <v>0</v>
      </c>
      <c r="BI275" s="30" t="e">
        <f t="shared" ca="1" si="202"/>
        <v>#N/A</v>
      </c>
      <c r="BJ275" s="91" t="e">
        <f t="shared" ca="1" si="203"/>
        <v>#N/A</v>
      </c>
      <c r="BK275" t="b">
        <f t="shared" ca="1" si="197"/>
        <v>1</v>
      </c>
      <c r="BL275" s="30">
        <f t="shared" ca="1" si="213"/>
        <v>-19.428649036424265</v>
      </c>
      <c r="BM275" s="91">
        <f t="shared" ca="1" si="214"/>
        <v>-15.733009776245947</v>
      </c>
      <c r="BN275" s="17" t="b">
        <f t="shared" ca="1" si="198"/>
        <v>0</v>
      </c>
      <c r="BO275" t="b">
        <f t="shared" ca="1" si="191"/>
        <v>1</v>
      </c>
      <c r="BP275" t="b">
        <f t="shared" ca="1" si="199"/>
        <v>0</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2.6407474184622681</v>
      </c>
      <c r="BF276" s="30">
        <f t="shared" ca="1" si="201"/>
        <v>1.3119053285172384</v>
      </c>
      <c r="BG276" s="30">
        <f t="shared" ca="1" si="212"/>
        <v>1.0733770869686496</v>
      </c>
      <c r="BH276" s="17" t="b">
        <f t="shared" ca="1" si="188"/>
        <v>0</v>
      </c>
      <c r="BI276" s="30" t="e">
        <f t="shared" ca="1" si="202"/>
        <v>#N/A</v>
      </c>
      <c r="BJ276" s="91" t="e">
        <f t="shared" ca="1" si="203"/>
        <v>#N/A</v>
      </c>
      <c r="BK276" t="b">
        <f t="shared" ca="1" si="197"/>
        <v>1</v>
      </c>
      <c r="BL276" s="30">
        <f t="shared" ca="1" si="213"/>
        <v>-19.700268840168054</v>
      </c>
      <c r="BM276" s="91">
        <f t="shared" ca="1" si="214"/>
        <v>-15.391536883141452</v>
      </c>
      <c r="BN276" s="17" t="b">
        <f t="shared" ca="1" si="198"/>
        <v>0</v>
      </c>
      <c r="BO276" t="b">
        <f t="shared" ca="1" si="191"/>
        <v>1</v>
      </c>
      <c r="BP276" t="b">
        <f t="shared" ca="1" si="199"/>
        <v>0</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2.7015052616959077</v>
      </c>
      <c r="BF277" s="30">
        <f t="shared" ca="1" si="201"/>
        <v>1.323691296736442</v>
      </c>
      <c r="BG277" s="30">
        <f t="shared" ca="1" si="212"/>
        <v>1.0830201518752709</v>
      </c>
      <c r="BH277" s="17" t="b">
        <f t="shared" ca="1" si="188"/>
        <v>0</v>
      </c>
      <c r="BI277" s="30" t="e">
        <f t="shared" ca="1" si="202"/>
        <v>#N/A</v>
      </c>
      <c r="BJ277" s="91" t="e">
        <f t="shared" ca="1" si="203"/>
        <v>#N/A</v>
      </c>
      <c r="BK277" t="b">
        <f t="shared" ca="1" si="197"/>
        <v>1</v>
      </c>
      <c r="BL277" s="30">
        <f t="shared" ca="1" si="213"/>
        <v>-19.965887751182322</v>
      </c>
      <c r="BM277" s="91">
        <f t="shared" ca="1" si="214"/>
        <v>-15.045375578801206</v>
      </c>
      <c r="BN277" s="17" t="b">
        <f t="shared" ca="1" si="198"/>
        <v>0</v>
      </c>
      <c r="BO277" t="b">
        <f t="shared" ca="1" si="191"/>
        <v>1</v>
      </c>
      <c r="BP277" t="b">
        <f t="shared" ca="1" si="199"/>
        <v>0</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2.7659871445769544</v>
      </c>
      <c r="BF278" s="30">
        <f t="shared" ca="1" si="201"/>
        <v>1.3356333040752471</v>
      </c>
      <c r="BG278" s="30">
        <f t="shared" ca="1" si="212"/>
        <v>1.0927908851524748</v>
      </c>
      <c r="BH278" s="17" t="b">
        <f t="shared" ca="1" si="188"/>
        <v>0</v>
      </c>
      <c r="BI278" s="30" t="e">
        <f t="shared" ca="1" si="202"/>
        <v>#N/A</v>
      </c>
      <c r="BJ278" s="91" t="e">
        <f t="shared" ca="1" si="203"/>
        <v>#N/A</v>
      </c>
      <c r="BK278" t="b">
        <f t="shared" ca="1" si="197"/>
        <v>1</v>
      </c>
      <c r="BL278" s="30">
        <f t="shared" ca="1" si="213"/>
        <v>-20.225424859373682</v>
      </c>
      <c r="BM278" s="91">
        <f t="shared" ca="1" si="214"/>
        <v>-14.69463130731183</v>
      </c>
      <c r="BN278" s="17" t="b">
        <f t="shared" ca="1" si="198"/>
        <v>0</v>
      </c>
      <c r="BO278" t="b">
        <f t="shared" ca="1" si="191"/>
        <v>1</v>
      </c>
      <c r="BP278" t="b">
        <f t="shared" ca="1" si="199"/>
        <v>0</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2.834507048364622</v>
      </c>
      <c r="BF279" s="30">
        <f t="shared" ca="1" si="201"/>
        <v>1.3477277128825331</v>
      </c>
      <c r="BG279" s="30">
        <f t="shared" ca="1" si="212"/>
        <v>1.1026863105402542</v>
      </c>
      <c r="BH279" s="17" t="b">
        <f t="shared" ca="1" si="188"/>
        <v>0</v>
      </c>
      <c r="BI279" s="30" t="e">
        <f t="shared" ca="1" si="202"/>
        <v>#N/A</v>
      </c>
      <c r="BJ279" s="91" t="e">
        <f t="shared" ca="1" si="203"/>
        <v>#N/A</v>
      </c>
      <c r="BK279" t="b">
        <f t="shared" ca="1" si="197"/>
        <v>1</v>
      </c>
      <c r="BL279" s="30">
        <f t="shared" ca="1" si="213"/>
        <v>-20.47880110722479</v>
      </c>
      <c r="BM279" s="91">
        <f t="shared" ca="1" si="214"/>
        <v>-14.339410908776159</v>
      </c>
      <c r="BN279" s="17" t="b">
        <f t="shared" ca="1" si="198"/>
        <v>0</v>
      </c>
      <c r="BO279" t="b">
        <f t="shared" ca="1" si="191"/>
        <v>1</v>
      </c>
      <c r="BP279" t="b">
        <f t="shared" ca="1" si="199"/>
        <v>0</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2.9074161018889875</v>
      </c>
      <c r="BF280" s="30">
        <f t="shared" ca="1" si="201"/>
        <v>1.3599708390842169</v>
      </c>
      <c r="BG280" s="30">
        <f t="shared" ca="1" si="212"/>
        <v>1.1127034137961773</v>
      </c>
      <c r="BH280" s="17" t="b">
        <f t="shared" ca="1" si="188"/>
        <v>0</v>
      </c>
      <c r="BI280" s="30" t="e">
        <f t="shared" ca="1" si="202"/>
        <v>#N/A</v>
      </c>
      <c r="BJ280" s="91" t="e">
        <f t="shared" ca="1" si="203"/>
        <v>#N/A</v>
      </c>
      <c r="BK280" t="b">
        <f t="shared" ca="1" si="197"/>
        <v>1</v>
      </c>
      <c r="BL280" s="30">
        <f t="shared" ca="1" si="213"/>
        <v>-20.725939313876047</v>
      </c>
      <c r="BM280" s="91">
        <f t="shared" ca="1" si="214"/>
        <v>-13.979822586768664</v>
      </c>
      <c r="BN280" s="17" t="b">
        <f t="shared" ca="1" si="198"/>
        <v>0</v>
      </c>
      <c r="BO280" t="b">
        <f t="shared" ca="1" si="191"/>
        <v>1</v>
      </c>
      <c r="BP280" t="b">
        <f t="shared" ca="1" si="199"/>
        <v>0</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2.9851082039465751</v>
      </c>
      <c r="BF281" s="30">
        <f t="shared" ca="1" si="201"/>
        <v>1.3723589533054541</v>
      </c>
      <c r="BG281" s="30">
        <f t="shared" ca="1" si="212"/>
        <v>1.1228391436135534</v>
      </c>
      <c r="BH281" s="17" t="b">
        <f t="shared" ca="1" si="188"/>
        <v>0</v>
      </c>
      <c r="BI281" s="30" t="e">
        <f t="shared" ca="1" si="202"/>
        <v>#N/A</v>
      </c>
      <c r="BJ281" s="91" t="e">
        <f t="shared" ca="1" si="203"/>
        <v>#N/A</v>
      </c>
      <c r="BK281" t="b">
        <f t="shared" ca="1" si="197"/>
        <v>1</v>
      </c>
      <c r="BL281" s="30">
        <f t="shared" ca="1" si="213"/>
        <v>-20.966764198635602</v>
      </c>
      <c r="BM281" s="91">
        <f t="shared" ca="1" si="214"/>
        <v>-13.615975875375675</v>
      </c>
      <c r="BN281" s="17" t="b">
        <f t="shared" ca="1" si="198"/>
        <v>0</v>
      </c>
      <c r="BO281" t="b">
        <f t="shared" ca="1" si="191"/>
        <v>1</v>
      </c>
      <c r="BP281" t="b">
        <f t="shared" ca="1" si="199"/>
        <v>0</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3.0680267001907362</v>
      </c>
      <c r="BF282" s="30">
        <f t="shared" ca="1" si="201"/>
        <v>1.3848882820066479</v>
      </c>
      <c r="BG282" s="30">
        <f t="shared" ca="1" si="212"/>
        <v>1.1330904125508938</v>
      </c>
      <c r="BH282" s="17" t="b">
        <f t="shared" ca="1" si="188"/>
        <v>0</v>
      </c>
      <c r="BI282" s="30" t="e">
        <f t="shared" ca="1" si="202"/>
        <v>#N/A</v>
      </c>
      <c r="BJ282" s="91" t="e">
        <f t="shared" ca="1" si="203"/>
        <v>#N/A</v>
      </c>
      <c r="BK282" t="b">
        <f t="shared" ca="1" si="197"/>
        <v>1</v>
      </c>
      <c r="BL282" s="30">
        <f t="shared" ca="1" si="213"/>
        <v>-21.201202403910649</v>
      </c>
      <c r="BM282" s="91">
        <f t="shared" ca="1" si="214"/>
        <v>-13.247981605830125</v>
      </c>
      <c r="BN282" s="17" t="b">
        <f t="shared" ca="1" si="198"/>
        <v>0</v>
      </c>
      <c r="BO282" t="b">
        <f t="shared" ca="1" si="191"/>
        <v>1</v>
      </c>
      <c r="BP282" t="b">
        <f t="shared" ca="1" si="199"/>
        <v>0</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3.1566723526155447</v>
      </c>
      <c r="BF283" s="30">
        <f t="shared" ca="1" si="201"/>
        <v>1.3975550086329012</v>
      </c>
      <c r="BG283" s="30">
        <f t="shared" ca="1" si="212"/>
        <v>1.1434540979723737</v>
      </c>
      <c r="BH283" s="17" t="b">
        <f t="shared" ca="1" si="188"/>
        <v>0</v>
      </c>
      <c r="BI283" s="30" t="e">
        <f t="shared" ca="1" si="202"/>
        <v>#N/A</v>
      </c>
      <c r="BJ283" s="91" t="e">
        <f t="shared" ca="1" si="203"/>
        <v>#N/A</v>
      </c>
      <c r="BK283" t="b">
        <f t="shared" ca="1" si="197"/>
        <v>1</v>
      </c>
      <c r="BL283" s="30">
        <f t="shared" ca="1" si="213"/>
        <v>-21.429182517552803</v>
      </c>
      <c r="BM283" s="91">
        <f t="shared" ca="1" si="214"/>
        <v>-12.875951872751362</v>
      </c>
      <c r="BN283" s="17" t="b">
        <f t="shared" ca="1" si="198"/>
        <v>0</v>
      </c>
      <c r="BO283" t="b">
        <f t="shared" ca="1" si="191"/>
        <v>1</v>
      </c>
      <c r="BP283" t="b">
        <f t="shared" ca="1" si="199"/>
        <v>0</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3.2516129032258028</v>
      </c>
      <c r="BF284" s="30">
        <f t="shared" ca="1" si="201"/>
        <v>1.410355274776578</v>
      </c>
      <c r="BG284" s="30">
        <f t="shared" ca="1" si="212"/>
        <v>1.1539270429990183</v>
      </c>
      <c r="BH284" s="17" t="b">
        <f t="shared" ca="1" si="188"/>
        <v>0</v>
      </c>
      <c r="BI284" s="30" t="e">
        <f t="shared" ca="1" si="202"/>
        <v>#N/A</v>
      </c>
      <c r="BJ284" s="91" t="e">
        <f t="shared" ca="1" si="203"/>
        <v>#N/A</v>
      </c>
      <c r="BK284" t="b">
        <f t="shared" ca="1" si="197"/>
        <v>1</v>
      </c>
      <c r="BL284" s="30">
        <f t="shared" ca="1" si="213"/>
        <v>-21.650635094610958</v>
      </c>
      <c r="BM284" s="91">
        <f t="shared" ca="1" si="214"/>
        <v>-12.500000000000011</v>
      </c>
      <c r="BN284" s="17" t="b">
        <f t="shared" ca="1" si="198"/>
        <v>0</v>
      </c>
      <c r="BO284" t="b">
        <f t="shared" ca="1" si="191"/>
        <v>1</v>
      </c>
      <c r="BP284" t="b">
        <f t="shared" ca="1" si="199"/>
        <v>0</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3.353494616684408</v>
      </c>
      <c r="BF285" s="30">
        <f t="shared" ca="1" si="201"/>
        <v>1.4232851813526131</v>
      </c>
      <c r="BG285" s="30">
        <f t="shared" ca="1" si="212"/>
        <v>1.1645060574703197</v>
      </c>
      <c r="BH285" s="17" t="b">
        <f t="shared" ca="1" si="188"/>
        <v>0</v>
      </c>
      <c r="BI285" s="30" t="e">
        <f t="shared" ca="1" si="202"/>
        <v>#N/A</v>
      </c>
      <c r="BJ285" s="91" t="e">
        <f t="shared" ca="1" si="203"/>
        <v>#N/A</v>
      </c>
      <c r="BK285" t="b">
        <f t="shared" ca="1" si="197"/>
        <v>1</v>
      </c>
      <c r="BL285" s="30">
        <f t="shared" ca="1" si="213"/>
        <v>-21.865492678484898</v>
      </c>
      <c r="BM285" s="91">
        <f t="shared" ca="1" si="214"/>
        <v>-12.120240506158421</v>
      </c>
      <c r="BN285" s="17" t="b">
        <f t="shared" ca="1" si="198"/>
        <v>0</v>
      </c>
      <c r="BO285" t="b">
        <f t="shared" ca="1" si="191"/>
        <v>1</v>
      </c>
      <c r="BP285" t="b">
        <f t="shared" ca="1" si="199"/>
        <v>0</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3.463056296669401</v>
      </c>
      <c r="BF286" s="30">
        <f t="shared" ca="1" si="201"/>
        <v>1.4363407897862071</v>
      </c>
      <c r="BG286" s="30">
        <f t="shared" ca="1" si="212"/>
        <v>1.1751879189159875</v>
      </c>
      <c r="BH286" s="17" t="b">
        <f t="shared" ca="1" si="188"/>
        <v>0</v>
      </c>
      <c r="BI286" s="30" t="e">
        <f t="shared" ca="1" si="202"/>
        <v>#N/A</v>
      </c>
      <c r="BJ286" s="91" t="e">
        <f t="shared" ca="1" si="203"/>
        <v>#N/A</v>
      </c>
      <c r="BK286" t="b">
        <f t="shared" ca="1" si="197"/>
        <v>1</v>
      </c>
      <c r="BL286" s="30">
        <f t="shared" ca="1" si="213"/>
        <v>-22.073689821473174</v>
      </c>
      <c r="BM286" s="91">
        <f t="shared" ca="1" si="214"/>
        <v>-11.736789069647269</v>
      </c>
      <c r="BN286" s="17" t="b">
        <f t="shared" ca="1" si="198"/>
        <v>0</v>
      </c>
      <c r="BO286" t="b">
        <f t="shared" ca="1" si="191"/>
        <v>1</v>
      </c>
      <c r="BP286" t="b">
        <f t="shared" ca="1" si="199"/>
        <v>0</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3.581146417261206</v>
      </c>
      <c r="BF287" s="30">
        <f t="shared" ca="1" si="201"/>
        <v>1.4495181232125596</v>
      </c>
      <c r="BG287" s="30">
        <f t="shared" ca="1" si="212"/>
        <v>1.1859693735375487</v>
      </c>
      <c r="BH287" s="17" t="b">
        <f t="shared" ca="1" si="188"/>
        <v>0</v>
      </c>
      <c r="BI287" s="30" t="e">
        <f t="shared" ca="1" si="202"/>
        <v>#N/A</v>
      </c>
      <c r="BJ287" s="91" t="e">
        <f t="shared" ca="1" si="203"/>
        <v>#N/A</v>
      </c>
      <c r="BK287" t="b">
        <f t="shared" ca="1" si="197"/>
        <v>1</v>
      </c>
      <c r="BL287" s="30">
        <f t="shared" ca="1" si="213"/>
        <v>-22.275163104709193</v>
      </c>
      <c r="BM287" s="91">
        <f t="shared" ca="1" si="214"/>
        <v>-11.349762493488672</v>
      </c>
      <c r="BN287" s="17" t="b">
        <f t="shared" ca="1" si="198"/>
        <v>0</v>
      </c>
      <c r="BO287" t="b">
        <f t="shared" ca="1" si="191"/>
        <v>1</v>
      </c>
      <c r="BP287" t="b">
        <f t="shared" ca="1" si="199"/>
        <v>0</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3.7087442080104775</v>
      </c>
      <c r="BF288" s="30">
        <f t="shared" ca="1" si="201"/>
        <v>1.4628131676882563</v>
      </c>
      <c r="BG288" s="30">
        <f t="shared" ca="1" si="212"/>
        <v>1.1968471371994824</v>
      </c>
      <c r="BH288" s="17" t="b">
        <f t="shared" ca="1" si="188"/>
        <v>0</v>
      </c>
      <c r="BI288" s="30" t="e">
        <f t="shared" ca="1" si="202"/>
        <v>#N/A</v>
      </c>
      <c r="BJ288" s="91" t="e">
        <f t="shared" ca="1" si="203"/>
        <v>#N/A</v>
      </c>
      <c r="BK288" t="b">
        <f t="shared" ca="1" si="197"/>
        <v>1</v>
      </c>
      <c r="BL288" s="30">
        <f t="shared" ca="1" si="213"/>
        <v>-22.46985115747917</v>
      </c>
      <c r="BM288" s="91">
        <f t="shared" ca="1" si="214"/>
        <v>-10.959278669726944</v>
      </c>
      <c r="BN288" s="17" t="b">
        <f t="shared" ca="1" si="198"/>
        <v>0</v>
      </c>
      <c r="BO288" t="b">
        <f t="shared" ca="1" si="191"/>
        <v>1</v>
      </c>
      <c r="BP288" t="b">
        <f t="shared" ca="1" si="199"/>
        <v>0</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3.8469857997059989</v>
      </c>
      <c r="BF289" s="30">
        <f t="shared" ca="1" si="201"/>
        <v>1.4762218734139594</v>
      </c>
      <c r="BG289" s="30">
        <f t="shared" ca="1" si="212"/>
        <v>1.2078178964296031</v>
      </c>
      <c r="BH289" s="17" t="b">
        <f t="shared" ref="BH289:BH352" ca="1" si="221">AND(BN289,BP289,BR289)</f>
        <v>0</v>
      </c>
      <c r="BI289" s="30" t="e">
        <f t="shared" ca="1" si="202"/>
        <v>#N/A</v>
      </c>
      <c r="BJ289" s="91" t="e">
        <f t="shared" ca="1" si="203"/>
        <v>#N/A</v>
      </c>
      <c r="BK289" t="b">
        <f t="shared" ca="1" si="197"/>
        <v>1</v>
      </c>
      <c r="BL289" s="30">
        <f t="shared" ca="1" si="213"/>
        <v>-22.65769467591625</v>
      </c>
      <c r="BM289" s="91">
        <f t="shared" ca="1" si="214"/>
        <v>-10.565456543517479</v>
      </c>
      <c r="BN289" s="17" t="b">
        <f t="shared" ca="1" si="198"/>
        <v>0</v>
      </c>
      <c r="BO289" t="b">
        <f t="shared" ca="1" si="191"/>
        <v>1</v>
      </c>
      <c r="BP289" t="b">
        <f t="shared" ca="1" si="199"/>
        <v>0</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3.9971969068690845</v>
      </c>
      <c r="BF290" s="30">
        <f t="shared" ca="1" si="201"/>
        <v>1.4897401559680106</v>
      </c>
      <c r="BG290" s="30">
        <f t="shared" ca="1" si="212"/>
        <v>1.2188783094283724</v>
      </c>
      <c r="BH290" s="17" t="b">
        <f t="shared" ca="1" si="221"/>
        <v>0</v>
      </c>
      <c r="BI290" s="30" t="e">
        <f t="shared" ca="1" si="202"/>
        <v>#N/A</v>
      </c>
      <c r="BJ290" s="91" t="e">
        <f t="shared" ca="1" si="203"/>
        <v>#N/A</v>
      </c>
      <c r="BK290" t="b">
        <f t="shared" ca="1" si="197"/>
        <v>1</v>
      </c>
      <c r="BL290" s="30">
        <f t="shared" ca="1" si="213"/>
        <v>-22.838636441065024</v>
      </c>
      <c r="BM290" s="91">
        <f t="shared" ca="1" si="214"/>
        <v>-10.168416076895003</v>
      </c>
      <c r="BN290" s="17" t="b">
        <f t="shared" ca="1" si="198"/>
        <v>0</v>
      </c>
      <c r="BO290" t="b">
        <f t="shared" ca="1" si="191"/>
        <v>1</v>
      </c>
      <c r="BP290" t="b">
        <f t="shared" ca="1" si="199"/>
        <v>0</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4.160934036402308</v>
      </c>
      <c r="BF291" s="30">
        <f t="shared" ca="1" si="201"/>
        <v>1.5033638975505892</v>
      </c>
      <c r="BG291" s="30">
        <f t="shared" ca="1" si="212"/>
        <v>1.2300250070868457</v>
      </c>
      <c r="BH291" s="17" t="b">
        <f t="shared" ca="1" si="221"/>
        <v>0</v>
      </c>
      <c r="BI291" s="30" t="e">
        <f t="shared" ca="1" si="202"/>
        <v>#N/A</v>
      </c>
      <c r="BJ291" s="91" t="e">
        <f t="shared" ca="1" si="203"/>
        <v>#N/A</v>
      </c>
      <c r="BK291" t="b">
        <f t="shared" ca="1" si="197"/>
        <v>1</v>
      </c>
      <c r="BL291" s="30">
        <f t="shared" ca="1" si="213"/>
        <v>-23.012621336311007</v>
      </c>
      <c r="BM291" s="91">
        <f t="shared" ca="1" si="214"/>
        <v>-9.768278212231845</v>
      </c>
      <c r="BN291" s="17" t="b">
        <f t="shared" ca="1" si="198"/>
        <v>0</v>
      </c>
      <c r="BO291" t="b">
        <f t="shared" ref="BO291:BO354" ca="1" si="223">AND(BG291&lt;1.3,BF291&gt;0.7)</f>
        <v>1</v>
      </c>
      <c r="BP291" t="b">
        <f t="shared" ca="1" si="199"/>
        <v>0</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4.3400369352491035</v>
      </c>
      <c r="BF292" s="30">
        <f t="shared" ca="1" si="201"/>
        <v>1.5170889482380341</v>
      </c>
      <c r="BG292" s="30">
        <f t="shared" ca="1" si="212"/>
        <v>1.2412545940129369</v>
      </c>
      <c r="BH292" s="17" t="b">
        <f t="shared" ca="1" si="221"/>
        <v>0</v>
      </c>
      <c r="BI292" s="30" t="e">
        <f t="shared" ca="1" si="202"/>
        <v>#N/A</v>
      </c>
      <c r="BJ292" s="91" t="e">
        <f t="shared" ca="1" si="203"/>
        <v>#N/A</v>
      </c>
      <c r="BK292" t="b">
        <f t="shared" ca="1" si="197"/>
        <v>1</v>
      </c>
      <c r="BL292" s="30">
        <f t="shared" ca="1" si="213"/>
        <v>-23.179596364169683</v>
      </c>
      <c r="BM292" s="91">
        <f t="shared" ca="1" si="214"/>
        <v>-9.3651648353978079</v>
      </c>
      <c r="BN292" s="17" t="b">
        <f t="shared" ca="1" si="198"/>
        <v>0</v>
      </c>
      <c r="BO292" t="b">
        <f t="shared" ca="1" si="223"/>
        <v>1</v>
      </c>
      <c r="BP292" t="b">
        <f t="shared" ca="1" si="199"/>
        <v>0</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4.5366960233908618</v>
      </c>
      <c r="BF293" s="30">
        <f t="shared" ca="1" si="201"/>
        <v>1.5309111272469476</v>
      </c>
      <c r="BG293" s="30">
        <f t="shared" ca="1" si="212"/>
        <v>1.2525636495656842</v>
      </c>
      <c r="BH293" s="17" t="b">
        <f t="shared" ca="1" si="221"/>
        <v>0</v>
      </c>
      <c r="BI293" s="30" t="e">
        <f t="shared" ca="1" si="202"/>
        <v>#N/A</v>
      </c>
      <c r="BJ293" s="91" t="e">
        <f t="shared" ca="1" si="203"/>
        <v>#N/A</v>
      </c>
      <c r="BK293" t="b">
        <f t="shared" ca="1" si="197"/>
        <v>1</v>
      </c>
      <c r="BL293" s="30">
        <f t="shared" ca="1" si="213"/>
        <v>-23.33951066243004</v>
      </c>
      <c r="BM293" s="91">
        <f t="shared" ca="1" si="214"/>
        <v>-8.9591987386325176</v>
      </c>
      <c r="BN293" s="17" t="b">
        <f t="shared" ca="1" si="198"/>
        <v>0</v>
      </c>
      <c r="BO293" t="b">
        <f t="shared" ca="1" si="223"/>
        <v>1</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4.7535400570393431</v>
      </c>
      <c r="BF294" s="30">
        <f t="shared" ca="1" si="201"/>
        <v>1.5448262242077058</v>
      </c>
      <c r="BG294" s="30">
        <f t="shared" ca="1" si="212"/>
        <v>1.2639487288972138</v>
      </c>
      <c r="BH294" s="17" t="b">
        <f t="shared" ca="1" si="221"/>
        <v>0</v>
      </c>
      <c r="BI294" s="30" t="e">
        <f t="shared" ca="1" si="202"/>
        <v>#N/A</v>
      </c>
      <c r="BJ294" s="91" t="e">
        <f t="shared" ca="1" si="203"/>
        <v>#N/A</v>
      </c>
      <c r="BK294" t="b">
        <f t="shared" ca="1" si="197"/>
        <v>1</v>
      </c>
      <c r="BL294" s="30">
        <f t="shared" ca="1" si="213"/>
        <v>-23.492315519647711</v>
      </c>
      <c r="BM294" s="91">
        <f t="shared" ca="1" si="214"/>
        <v>-8.5505035831417135</v>
      </c>
      <c r="BN294" s="17" t="b">
        <f t="shared" ca="1" si="198"/>
        <v>0</v>
      </c>
      <c r="BO294" t="b">
        <f t="shared" ca="1" si="223"/>
        <v>1</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4.9937514752440322</v>
      </c>
      <c r="BF295" s="30">
        <f t="shared" ca="1" si="201"/>
        <v>1.5588300004469748</v>
      </c>
      <c r="BG295" s="30">
        <f t="shared" ca="1" si="212"/>
        <v>1.2754063640020703</v>
      </c>
      <c r="BH295" s="17" t="b">
        <f t="shared" ca="1" si="221"/>
        <v>0</v>
      </c>
      <c r="BI295" s="30" t="e">
        <f t="shared" ca="1" si="202"/>
        <v>#N/A</v>
      </c>
      <c r="BJ295" s="91" t="e">
        <f t="shared" ca="1" si="203"/>
        <v>#N/A</v>
      </c>
      <c r="BK295" t="b">
        <f t="shared" ca="1" si="197"/>
        <v>1</v>
      </c>
      <c r="BL295" s="30">
        <f t="shared" ca="1" si="213"/>
        <v>-23.637964389982923</v>
      </c>
      <c r="BM295" s="91">
        <f t="shared" ca="1" si="214"/>
        <v>-8.1392038614289159</v>
      </c>
      <c r="BN295" s="17" t="b">
        <f t="shared" ca="1" si="198"/>
        <v>0</v>
      </c>
      <c r="BO295" t="b">
        <f t="shared" ca="1" si="223"/>
        <v>1</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5.2612201956770734</v>
      </c>
      <c r="BF296" s="30">
        <f t="shared" ca="1" si="201"/>
        <v>1.5729181902788552</v>
      </c>
      <c r="BG296" s="30">
        <f t="shared" ca="1" si="212"/>
        <v>1.2869330647736088</v>
      </c>
      <c r="BH296" s="17" t="b">
        <f t="shared" ca="1" si="221"/>
        <v>0</v>
      </c>
      <c r="BI296" s="30" t="e">
        <f t="shared" ca="1" si="202"/>
        <v>#N/A</v>
      </c>
      <c r="BJ296" s="91" t="e">
        <f t="shared" ca="1" si="203"/>
        <v>#N/A</v>
      </c>
      <c r="BK296" t="b">
        <f t="shared" ca="1" si="197"/>
        <v>1</v>
      </c>
      <c r="BL296" s="30">
        <f t="shared" ca="1" si="213"/>
        <v>-23.776412907378838</v>
      </c>
      <c r="BM296" s="91">
        <f t="shared" ca="1" si="214"/>
        <v>-7.7254248593736889</v>
      </c>
      <c r="BN296" s="17" t="b">
        <f t="shared" ca="1" si="198"/>
        <v>0</v>
      </c>
      <c r="BO296" t="b">
        <f t="shared" ca="1" si="223"/>
        <v>1</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5.5607516915998865</v>
      </c>
      <c r="BF297" s="30">
        <f t="shared" ca="1" si="201"/>
        <v>1.5870865023042486</v>
      </c>
      <c r="BG297" s="30">
        <f t="shared" ca="1" si="212"/>
        <v>1.2985253200671125</v>
      </c>
      <c r="BH297" s="17" t="b">
        <f t="shared" ca="1" si="221"/>
        <v>0</v>
      </c>
      <c r="BI297" s="30" t="e">
        <f t="shared" ca="1" si="202"/>
        <v>#N/A</v>
      </c>
      <c r="BJ297" s="91" t="e">
        <f t="shared" ca="1" si="203"/>
        <v>#N/A</v>
      </c>
      <c r="BK297" t="b">
        <f t="shared" ca="1" si="197"/>
        <v>1</v>
      </c>
      <c r="BL297" s="30">
        <f t="shared" ca="1" si="213"/>
        <v>-23.907618899075882</v>
      </c>
      <c r="BM297" s="91">
        <f t="shared" ca="1" si="214"/>
        <v>-7.3092926180684277</v>
      </c>
      <c r="BN297" s="17" t="b">
        <f t="shared" ca="1" si="198"/>
        <v>0</v>
      </c>
      <c r="BO297" t="b">
        <f t="shared" ca="1" si="223"/>
        <v>1</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5.8983530980187897</v>
      </c>
      <c r="BF298" s="30">
        <f t="shared" ca="1" si="201"/>
        <v>1.6013306207180618</v>
      </c>
      <c r="BG298" s="30">
        <f t="shared" ca="1" si="212"/>
        <v>1.3101795987693232</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6.281633760641169</v>
      </c>
      <c r="BF299" s="30">
        <f t="shared" ca="1" si="201"/>
        <v>1.6156462066238377</v>
      </c>
      <c r="BG299" s="30">
        <f t="shared" ca="1" si="212"/>
        <v>1.321892350874049</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6.7203774490229957</v>
      </c>
      <c r="BF300" s="30">
        <f t="shared" ca="1" si="201"/>
        <v>1.6300288993554328</v>
      </c>
      <c r="BG300" s="30">
        <f t="shared" ca="1" si="212"/>
        <v>1.3336600085635359</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7.2273786684620669</v>
      </c>
      <c r="BF301" s="30">
        <f t="shared" ref="BF301:BF364" ca="1" si="229">$D$17/(3*$C$9^2/(3*$C$9+$C$14*COS(RADIANS(BD301))))</f>
        <v>1.6444743178053123</v>
      </c>
      <c r="BG301" s="30">
        <f t="shared" ca="1" si="212"/>
        <v>1.3454789872952555</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7.8196971282291488</v>
      </c>
      <c r="BF302" s="30">
        <f t="shared" ca="1" si="229"/>
        <v>1.6589780617590804</v>
      </c>
      <c r="BG302" s="30">
        <f t="shared" ca="1" si="212"/>
        <v>1.357345686893793</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8.5205964656148332</v>
      </c>
      <c r="BF303" s="30">
        <f t="shared" ca="1" si="229"/>
        <v>1.6735357132358293</v>
      </c>
      <c r="BG303" s="30">
        <f t="shared" ca="1" si="212"/>
        <v>1.3692564926474968</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9.362646204852874</v>
      </c>
      <c r="BF304" s="30">
        <f t="shared" ca="1" si="229"/>
        <v>1.6881428378338939</v>
      </c>
      <c r="BG304" s="30">
        <f t="shared" ca="1" si="212"/>
        <v>1.3812077764095494</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10.392891689147824</v>
      </c>
      <c r="BF305" s="30">
        <f t="shared" ca="1" si="229"/>
        <v>1.7027949860816198</v>
      </c>
      <c r="BG305" s="30">
        <f t="shared" ca="1" si="212"/>
        <v>1.3931958977031436</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1</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11.681901462261806</v>
      </c>
      <c r="BF306" s="30">
        <f t="shared" ca="1" si="229"/>
        <v>1.7174876947927129</v>
      </c>
      <c r="BG306" s="30">
        <f t="shared" ca="1" si="212"/>
        <v>1.4052172048304015</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1</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13.340569549209835</v>
      </c>
      <c r="BF307" s="30">
        <f t="shared" ca="1" si="229"/>
        <v>1.7322164884257687</v>
      </c>
      <c r="BG307" s="30">
        <f t="shared" ca="1" si="212"/>
        <v>1.4172680359847198</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1</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15.553720018344645</v>
      </c>
      <c r="BF308" s="30">
        <f t="shared" ca="1" si="229"/>
        <v>1.7469768804475641</v>
      </c>
      <c r="BG308" s="30">
        <f t="shared" ref="BG308:BG371" ca="1" si="236">$E$17/(3*$C$9^2/(3*$C$9+$C$14*COS(RADIANS(BD308))))</f>
        <v>1.4293447203661889</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1</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18.654037018766452</v>
      </c>
      <c r="BF309" s="30">
        <f t="shared" ca="1" si="229"/>
        <v>1.7617643746997027</v>
      </c>
      <c r="BG309" s="30">
        <f t="shared" ca="1" si="236"/>
        <v>1.4414435792997569</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1</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23.306889874860072</v>
      </c>
      <c r="BF310" s="30">
        <f t="shared" ca="1" si="229"/>
        <v>1.776574466768186</v>
      </c>
      <c r="BG310" s="30">
        <f t="shared" ca="1" si="236"/>
        <v>1.4535609273557886</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1</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31.064808371244514</v>
      </c>
      <c r="BF311" s="30">
        <f t="shared" ca="1" si="229"/>
        <v>1.7914026453555012</v>
      </c>
      <c r="BG311" s="30">
        <f t="shared" ca="1" si="236"/>
        <v>1.4656930734726827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1</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46.585383894559257</v>
      </c>
      <c r="BF312" s="30">
        <f t="shared" ca="1" si="229"/>
        <v>1.8062443936548069</v>
      </c>
      <c r="BG312" s="30">
        <f t="shared" ca="1" si="236"/>
        <v>1.4778363220812056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1</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93.156577429901006</v>
      </c>
      <c r="BF313" s="30">
        <f t="shared" ca="1" si="229"/>
        <v>1.8210951907257955</v>
      </c>
      <c r="BG313" s="30">
        <f t="shared" ca="1" si="236"/>
        <v>1.4899869742301963</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1</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8846854137548399</v>
      </c>
      <c r="BF314" s="30">
        <f t="shared" ca="1" si="229"/>
        <v>1.8359505128718163</v>
      </c>
      <c r="BG314" s="30">
        <f t="shared" ca="1" si="236"/>
        <v>1.5021413287133043</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1</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93.156577429902967</v>
      </c>
      <c r="BF315" s="30">
        <f t="shared" ca="1" si="229"/>
        <v>1.8508058350178376</v>
      </c>
      <c r="BG315" s="30">
        <f t="shared" ca="1" si="236"/>
        <v>1.5142956831964125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1</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46.585383894558568</v>
      </c>
      <c r="BF316" s="30">
        <f t="shared" ca="1" si="229"/>
        <v>1.8656566320888264</v>
      </c>
      <c r="BG316" s="30">
        <f t="shared" ca="1" si="236"/>
        <v>1.5264463353454034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1</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31.064808371244727</v>
      </c>
      <c r="BF317" s="30">
        <f t="shared" ca="1" si="229"/>
        <v>1.8804983803881321</v>
      </c>
      <c r="BG317" s="30">
        <f t="shared" ca="1" si="236"/>
        <v>1.5385895839539261</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1</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23.306889874860193</v>
      </c>
      <c r="BF318" s="30">
        <f t="shared" ca="1" si="229"/>
        <v>1.8953265589754471</v>
      </c>
      <c r="BG318" s="30">
        <f t="shared" ca="1" si="236"/>
        <v>1.5507217300708203</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1</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18.65403701876653</v>
      </c>
      <c r="BF319" s="30">
        <f t="shared" ca="1" si="229"/>
        <v>1.9101366510439304</v>
      </c>
      <c r="BG319" s="30">
        <f t="shared" ca="1" si="236"/>
        <v>1.5628390781268522</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1</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15.5537200183447</v>
      </c>
      <c r="BF320" s="30">
        <f t="shared" ca="1" si="229"/>
        <v>1.924924145296069</v>
      </c>
      <c r="BG320" s="30">
        <f t="shared" ca="1" si="236"/>
        <v>1.5749379370604202</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1</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13.34056954920978</v>
      </c>
      <c r="BF321" s="30">
        <f t="shared" ca="1" si="229"/>
        <v>1.9396845373178648</v>
      </c>
      <c r="BG321" s="30">
        <f t="shared" ca="1" si="236"/>
        <v>1.5870146214418894</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1</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11.681901462261836</v>
      </c>
      <c r="BF322" s="30">
        <f t="shared" ca="1" si="229"/>
        <v>1.95441333095092</v>
      </c>
      <c r="BG322" s="30">
        <f t="shared" ca="1" si="236"/>
        <v>1.5990654525962074</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1</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10.392891689147847</v>
      </c>
      <c r="BF323" s="30">
        <f t="shared" ca="1" si="229"/>
        <v>1.969106039662013</v>
      </c>
      <c r="BG323" s="30">
        <f t="shared" ca="1" si="236"/>
        <v>1.6110867597234653</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1</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9.3626462048528936</v>
      </c>
      <c r="BF324" s="30">
        <f t="shared" ca="1" si="229"/>
        <v>1.983758187909739</v>
      </c>
      <c r="BG324" s="30">
        <f t="shared" ca="1" si="236"/>
        <v>1.6230748810170592</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1</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8.5205964656148101</v>
      </c>
      <c r="BF325" s="30">
        <f t="shared" ca="1" si="229"/>
        <v>1.9983653125078045</v>
      </c>
      <c r="BG325" s="30">
        <f t="shared" ca="1" si="236"/>
        <v>1.6350261647791129</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1</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7.8196971282291612</v>
      </c>
      <c r="BF326" s="30">
        <f t="shared" ca="1" si="229"/>
        <v>2.0129229639845523</v>
      </c>
      <c r="BG326" s="30">
        <f t="shared" ca="1" si="236"/>
        <v>1.6469369705328156</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1</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7.2273786684620767</v>
      </c>
      <c r="BF327" s="30">
        <f t="shared" ca="1" si="229"/>
        <v>2.0274267079383206</v>
      </c>
      <c r="BG327" s="30">
        <f t="shared" ca="1" si="236"/>
        <v>1.6588036701313531</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1</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6.7203774490230046</v>
      </c>
      <c r="BF328" s="30">
        <f t="shared" ca="1" si="229"/>
        <v>2.0418721263882005</v>
      </c>
      <c r="BG328" s="30">
        <f t="shared" ca="1" si="236"/>
        <v>1.6706226488630731</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1</v>
      </c>
      <c r="BO328" t="b">
        <f t="shared" ca="1" si="223"/>
        <v>0</v>
      </c>
      <c r="BP328" t="b">
        <f t="shared" ca="1" si="227"/>
        <v>0</v>
      </c>
      <c r="BQ328" t="b">
        <f t="shared" ca="1" si="228"/>
        <v>1</v>
      </c>
      <c r="BR328" s="108" t="b">
        <f t="shared" si="222"/>
        <v>0</v>
      </c>
    </row>
    <row r="329" spans="46:70">
      <c r="AT329" s="99" t="e">
        <f t="shared" ca="1" si="232"/>
        <v>#N/A</v>
      </c>
      <c r="AU329" s="91" t="e">
        <f t="shared" ca="1" si="233"/>
        <v>#N/A</v>
      </c>
      <c r="AV329" s="99" t="e">
        <f t="shared" ca="1" si="234"/>
        <v>#N/A</v>
      </c>
      <c r="AW329" s="91" t="e">
        <f t="shared" ca="1" si="235"/>
        <v>#N/A</v>
      </c>
      <c r="AX329" s="99" t="e">
        <f t="shared" ca="1" si="219"/>
        <v>#N/A</v>
      </c>
      <c r="AY329" s="91" t="e">
        <f t="shared" ca="1" si="220"/>
        <v>#N/A</v>
      </c>
      <c r="BD329" s="174">
        <v>285</v>
      </c>
      <c r="BE329" s="30">
        <f t="shared" ca="1" si="224"/>
        <v>6.281633760641177</v>
      </c>
      <c r="BF329" s="30">
        <f t="shared" ca="1" si="229"/>
        <v>2.0562548191197951</v>
      </c>
      <c r="BG329" s="30">
        <f t="shared" ca="1" si="236"/>
        <v>1.6823903065525596</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1</v>
      </c>
      <c r="BO329" t="b">
        <f t="shared" ca="1" si="223"/>
        <v>0</v>
      </c>
      <c r="BP329" t="b">
        <f t="shared" ca="1" si="227"/>
        <v>0</v>
      </c>
      <c r="BQ329" t="b">
        <f t="shared" ca="1" si="228"/>
        <v>1</v>
      </c>
      <c r="BR329" s="108" t="b">
        <f t="shared" si="222"/>
        <v>0</v>
      </c>
    </row>
    <row r="330" spans="46:70">
      <c r="AT330" s="99" t="e">
        <f t="shared" ca="1" si="232"/>
        <v>#N/A</v>
      </c>
      <c r="AU330" s="91" t="e">
        <f t="shared" ca="1" si="233"/>
        <v>#N/A</v>
      </c>
      <c r="AV330" s="99" t="e">
        <f t="shared" ca="1" si="234"/>
        <v>#N/A</v>
      </c>
      <c r="AW330" s="91" t="e">
        <f t="shared" ca="1" si="235"/>
        <v>#N/A</v>
      </c>
      <c r="AX330" s="99" t="e">
        <f t="shared" ca="1" si="219"/>
        <v>#N/A</v>
      </c>
      <c r="AY330" s="91" t="e">
        <f t="shared" ca="1" si="220"/>
        <v>#N/A</v>
      </c>
      <c r="BD330" s="174">
        <v>286</v>
      </c>
      <c r="BE330" s="30">
        <f t="shared" ca="1" si="224"/>
        <v>5.8983530980187791</v>
      </c>
      <c r="BF330" s="30">
        <f t="shared" ca="1" si="229"/>
        <v>2.0705704050255722</v>
      </c>
      <c r="BG330" s="30">
        <f t="shared" ca="1" si="236"/>
        <v>1.6941030586572863</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1</v>
      </c>
      <c r="BO330" t="b">
        <f t="shared" ca="1" si="223"/>
        <v>0</v>
      </c>
      <c r="BP330" t="b">
        <f t="shared" ca="1" si="227"/>
        <v>0</v>
      </c>
      <c r="BQ330" t="b">
        <f t="shared" ca="1" si="228"/>
        <v>1</v>
      </c>
      <c r="BR330" s="108" t="b">
        <f t="shared" si="222"/>
        <v>0</v>
      </c>
    </row>
    <row r="331" spans="46:70">
      <c r="AT331" s="99" t="e">
        <f t="shared" ca="1" si="232"/>
        <v>#N/A</v>
      </c>
      <c r="AU331" s="91" t="e">
        <f t="shared" ca="1" si="233"/>
        <v>#N/A</v>
      </c>
      <c r="AV331" s="99" t="e">
        <f t="shared" ca="1" si="234"/>
        <v>#N/A</v>
      </c>
      <c r="AW331" s="91" t="e">
        <f t="shared" ca="1" si="235"/>
        <v>#N/A</v>
      </c>
      <c r="AX331" s="99" t="e">
        <f t="shared" ca="1" si="219"/>
        <v>#N/A</v>
      </c>
      <c r="AY331" s="91" t="e">
        <f t="shared" ca="1" si="220"/>
        <v>#N/A</v>
      </c>
      <c r="BD331" s="174">
        <v>287</v>
      </c>
      <c r="BE331" s="30">
        <f t="shared" ca="1" si="224"/>
        <v>5.5607516915998945</v>
      </c>
      <c r="BF331" s="30">
        <f t="shared" ca="1" si="229"/>
        <v>2.0848145234393844</v>
      </c>
      <c r="BG331" s="30">
        <f t="shared" ca="1" si="236"/>
        <v>1.7057573373594963</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1</v>
      </c>
      <c r="BO331" t="b">
        <f t="shared" ca="1" si="223"/>
        <v>0</v>
      </c>
      <c r="BP331" t="b">
        <f t="shared" ca="1" si="227"/>
        <v>0</v>
      </c>
      <c r="BQ331" t="b">
        <f t="shared" ca="1" si="228"/>
        <v>1</v>
      </c>
      <c r="BR331" s="108" t="b">
        <f t="shared" si="222"/>
        <v>0</v>
      </c>
    </row>
    <row r="332" spans="46:70">
      <c r="AT332" s="99" t="e">
        <f t="shared" ca="1" si="232"/>
        <v>#N/A</v>
      </c>
      <c r="AU332" s="91" t="e">
        <f t="shared" ca="1" si="233"/>
        <v>#N/A</v>
      </c>
      <c r="AV332" s="99" t="e">
        <f t="shared" ca="1" si="234"/>
        <v>#N/A</v>
      </c>
      <c r="AW332" s="91" t="e">
        <f t="shared" ca="1" si="235"/>
        <v>#N/A</v>
      </c>
      <c r="AX332" s="99" t="e">
        <f t="shared" ca="1" si="219"/>
        <v>#N/A</v>
      </c>
      <c r="AY332" s="91" t="e">
        <f t="shared" ca="1" si="220"/>
        <v>#N/A</v>
      </c>
      <c r="BD332" s="174">
        <v>288</v>
      </c>
      <c r="BE332" s="30">
        <f t="shared" ca="1" si="224"/>
        <v>5.2612201956770797</v>
      </c>
      <c r="BF332" s="30">
        <f t="shared" ca="1" si="229"/>
        <v>2.0989828354647777</v>
      </c>
      <c r="BG332" s="30">
        <f t="shared" ca="1" si="236"/>
        <v>1.717349592653</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1</v>
      </c>
      <c r="BO332" t="b">
        <f t="shared" ca="1" si="223"/>
        <v>0</v>
      </c>
      <c r="BP332" t="b">
        <f t="shared" ca="1" si="227"/>
        <v>0</v>
      </c>
      <c r="BQ332" t="b">
        <f t="shared" ca="1" si="228"/>
        <v>1</v>
      </c>
      <c r="BR332" s="108" t="b">
        <f t="shared" si="222"/>
        <v>0</v>
      </c>
    </row>
    <row r="333" spans="46:70">
      <c r="AT333" s="99" t="e">
        <f t="shared" ca="1" si="232"/>
        <v>#N/A</v>
      </c>
      <c r="AU333" s="91" t="e">
        <f t="shared" ca="1" si="233"/>
        <v>#N/A</v>
      </c>
      <c r="AV333" s="99" t="e">
        <f t="shared" ca="1" si="234"/>
        <v>#N/A</v>
      </c>
      <c r="AW333" s="91" t="e">
        <f t="shared" ca="1" si="235"/>
        <v>#N/A</v>
      </c>
      <c r="AX333" s="99" t="e">
        <f t="shared" ca="1" si="219"/>
        <v>#N/A</v>
      </c>
      <c r="AY333" s="91" t="e">
        <f t="shared" ca="1" si="220"/>
        <v>#N/A</v>
      </c>
      <c r="BD333" s="174">
        <v>289</v>
      </c>
      <c r="BE333" s="30">
        <f t="shared" ca="1" si="224"/>
        <v>4.9937514752440375</v>
      </c>
      <c r="BF333" s="30">
        <f t="shared" ca="1" si="229"/>
        <v>2.1130710252966582</v>
      </c>
      <c r="BG333" s="30">
        <f t="shared" ca="1" si="236"/>
        <v>1.7288762934245385</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1</v>
      </c>
      <c r="BO333" t="b">
        <f t="shared" ca="1" si="223"/>
        <v>0</v>
      </c>
      <c r="BP333" t="b">
        <f t="shared" ca="1" si="227"/>
        <v>0</v>
      </c>
      <c r="BQ333" t="b">
        <f t="shared" ca="1" si="228"/>
        <v>1</v>
      </c>
      <c r="BR333" s="108" t="b">
        <f t="shared" si="222"/>
        <v>0</v>
      </c>
    </row>
    <row r="334" spans="46:70">
      <c r="AT334" s="99" t="e">
        <f t="shared" ca="1" si="232"/>
        <v>#N/A</v>
      </c>
      <c r="AU334" s="91" t="e">
        <f t="shared" ca="1" si="233"/>
        <v>#N/A</v>
      </c>
      <c r="AV334" s="99" t="e">
        <f t="shared" ca="1" si="234"/>
        <v>#N/A</v>
      </c>
      <c r="AW334" s="91" t="e">
        <f t="shared" ca="1" si="235"/>
        <v>#N/A</v>
      </c>
      <c r="AX334" s="99" t="e">
        <f t="shared" ca="1" si="219"/>
        <v>#N/A</v>
      </c>
      <c r="AY334" s="91" t="e">
        <f t="shared" ca="1" si="220"/>
        <v>#N/A</v>
      </c>
      <c r="BD334" s="174">
        <v>290</v>
      </c>
      <c r="BE334" s="30">
        <f t="shared" ca="1" si="224"/>
        <v>4.7535400570393378</v>
      </c>
      <c r="BF334" s="30">
        <f t="shared" ca="1" si="229"/>
        <v>2.1270748015359278</v>
      </c>
      <c r="BG334" s="30">
        <f t="shared" ca="1" si="236"/>
        <v>1.7403339285293955</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1</v>
      </c>
      <c r="BO334" t="b">
        <f t="shared" ca="1" si="223"/>
        <v>0</v>
      </c>
      <c r="BP334" t="b">
        <f t="shared" ca="1" si="227"/>
        <v>0</v>
      </c>
      <c r="BQ334" t="b">
        <f t="shared" ca="1" si="228"/>
        <v>1</v>
      </c>
      <c r="BR334" s="108" t="b">
        <f t="shared" si="222"/>
        <v>0</v>
      </c>
    </row>
    <row r="335" spans="46:70">
      <c r="AT335" s="99" t="e">
        <f t="shared" ref="AT335:AT366" ca="1" si="239">IF(OR(K171=181,K171=-1,K171=179.5),#N/A,I171*SIN(RADIANS(K171)))</f>
        <v>#N/A</v>
      </c>
      <c r="AU335" s="91" t="e">
        <f t="shared" ref="AU335:AU366" ca="1" si="240">IF(OR(K171=181,K171=-1,K171=179.5),#N/A,I171*COS(RADIANS(K171)))</f>
        <v>#N/A</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4.5366960233908662</v>
      </c>
      <c r="BF335" s="30">
        <f t="shared" ca="1" si="229"/>
        <v>2.1409898984966853</v>
      </c>
      <c r="BG335" s="30">
        <f t="shared" ca="1" si="236"/>
        <v>1.7517190078609246</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1</v>
      </c>
      <c r="BO335" t="b">
        <f t="shared" ca="1" si="223"/>
        <v>0</v>
      </c>
      <c r="BP335" t="b">
        <f t="shared" ca="1" si="227"/>
        <v>0</v>
      </c>
      <c r="BQ335" t="b">
        <f t="shared" ca="1" si="228"/>
        <v>1</v>
      </c>
      <c r="BR335" s="108" t="b">
        <f t="shared" si="222"/>
        <v>0</v>
      </c>
    </row>
    <row r="336" spans="46:70">
      <c r="AT336" s="99" t="e">
        <f t="shared" ca="1" si="239"/>
        <v>#N/A</v>
      </c>
      <c r="AU336" s="91" t="e">
        <f t="shared" ca="1" si="240"/>
        <v>#N/A</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4.3400369352491071</v>
      </c>
      <c r="BF336" s="30">
        <f t="shared" ca="1" si="229"/>
        <v>2.154812077505599</v>
      </c>
      <c r="BG336" s="30">
        <f t="shared" ca="1" si="236"/>
        <v>1.7630280634136719</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1</v>
      </c>
      <c r="BO336" t="b">
        <f t="shared" ca="1" si="223"/>
        <v>0</v>
      </c>
      <c r="BP336" t="b">
        <f t="shared" ca="1" si="227"/>
        <v>0</v>
      </c>
      <c r="BQ336" t="b">
        <f t="shared" ca="1" si="228"/>
        <v>1</v>
      </c>
      <c r="BR336" s="108" t="b">
        <f t="shared" si="222"/>
        <v>0</v>
      </c>
    </row>
    <row r="337" spans="46:70">
      <c r="AT337" s="99" t="e">
        <f t="shared" ca="1" si="239"/>
        <v>#N/A</v>
      </c>
      <c r="AU337" s="91" t="e">
        <f t="shared" ca="1" si="240"/>
        <v>#N/A</v>
      </c>
      <c r="AV337" s="99" t="e">
        <f t="shared" ca="1" si="241"/>
        <v>#N/A</v>
      </c>
      <c r="AW337" s="91" t="e">
        <f t="shared" ca="1" si="242"/>
        <v>#N/A</v>
      </c>
      <c r="AX337" s="99" t="e">
        <f t="shared" ca="1" si="243"/>
        <v>#N/A</v>
      </c>
      <c r="AY337" s="91" t="e">
        <f t="shared" ca="1" si="244"/>
        <v>#N/A</v>
      </c>
      <c r="BD337" s="174">
        <v>293</v>
      </c>
      <c r="BE337" s="30">
        <f t="shared" ca="1" si="224"/>
        <v>4.1609340364023106</v>
      </c>
      <c r="BF337" s="30">
        <f t="shared" ca="1" si="229"/>
        <v>2.1685371281930435</v>
      </c>
      <c r="BG337" s="30">
        <f t="shared" ca="1" si="236"/>
        <v>1.7742576503397627</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1</v>
      </c>
      <c r="BO337" t="b">
        <f t="shared" ca="1" si="223"/>
        <v>0</v>
      </c>
      <c r="BP337" t="b">
        <f t="shared" ca="1" si="227"/>
        <v>0</v>
      </c>
      <c r="BQ337" t="b">
        <f t="shared" ca="1" si="228"/>
        <v>1</v>
      </c>
      <c r="BR337" s="108" t="b">
        <f t="shared" si="222"/>
        <v>0</v>
      </c>
    </row>
    <row r="338" spans="46:70">
      <c r="AT338" s="99" t="e">
        <f t="shared" ca="1" si="239"/>
        <v>#N/A</v>
      </c>
      <c r="AU338" s="91" t="e">
        <f t="shared" ca="1" si="240"/>
        <v>#N/A</v>
      </c>
      <c r="AV338" s="99" t="e">
        <f t="shared" ca="1" si="241"/>
        <v>#N/A</v>
      </c>
      <c r="AW338" s="91" t="e">
        <f t="shared" ca="1" si="242"/>
        <v>#N/A</v>
      </c>
      <c r="AX338" s="99" t="e">
        <f t="shared" ca="1" si="243"/>
        <v>#N/A</v>
      </c>
      <c r="AY338" s="91" t="e">
        <f t="shared" ca="1" si="244"/>
        <v>#N/A</v>
      </c>
      <c r="BD338" s="174">
        <v>294</v>
      </c>
      <c r="BE338" s="30">
        <f t="shared" ca="1" si="224"/>
        <v>3.9971969068690876</v>
      </c>
      <c r="BF338" s="30">
        <f t="shared" ca="1" si="229"/>
        <v>2.1821608697756227</v>
      </c>
      <c r="BG338" s="30">
        <f t="shared" ca="1" si="236"/>
        <v>1.7854043479982367</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1</v>
      </c>
      <c r="BO338" t="b">
        <f t="shared" ca="1" si="223"/>
        <v>0</v>
      </c>
      <c r="BP338" t="b">
        <f t="shared" ca="1" si="227"/>
        <v>0</v>
      </c>
      <c r="BQ338" t="b">
        <f t="shared" ca="1" si="228"/>
        <v>1</v>
      </c>
      <c r="BR338" s="108" t="b">
        <f t="shared" si="222"/>
        <v>0</v>
      </c>
    </row>
    <row r="339" spans="46:70">
      <c r="AT339" s="99" t="e">
        <f t="shared" ca="1" si="239"/>
        <v>#N/A</v>
      </c>
      <c r="AU339" s="91" t="e">
        <f t="shared" ca="1" si="240"/>
        <v>#N/A</v>
      </c>
      <c r="AV339" s="99" t="e">
        <f t="shared" ca="1" si="241"/>
        <v>#N/A</v>
      </c>
      <c r="AW339" s="91" t="e">
        <f t="shared" ca="1" si="242"/>
        <v>#N/A</v>
      </c>
      <c r="AX339" s="99" t="e">
        <f t="shared" ca="1" si="243"/>
        <v>#N/A</v>
      </c>
      <c r="AY339" s="91" t="e">
        <f t="shared" ca="1" si="244"/>
        <v>#N/A</v>
      </c>
      <c r="BD339" s="174">
        <v>295</v>
      </c>
      <c r="BE339" s="30">
        <f t="shared" ca="1" si="224"/>
        <v>3.8469857997059953</v>
      </c>
      <c r="BF339" s="30">
        <f t="shared" ca="1" si="229"/>
        <v>2.1956791523296739</v>
      </c>
      <c r="BG339" s="30">
        <f t="shared" ca="1" si="236"/>
        <v>1.7964647609970059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1</v>
      </c>
      <c r="BO339" t="b">
        <f t="shared" ca="1" si="223"/>
        <v>0</v>
      </c>
      <c r="BP339" t="b">
        <f t="shared" ca="1" si="227"/>
        <v>0</v>
      </c>
      <c r="BQ339" t="b">
        <f t="shared" ca="1" si="228"/>
        <v>1</v>
      </c>
      <c r="BR339" s="108" t="b">
        <f t="shared" si="222"/>
        <v>0</v>
      </c>
    </row>
    <row r="340" spans="46:70">
      <c r="AT340" s="99" t="e">
        <f t="shared" ca="1" si="239"/>
        <v>#N/A</v>
      </c>
      <c r="AU340" s="91" t="e">
        <f t="shared" ca="1" si="240"/>
        <v>#N/A</v>
      </c>
      <c r="AV340" s="99" t="e">
        <f t="shared" ca="1" si="241"/>
        <v>#N/A</v>
      </c>
      <c r="AW340" s="91" t="e">
        <f t="shared" ca="1" si="242"/>
        <v>#N/A</v>
      </c>
      <c r="AX340" s="99" t="e">
        <f t="shared" ca="1" si="243"/>
        <v>#N/A</v>
      </c>
      <c r="AY340" s="91" t="e">
        <f t="shared" ca="1" si="244"/>
        <v>#N/A</v>
      </c>
      <c r="BD340" s="174">
        <v>296</v>
      </c>
      <c r="BE340" s="30">
        <f t="shared" ca="1" si="224"/>
        <v>3.7087442080104807</v>
      </c>
      <c r="BF340" s="30">
        <f t="shared" ca="1" si="229"/>
        <v>2.2090878580553768</v>
      </c>
      <c r="BG340" s="30">
        <f t="shared" ca="1" si="236"/>
        <v>1.8074355202271264</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1</v>
      </c>
      <c r="BO340" t="b">
        <f t="shared" ca="1" si="223"/>
        <v>0</v>
      </c>
      <c r="BP340" t="b">
        <f t="shared" ca="1" si="227"/>
        <v>0</v>
      </c>
      <c r="BQ340" t="b">
        <f t="shared" ca="1" si="228"/>
        <v>1</v>
      </c>
      <c r="BR340" s="108" t="b">
        <f t="shared" si="222"/>
        <v>0</v>
      </c>
    </row>
    <row r="341" spans="46:70">
      <c r="AT341" s="99" t="e">
        <f t="shared" ca="1" si="239"/>
        <v>#N/A</v>
      </c>
      <c r="AU341" s="91" t="e">
        <f t="shared" ca="1" si="240"/>
        <v>#N/A</v>
      </c>
      <c r="AV341" s="99" t="e">
        <f t="shared" ca="1" si="241"/>
        <v>#N/A</v>
      </c>
      <c r="AW341" s="91" t="e">
        <f t="shared" ca="1" si="242"/>
        <v>#N/A</v>
      </c>
      <c r="AX341" s="99" t="e">
        <f t="shared" ca="1" si="243"/>
        <v>#N/A</v>
      </c>
      <c r="AY341" s="91" t="e">
        <f t="shared" ca="1" si="244"/>
        <v>#N/A</v>
      </c>
      <c r="BD341" s="174">
        <v>297</v>
      </c>
      <c r="BE341" s="30">
        <f t="shared" ca="1" si="224"/>
        <v>3.5811464172612082</v>
      </c>
      <c r="BF341" s="30">
        <f t="shared" ca="1" si="229"/>
        <v>2.222382902531074</v>
      </c>
      <c r="BG341" s="30">
        <f t="shared" ca="1" si="236"/>
        <v>1.8183132838890603</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1</v>
      </c>
      <c r="BO341" t="b">
        <f t="shared" ca="1" si="223"/>
        <v>0</v>
      </c>
      <c r="BP341" t="b">
        <f t="shared" ca="1" si="227"/>
        <v>0</v>
      </c>
      <c r="BQ341" t="b">
        <f t="shared" ca="1" si="228"/>
        <v>1</v>
      </c>
      <c r="BR341" s="108" t="b">
        <f t="shared" si="222"/>
        <v>0</v>
      </c>
    </row>
    <row r="342" spans="46:70">
      <c r="AT342" s="99" t="e">
        <f t="shared" ca="1" si="239"/>
        <v>#N/A</v>
      </c>
      <c r="AU342" s="91" t="e">
        <f t="shared" ca="1" si="240"/>
        <v>#N/A</v>
      </c>
      <c r="AV342" s="99" t="e">
        <f t="shared" ca="1" si="241"/>
        <v>#N/A</v>
      </c>
      <c r="AW342" s="91" t="e">
        <f t="shared" ca="1" si="242"/>
        <v>#N/A</v>
      </c>
      <c r="AX342" s="99" t="e">
        <f t="shared" ca="1" si="243"/>
        <v>#N/A</v>
      </c>
      <c r="AY342" s="91" t="e">
        <f t="shared" ca="1" si="244"/>
        <v>#N/A</v>
      </c>
      <c r="BD342" s="174">
        <v>298</v>
      </c>
      <c r="BE342" s="30">
        <f t="shared" ca="1" si="224"/>
        <v>3.4630562966694032</v>
      </c>
      <c r="BF342" s="30">
        <f t="shared" ca="1" si="229"/>
        <v>2.235560235957426</v>
      </c>
      <c r="BG342" s="30">
        <f t="shared" ca="1" si="236"/>
        <v>1.8290947385106213</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1</v>
      </c>
      <c r="BO342" t="b">
        <f t="shared" ca="1" si="223"/>
        <v>0</v>
      </c>
      <c r="BP342" t="b">
        <f t="shared" ca="1" si="227"/>
        <v>0</v>
      </c>
      <c r="BQ342" t="b">
        <f t="shared" ca="1" si="228"/>
        <v>1</v>
      </c>
      <c r="BR342" s="108" t="b">
        <f t="shared" si="222"/>
        <v>0</v>
      </c>
    </row>
    <row r="343" spans="46:70">
      <c r="AT343" s="99" t="e">
        <f t="shared" ca="1" si="239"/>
        <v>#N/A</v>
      </c>
      <c r="AU343" s="91" t="e">
        <f t="shared" ca="1" si="240"/>
        <v>#N/A</v>
      </c>
      <c r="AV343" s="99" t="e">
        <f t="shared" ca="1" si="241"/>
        <v>#N/A</v>
      </c>
      <c r="AW343" s="91" t="e">
        <f t="shared" ca="1" si="242"/>
        <v>#N/A</v>
      </c>
      <c r="AX343" s="99" t="e">
        <f t="shared" ca="1" si="243"/>
        <v>#N/A</v>
      </c>
      <c r="AY343" s="91" t="e">
        <f t="shared" ca="1" si="244"/>
        <v>#N/A</v>
      </c>
      <c r="BD343" s="174">
        <v>299</v>
      </c>
      <c r="BE343" s="30">
        <f t="shared" ca="1" si="224"/>
        <v>3.3534946166844048</v>
      </c>
      <c r="BF343" s="30">
        <f t="shared" ca="1" si="229"/>
        <v>2.2486158443910202</v>
      </c>
      <c r="BG343" s="30">
        <f t="shared" ca="1" si="236"/>
        <v>1.8397765999562894</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1</v>
      </c>
      <c r="BO343" t="b">
        <f t="shared" ca="1" si="223"/>
        <v>0</v>
      </c>
      <c r="BP343" t="b">
        <f t="shared" ca="1" si="227"/>
        <v>0</v>
      </c>
      <c r="BQ343" t="b">
        <f t="shared" ca="1" si="228"/>
        <v>1</v>
      </c>
      <c r="BR343" s="108" t="b">
        <f t="shared" si="222"/>
        <v>0</v>
      </c>
    </row>
    <row r="344" spans="46:70">
      <c r="AT344" s="99" t="e">
        <f t="shared" ca="1" si="239"/>
        <v>#N/A</v>
      </c>
      <c r="AU344" s="91" t="e">
        <f t="shared" ca="1" si="240"/>
        <v>#N/A</v>
      </c>
      <c r="AV344" s="99" t="e">
        <f t="shared" ca="1" si="241"/>
        <v>#N/A</v>
      </c>
      <c r="AW344" s="91" t="e">
        <f t="shared" ca="1" si="242"/>
        <v>#N/A</v>
      </c>
      <c r="AX344" s="99" t="e">
        <f t="shared" ca="1" si="243"/>
        <v>#N/A</v>
      </c>
      <c r="AY344" s="91" t="e">
        <f t="shared" ca="1" si="244"/>
        <v>#N/A</v>
      </c>
      <c r="BD344" s="174">
        <v>300</v>
      </c>
      <c r="BE344" s="30">
        <f t="shared" ca="1" si="224"/>
        <v>3.251612903225805</v>
      </c>
      <c r="BF344" s="30">
        <f t="shared" ca="1" si="229"/>
        <v>2.2615457509670551</v>
      </c>
      <c r="BG344" s="30">
        <f t="shared" ca="1" si="236"/>
        <v>1.8503556144275903</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1</v>
      </c>
      <c r="BO344" t="b">
        <f t="shared" ca="1" si="223"/>
        <v>0</v>
      </c>
      <c r="BP344" t="b">
        <f t="shared" ca="1" si="227"/>
        <v>0</v>
      </c>
      <c r="BQ344" t="b">
        <f t="shared" ca="1" si="228"/>
        <v>1</v>
      </c>
      <c r="BR344" s="108" t="b">
        <f t="shared" si="222"/>
        <v>1</v>
      </c>
    </row>
    <row r="345" spans="46:70">
      <c r="AT345" s="99" t="e">
        <f t="shared" ca="1" si="239"/>
        <v>#N/A</v>
      </c>
      <c r="AU345" s="91" t="e">
        <f t="shared" ca="1" si="240"/>
        <v>#N/A</v>
      </c>
      <c r="AV345" s="99" t="e">
        <f t="shared" ca="1" si="241"/>
        <v>#N/A</v>
      </c>
      <c r="AW345" s="91" t="e">
        <f t="shared" ca="1" si="242"/>
        <v>#N/A</v>
      </c>
      <c r="AX345" s="99" t="e">
        <f t="shared" ca="1" si="243"/>
        <v>#N/A</v>
      </c>
      <c r="AY345" s="91" t="e">
        <f t="shared" ca="1" si="244"/>
        <v>#N/A</v>
      </c>
      <c r="BD345" s="174">
        <v>301</v>
      </c>
      <c r="BE345" s="30">
        <f t="shared" ca="1" si="224"/>
        <v>3.1566723526155469</v>
      </c>
      <c r="BF345" s="30">
        <f t="shared" ca="1" si="229"/>
        <v>2.2743460171107319</v>
      </c>
      <c r="BG345" s="30">
        <f t="shared" ca="1" si="236"/>
        <v>1.8608285594542353</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1</v>
      </c>
      <c r="BO345" t="b">
        <f t="shared" ca="1" si="223"/>
        <v>0</v>
      </c>
      <c r="BP345" t="b">
        <f t="shared" ca="1" si="227"/>
        <v>0</v>
      </c>
      <c r="BQ345" t="b">
        <f t="shared" ca="1" si="228"/>
        <v>1</v>
      </c>
      <c r="BR345" s="108" t="b">
        <f t="shared" si="222"/>
        <v>1</v>
      </c>
    </row>
    <row r="346" spans="46:70">
      <c r="AT346" s="99" t="e">
        <f t="shared" ca="1" si="239"/>
        <v>#N/A</v>
      </c>
      <c r="AU346" s="91" t="e">
        <f t="shared" ca="1" si="240"/>
        <v>#N/A</v>
      </c>
      <c r="AV346" s="99" t="e">
        <f t="shared" ca="1" si="241"/>
        <v>#N/A</v>
      </c>
      <c r="AW346" s="91" t="e">
        <f t="shared" ca="1" si="242"/>
        <v>#N/A</v>
      </c>
      <c r="AX346" s="99" t="e">
        <f t="shared" ca="1" si="243"/>
        <v>#N/A</v>
      </c>
      <c r="AY346" s="91" t="e">
        <f t="shared" ca="1" si="244"/>
        <v>#N/A</v>
      </c>
      <c r="BD346" s="174">
        <v>302</v>
      </c>
      <c r="BE346" s="30">
        <f t="shared" ca="1" si="224"/>
        <v>3.068026700190738</v>
      </c>
      <c r="BF346" s="30">
        <f t="shared" ca="1" si="229"/>
        <v>2.2870127437369852</v>
      </c>
      <c r="BG346" s="30">
        <f t="shared" ca="1" si="236"/>
        <v>1.871192244875715</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1</v>
      </c>
      <c r="BO346" t="b">
        <f t="shared" ca="1" si="223"/>
        <v>0</v>
      </c>
      <c r="BP346" t="b">
        <f t="shared" ca="1" si="227"/>
        <v>0</v>
      </c>
      <c r="BQ346" t="b">
        <f t="shared" ca="1" si="228"/>
        <v>1</v>
      </c>
      <c r="BR346" s="108" t="b">
        <f t="shared" si="222"/>
        <v>1</v>
      </c>
    </row>
    <row r="347" spans="46:70">
      <c r="AT347" s="99" t="e">
        <f t="shared" ca="1" si="239"/>
        <v>#N/A</v>
      </c>
      <c r="AU347" s="91" t="e">
        <f t="shared" ca="1" si="240"/>
        <v>#N/A</v>
      </c>
      <c r="AV347" s="99" t="e">
        <f t="shared" ca="1" si="241"/>
        <v>#N/A</v>
      </c>
      <c r="AW347" s="91" t="e">
        <f t="shared" ca="1" si="242"/>
        <v>#N/A</v>
      </c>
      <c r="AX347" s="99" t="e">
        <f t="shared" ca="1" si="243"/>
        <v>#N/A</v>
      </c>
      <c r="AY347" s="91" t="e">
        <f t="shared" ca="1" si="244"/>
        <v>#N/A</v>
      </c>
      <c r="BD347" s="174">
        <v>303</v>
      </c>
      <c r="BE347" s="30">
        <f t="shared" ca="1" si="224"/>
        <v>2.9851082039465768</v>
      </c>
      <c r="BF347" s="30">
        <f t="shared" ca="1" si="229"/>
        <v>2.2995420724381788</v>
      </c>
      <c r="BG347" s="30">
        <f t="shared" ca="1" si="236"/>
        <v>1.8814435138130554</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1</v>
      </c>
      <c r="BO347" t="b">
        <f t="shared" ca="1" si="223"/>
        <v>0</v>
      </c>
      <c r="BP347" t="b">
        <f t="shared" ca="1" si="227"/>
        <v>0</v>
      </c>
      <c r="BQ347" t="b">
        <f t="shared" ca="1" si="228"/>
        <v>1</v>
      </c>
      <c r="BR347" s="108" t="b">
        <f t="shared" si="222"/>
        <v>1</v>
      </c>
    </row>
    <row r="348" spans="46:70">
      <c r="AT348" s="99" t="e">
        <f t="shared" ca="1" si="239"/>
        <v>#N/A</v>
      </c>
      <c r="AU348" s="91" t="e">
        <f t="shared" ca="1" si="240"/>
        <v>#N/A</v>
      </c>
      <c r="AV348" s="99" t="e">
        <f t="shared" ca="1" si="241"/>
        <v>#N/A</v>
      </c>
      <c r="AW348" s="91" t="e">
        <f t="shared" ca="1" si="242"/>
        <v>#N/A</v>
      </c>
      <c r="AX348" s="99" t="e">
        <f t="shared" ca="1" si="243"/>
        <v>#N/A</v>
      </c>
      <c r="AY348" s="91" t="e">
        <f t="shared" ca="1" si="244"/>
        <v>#N/A</v>
      </c>
      <c r="BD348" s="174">
        <v>304</v>
      </c>
      <c r="BE348" s="30">
        <f t="shared" ca="1" si="224"/>
        <v>2.9074161018889852</v>
      </c>
      <c r="BF348" s="30">
        <f t="shared" ca="1" si="229"/>
        <v>2.3119301866594171</v>
      </c>
      <c r="BG348" s="30">
        <f t="shared" ca="1" si="236"/>
        <v>1.8915792436304322</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1</v>
      </c>
      <c r="BO348" t="b">
        <f t="shared" ca="1" si="223"/>
        <v>0</v>
      </c>
      <c r="BP348" t="b">
        <f t="shared" ca="1" si="227"/>
        <v>0</v>
      </c>
      <c r="BQ348" t="b">
        <f t="shared" ca="1" si="228"/>
        <v>1</v>
      </c>
      <c r="BR348" s="108" t="b">
        <f t="shared" si="222"/>
        <v>1</v>
      </c>
    </row>
    <row r="349" spans="46:70">
      <c r="AT349" s="99" t="e">
        <f t="shared" ca="1" si="239"/>
        <v>#N/A</v>
      </c>
      <c r="AU349" s="91" t="e">
        <f t="shared" ca="1" si="240"/>
        <v>#N/A</v>
      </c>
      <c r="AV349" s="99" t="e">
        <f t="shared" ca="1" si="241"/>
        <v>#N/A</v>
      </c>
      <c r="AW349" s="91" t="e">
        <f t="shared" ca="1" si="242"/>
        <v>#N/A</v>
      </c>
      <c r="AX349" s="99" t="e">
        <f t="shared" ca="1" si="243"/>
        <v>#N/A</v>
      </c>
      <c r="AY349" s="91" t="e">
        <f t="shared" ca="1" si="244"/>
        <v>#N/A</v>
      </c>
      <c r="BD349" s="174">
        <v>305</v>
      </c>
      <c r="BE349" s="30">
        <f t="shared" ca="1" si="224"/>
        <v>2.8345070483646233</v>
      </c>
      <c r="BF349" s="30">
        <f t="shared" ca="1" si="229"/>
        <v>2.3241733128610997</v>
      </c>
      <c r="BG349" s="30">
        <f t="shared" ca="1" si="236"/>
        <v>1.9015963468863544</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1</v>
      </c>
      <c r="BO349" t="b">
        <f t="shared" ca="1" si="223"/>
        <v>0</v>
      </c>
      <c r="BP349" t="b">
        <f t="shared" ca="1" si="227"/>
        <v>0</v>
      </c>
      <c r="BQ349" t="b">
        <f t="shared" ca="1" si="228"/>
        <v>1</v>
      </c>
      <c r="BR349" s="108" t="b">
        <f t="shared" si="222"/>
        <v>1</v>
      </c>
    </row>
    <row r="350" spans="46:70">
      <c r="AT350" s="99" t="e">
        <f t="shared" ca="1" si="239"/>
        <v>#N/A</v>
      </c>
      <c r="AU350" s="91" t="e">
        <f t="shared" ca="1" si="240"/>
        <v>#N/A</v>
      </c>
      <c r="AV350" s="99" t="e">
        <f t="shared" ca="1" si="241"/>
        <v>#N/A</v>
      </c>
      <c r="AW350" s="91" t="e">
        <f t="shared" ca="1" si="242"/>
        <v>#N/A</v>
      </c>
      <c r="AX350" s="99" t="e">
        <f t="shared" ca="1" si="243"/>
        <v>#N/A</v>
      </c>
      <c r="AY350" s="91" t="e">
        <f t="shared" ca="1" si="244"/>
        <v>#N/A</v>
      </c>
      <c r="BD350" s="174">
        <v>306</v>
      </c>
      <c r="BE350" s="30">
        <f t="shared" ca="1" si="224"/>
        <v>2.7659871445769562</v>
      </c>
      <c r="BF350" s="30">
        <f t="shared" ca="1" si="229"/>
        <v>2.3362677216683863</v>
      </c>
      <c r="BG350" s="30">
        <f t="shared" ca="1" si="236"/>
        <v>1.911491772274134</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1</v>
      </c>
      <c r="BO350" t="b">
        <f t="shared" ca="1" si="223"/>
        <v>0</v>
      </c>
      <c r="BP350" t="b">
        <f t="shared" ca="1" si="227"/>
        <v>0</v>
      </c>
      <c r="BQ350" t="b">
        <f t="shared" ca="1" si="228"/>
        <v>1</v>
      </c>
      <c r="BR350" s="108" t="b">
        <f t="shared" si="222"/>
        <v>1</v>
      </c>
    </row>
    <row r="351" spans="46:70">
      <c r="AT351" s="99" t="e">
        <f t="shared" ca="1" si="239"/>
        <v>#N/A</v>
      </c>
      <c r="AU351" s="91" t="e">
        <f t="shared" ca="1" si="240"/>
        <v>#N/A</v>
      </c>
      <c r="AV351" s="99" t="e">
        <f t="shared" ca="1" si="241"/>
        <v>#N/A</v>
      </c>
      <c r="AW351" s="91" t="e">
        <f t="shared" ca="1" si="242"/>
        <v>#N/A</v>
      </c>
      <c r="AX351" s="99" t="e">
        <f t="shared" ca="1" si="243"/>
        <v>#N/A</v>
      </c>
      <c r="AY351" s="91" t="e">
        <f t="shared" ca="1" si="244"/>
        <v>#N/A</v>
      </c>
      <c r="BD351" s="174">
        <v>307</v>
      </c>
      <c r="BE351" s="30">
        <f t="shared" ca="1" si="224"/>
        <v>2.701505261695909</v>
      </c>
      <c r="BF351" s="30">
        <f t="shared" ca="1" si="229"/>
        <v>2.3482097290071908</v>
      </c>
      <c r="BG351" s="30">
        <f t="shared" ca="1" si="236"/>
        <v>1.9212625055513379</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1</v>
      </c>
      <c r="BO351" t="b">
        <f t="shared" ca="1" si="223"/>
        <v>0</v>
      </c>
      <c r="BP351" t="b">
        <f t="shared" ca="1" si="227"/>
        <v>0</v>
      </c>
      <c r="BQ351" t="b">
        <f t="shared" ca="1" si="228"/>
        <v>1</v>
      </c>
      <c r="BR351" s="108" t="b">
        <f t="shared" si="222"/>
        <v>1</v>
      </c>
    </row>
    <row r="352" spans="46:70">
      <c r="AT352" s="99" t="e">
        <f t="shared" ca="1" si="239"/>
        <v>#N/A</v>
      </c>
      <c r="AU352" s="91" t="e">
        <f t="shared" ca="1" si="240"/>
        <v>#N/A</v>
      </c>
      <c r="AV352" s="99" t="e">
        <f t="shared" ca="1" si="241"/>
        <v>#N/A</v>
      </c>
      <c r="AW352" s="91" t="e">
        <f t="shared" ca="1" si="242"/>
        <v>#N/A</v>
      </c>
      <c r="AX352" s="99" t="e">
        <f t="shared" ca="1" si="243"/>
        <v>#N/A</v>
      </c>
      <c r="AY352" s="91" t="e">
        <f t="shared" ca="1" si="244"/>
        <v>#N/A</v>
      </c>
      <c r="BD352" s="174">
        <v>308</v>
      </c>
      <c r="BE352" s="30">
        <f t="shared" ca="1" si="224"/>
        <v>2.6407474184622663</v>
      </c>
      <c r="BF352" s="30">
        <f t="shared" ca="1" si="229"/>
        <v>2.3599956972263949</v>
      </c>
      <c r="BG352" s="30">
        <f t="shared" ca="1" si="236"/>
        <v>1.9309055704579594</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1</v>
      </c>
      <c r="BO352" t="b">
        <f t="shared" ca="1" si="223"/>
        <v>0</v>
      </c>
      <c r="BP352" t="b">
        <f t="shared" ca="1" si="227"/>
        <v>0</v>
      </c>
      <c r="BQ352" t="b">
        <f t="shared" ca="1" si="228"/>
        <v>1</v>
      </c>
      <c r="BR352" s="108" t="b">
        <f t="shared" si="222"/>
        <v>1</v>
      </c>
    </row>
    <row r="353" spans="46:70">
      <c r="AT353" s="99" t="e">
        <f t="shared" ca="1" si="239"/>
        <v>#N/A</v>
      </c>
      <c r="AU353" s="91" t="e">
        <f t="shared" ca="1" si="240"/>
        <v>#N/A</v>
      </c>
      <c r="AV353" s="99" t="e">
        <f t="shared" ca="1" si="241"/>
        <v>#N/A</v>
      </c>
      <c r="AW353" s="91" t="e">
        <f t="shared" ca="1" si="242"/>
        <v>#N/A</v>
      </c>
      <c r="AX353" s="99" t="e">
        <f t="shared" ca="1" si="243"/>
        <v>#N/A</v>
      </c>
      <c r="AY353" s="91" t="e">
        <f t="shared" ca="1" si="244"/>
        <v>#N/A</v>
      </c>
      <c r="BD353" s="174">
        <v>309</v>
      </c>
      <c r="BE353" s="30">
        <f t="shared" ca="1" si="224"/>
        <v>2.5834320240294755</v>
      </c>
      <c r="BF353" s="30">
        <f t="shared" ca="1" si="229"/>
        <v>2.3716220362059044</v>
      </c>
      <c r="BG353" s="30">
        <f t="shared" ca="1" si="236"/>
        <v>1.9404180296230127</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1</v>
      </c>
      <c r="BO353" t="b">
        <f t="shared" ca="1" si="223"/>
        <v>0</v>
      </c>
      <c r="BP353" t="b">
        <f t="shared" ca="1" si="227"/>
        <v>0</v>
      </c>
      <c r="BQ353" t="b">
        <f t="shared" ca="1" si="228"/>
        <v>1</v>
      </c>
      <c r="BR353" s="108" t="b">
        <f t="shared" ref="BR353:BR404" si="246">ABS(COS(RADIANS(BD353)))&gt;=0.5</f>
        <v>1</v>
      </c>
    </row>
    <row r="354" spans="46:70">
      <c r="AT354" s="99" t="e">
        <f t="shared" ca="1" si="239"/>
        <v>#N/A</v>
      </c>
      <c r="AU354" s="91" t="e">
        <f t="shared" ca="1" si="240"/>
        <v>#N/A</v>
      </c>
      <c r="AV354" s="99" t="e">
        <f t="shared" ca="1" si="241"/>
        <v>#N/A</v>
      </c>
      <c r="AW354" s="91" t="e">
        <f t="shared" ca="1" si="242"/>
        <v>#N/A</v>
      </c>
      <c r="AX354" s="99" t="e">
        <f t="shared" ca="1" si="243"/>
        <v>#N/A</v>
      </c>
      <c r="AY354" s="91" t="e">
        <f t="shared" ca="1" si="244"/>
        <v>#N/A</v>
      </c>
      <c r="BD354" s="174">
        <v>310</v>
      </c>
      <c r="BE354" s="30">
        <f t="shared" ca="1" si="224"/>
        <v>2.5293058346375732</v>
      </c>
      <c r="BF354" s="30">
        <f t="shared" ca="1" si="229"/>
        <v>2.3830852044502397</v>
      </c>
      <c r="BG354" s="30">
        <f t="shared" ca="1" si="236"/>
        <v>1.9497969854592871</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1</v>
      </c>
      <c r="BO354" t="b">
        <f t="shared" ca="1" si="223"/>
        <v>0</v>
      </c>
      <c r="BP354" t="b">
        <f t="shared" ca="1" si="227"/>
        <v>0</v>
      </c>
      <c r="BQ354" t="b">
        <f t="shared" ca="1" si="228"/>
        <v>1</v>
      </c>
      <c r="BR354" s="108" t="b">
        <f t="shared" si="246"/>
        <v>1</v>
      </c>
    </row>
    <row r="355" spans="46:70">
      <c r="AT355" s="99" t="e">
        <f t="shared" ca="1" si="239"/>
        <v>#N/A</v>
      </c>
      <c r="AU355" s="91" t="e">
        <f t="shared" ca="1" si="240"/>
        <v>#N/A</v>
      </c>
      <c r="AV355" s="99" t="e">
        <f t="shared" ca="1" si="241"/>
        <v>#N/A</v>
      </c>
      <c r="AW355" s="91" t="e">
        <f t="shared" ca="1" si="242"/>
        <v>#N/A</v>
      </c>
      <c r="AX355" s="99" t="e">
        <f t="shared" ca="1" si="243"/>
        <v>#N/A</v>
      </c>
      <c r="AY355" s="91" t="e">
        <f t="shared" ca="1" si="244"/>
        <v>#N/A</v>
      </c>
      <c r="BD355" s="174">
        <v>311</v>
      </c>
      <c r="BE355" s="30">
        <f t="shared" ca="1" si="224"/>
        <v>2.4781405022571952</v>
      </c>
      <c r="BF355" s="30">
        <f t="shared" ca="1" si="229"/>
        <v>2.3943817101673077</v>
      </c>
      <c r="BG355" s="30">
        <f t="shared" ca="1" si="236"/>
        <v>1.9590395810459791</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1</v>
      </c>
      <c r="BO355" t="b">
        <f t="shared" ref="BO355:BO404" ca="1" si="247">AND(BG355&lt;1.3,BF355&gt;0.7)</f>
        <v>0</v>
      </c>
      <c r="BP355" t="b">
        <f t="shared" ca="1" si="227"/>
        <v>0</v>
      </c>
      <c r="BQ355" t="b">
        <f t="shared" ca="1" si="228"/>
        <v>1</v>
      </c>
      <c r="BR355" s="108" t="b">
        <f t="shared" si="246"/>
        <v>1</v>
      </c>
    </row>
    <row r="356" spans="46:70">
      <c r="AT356" s="99" t="e">
        <f t="shared" ca="1" si="239"/>
        <v>#N/A</v>
      </c>
      <c r="AU356" s="91" t="e">
        <f t="shared" ca="1" si="240"/>
        <v>#N/A</v>
      </c>
      <c r="AV356" s="99" t="e">
        <f t="shared" ca="1" si="241"/>
        <v>#N/A</v>
      </c>
      <c r="AW356" s="91" t="e">
        <f t="shared" ca="1" si="242"/>
        <v>#N/A</v>
      </c>
      <c r="AX356" s="99" t="e">
        <f t="shared" ca="1" si="243"/>
        <v>#N/A</v>
      </c>
      <c r="AY356" s="91" t="e">
        <f t="shared" ca="1" si="244"/>
        <v>#N/A</v>
      </c>
      <c r="BD356" s="174">
        <v>312</v>
      </c>
      <c r="BE356" s="30">
        <f t="shared" ca="1" si="224"/>
        <v>2.4297296165540745</v>
      </c>
      <c r="BF356" s="30">
        <f t="shared" ca="1" si="229"/>
        <v>2.405508112332035</v>
      </c>
      <c r="BG356" s="30">
        <f t="shared" ca="1" si="236"/>
        <v>1.9681430009989376</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1</v>
      </c>
      <c r="BO356" t="b">
        <f t="shared" ca="1" si="247"/>
        <v>0</v>
      </c>
      <c r="BP356" t="b">
        <f t="shared" ca="1" si="227"/>
        <v>0</v>
      </c>
      <c r="BQ356" t="b">
        <f t="shared" ca="1" si="228"/>
        <v>1</v>
      </c>
      <c r="BR356" s="108" t="b">
        <f t="shared" si="246"/>
        <v>1</v>
      </c>
    </row>
    <row r="357" spans="46:70">
      <c r="AT357" s="99" t="e">
        <f t="shared" ca="1" si="239"/>
        <v>#N/A</v>
      </c>
      <c r="AU357" s="91" t="e">
        <f t="shared" ca="1" si="240"/>
        <v>#N/A</v>
      </c>
      <c r="AV357" s="99" t="e">
        <f t="shared" ca="1" si="241"/>
        <v>#N/A</v>
      </c>
      <c r="AW357" s="91" t="e">
        <f t="shared" ca="1" si="242"/>
        <v>#N/A</v>
      </c>
      <c r="AX357" s="99" t="e">
        <f t="shared" ca="1" si="243"/>
        <v>#N/A</v>
      </c>
      <c r="AY357" s="91" t="e">
        <f t="shared" ca="1" si="244"/>
        <v>#N/A</v>
      </c>
      <c r="BD357" s="174">
        <v>313</v>
      </c>
      <c r="BE357" s="30">
        <f t="shared" ca="1" si="224"/>
        <v>2.3838861598786152</v>
      </c>
      <c r="BF357" s="30">
        <f t="shared" ca="1" si="229"/>
        <v>2.416461021734539</v>
      </c>
      <c r="BG357" s="30">
        <f t="shared" ca="1" si="236"/>
        <v>1.9771044723282591</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1</v>
      </c>
      <c r="BO357" t="b">
        <f t="shared" ca="1" si="247"/>
        <v>0</v>
      </c>
      <c r="BP357" t="b">
        <f t="shared" ca="1" si="227"/>
        <v>0</v>
      </c>
      <c r="BQ357" t="b">
        <f t="shared" ca="1" si="228"/>
        <v>1</v>
      </c>
      <c r="BR357" s="108" t="b">
        <f t="shared" si="246"/>
        <v>1</v>
      </c>
    </row>
    <row r="358" spans="46:70">
      <c r="AT358" s="99" t="e">
        <f t="shared" ca="1" si="239"/>
        <v>#N/A</v>
      </c>
      <c r="AU358" s="91" t="e">
        <f t="shared" ca="1" si="240"/>
        <v>#N/A</v>
      </c>
      <c r="AV358" s="99" t="e">
        <f t="shared" ca="1" si="241"/>
        <v>#N/A</v>
      </c>
      <c r="AW358" s="91" t="e">
        <f t="shared" ca="1" si="242"/>
        <v>#N/A</v>
      </c>
      <c r="AX358" s="99" t="e">
        <f t="shared" ca="1" si="243"/>
        <v>#N/A</v>
      </c>
      <c r="AY358" s="91" t="e">
        <f t="shared" ca="1" si="244"/>
        <v>#N/A</v>
      </c>
      <c r="BD358" s="174">
        <v>314</v>
      </c>
      <c r="BE358" s="30">
        <f t="shared" ca="1" si="224"/>
        <v>2.3404403095850514</v>
      </c>
      <c r="BF358" s="30">
        <f t="shared" ca="1" si="229"/>
        <v>2.4272371020125107</v>
      </c>
      <c r="BG358" s="30">
        <f t="shared" ca="1" si="236"/>
        <v>1.9859212652829634</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1</v>
      </c>
      <c r="BO358" t="b">
        <f t="shared" ca="1" si="247"/>
        <v>0</v>
      </c>
      <c r="BP358" t="b">
        <f t="shared" ca="1" si="227"/>
        <v>0</v>
      </c>
      <c r="BQ358" t="b">
        <f t="shared" ca="1" si="228"/>
        <v>1</v>
      </c>
      <c r="BR358" s="108" t="b">
        <f t="shared" si="246"/>
        <v>1</v>
      </c>
    </row>
    <row r="359" spans="46:70">
      <c r="AT359" s="99" t="e">
        <f t="shared" ca="1" si="239"/>
        <v>#N/A</v>
      </c>
      <c r="AU359" s="91" t="e">
        <f t="shared" ca="1" si="240"/>
        <v>#N/A</v>
      </c>
      <c r="AV359" s="99" t="e">
        <f t="shared" ca="1" si="241"/>
        <v>#N/A</v>
      </c>
      <c r="AW359" s="91" t="e">
        <f t="shared" ca="1" si="242"/>
        <v>#N/A</v>
      </c>
      <c r="AX359" s="99" t="e">
        <f t="shared" ca="1" si="243"/>
        <v>#N/A</v>
      </c>
      <c r="AY359" s="91" t="e">
        <f t="shared" ca="1" si="244"/>
        <v>#N/A</v>
      </c>
      <c r="BD359" s="174">
        <v>315</v>
      </c>
      <c r="BE359" s="30">
        <f t="shared" ca="1" si="224"/>
        <v>2.2992375336646447</v>
      </c>
      <c r="BF359" s="30">
        <f t="shared" ca="1" si="229"/>
        <v>2.4378330706675091</v>
      </c>
      <c r="BG359" s="30">
        <f t="shared" ca="1" si="236"/>
        <v>1.9945906941825073</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1</v>
      </c>
      <c r="BO359" t="b">
        <f t="shared" ca="1" si="247"/>
        <v>0</v>
      </c>
      <c r="BP359" t="b">
        <f t="shared" ca="1" si="227"/>
        <v>0</v>
      </c>
      <c r="BQ359" t="b">
        <f t="shared" ca="1" si="228"/>
        <v>1</v>
      </c>
      <c r="BR359" s="108" t="b">
        <f t="shared" si="246"/>
        <v>1</v>
      </c>
    </row>
    <row r="360" spans="46:70">
      <c r="AT360" s="99" t="e">
        <f t="shared" ca="1" si="239"/>
        <v>#N/A</v>
      </c>
      <c r="AU360" s="91" t="e">
        <f t="shared" ca="1" si="240"/>
        <v>#N/A</v>
      </c>
      <c r="AV360" s="99" t="e">
        <f t="shared" ca="1" si="241"/>
        <v>#N/A</v>
      </c>
      <c r="AW360" s="91" t="e">
        <f t="shared" ca="1" si="242"/>
        <v>#N/A</v>
      </c>
      <c r="AX360" s="99" t="e">
        <f t="shared" ca="1" si="243"/>
        <v>#N/A</v>
      </c>
      <c r="AY360" s="91" t="e">
        <f t="shared" ca="1" si="244"/>
        <v>#N/A</v>
      </c>
      <c r="BD360" s="174">
        <v>316</v>
      </c>
      <c r="BE360" s="30">
        <f t="shared" ca="1" si="224"/>
        <v>2.2601369350722784</v>
      </c>
      <c r="BF360" s="30">
        <f t="shared" ca="1" si="229"/>
        <v>2.4482457000648354</v>
      </c>
      <c r="BG360" s="30">
        <f t="shared" ca="1" si="236"/>
        <v>2.0031101182348654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1</v>
      </c>
      <c r="BO360" t="b">
        <f t="shared" ca="1" si="247"/>
        <v>0</v>
      </c>
      <c r="BP360" t="b">
        <f t="shared" ca="1" si="227"/>
        <v>0</v>
      </c>
      <c r="BQ360" t="b">
        <f t="shared" ca="1" si="228"/>
        <v>1</v>
      </c>
      <c r="BR360" s="108" t="b">
        <f t="shared" si="246"/>
        <v>1</v>
      </c>
    </row>
    <row r="361" spans="46:70">
      <c r="AT361" s="99" t="e">
        <f t="shared" ca="1" si="239"/>
        <v>#N/A</v>
      </c>
      <c r="AU361" s="91" t="e">
        <f t="shared" ca="1" si="240"/>
        <v>#N/A</v>
      </c>
      <c r="AV361" s="99" t="e">
        <f t="shared" ca="1" si="241"/>
        <v>#N/A</v>
      </c>
      <c r="AW361" s="91" t="e">
        <f t="shared" ca="1" si="242"/>
        <v>#N/A</v>
      </c>
      <c r="AX361" s="99" t="e">
        <f t="shared" ca="1" si="243"/>
        <v>#N/A</v>
      </c>
      <c r="AY361" s="91" t="e">
        <f t="shared" ca="1" si="244"/>
        <v>#N/A</v>
      </c>
      <c r="BD361" s="174">
        <v>317</v>
      </c>
      <c r="BE361" s="30">
        <f t="shared" ca="1" si="224"/>
        <v>2.2230098077215859</v>
      </c>
      <c r="BF361" s="30">
        <f t="shared" ca="1" si="229"/>
        <v>2.4584718184167063</v>
      </c>
      <c r="BG361" s="30">
        <f t="shared" ca="1" si="236"/>
        <v>2.0114769423409413</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1</v>
      </c>
      <c r="BO361" t="b">
        <f t="shared" ca="1" si="247"/>
        <v>0</v>
      </c>
      <c r="BP361" t="b">
        <f t="shared" ca="1" si="227"/>
        <v>0</v>
      </c>
      <c r="BQ361" t="b">
        <f t="shared" ca="1" si="228"/>
        <v>1</v>
      </c>
      <c r="BR361" s="108" t="b">
        <f t="shared" si="246"/>
        <v>1</v>
      </c>
    </row>
    <row r="362" spans="46:70">
      <c r="AT362" s="99" t="e">
        <f t="shared" ca="1" si="239"/>
        <v>#N/A</v>
      </c>
      <c r="AU362" s="91" t="e">
        <f t="shared" ca="1" si="240"/>
        <v>#N/A</v>
      </c>
      <c r="AV362" s="99" t="e">
        <f t="shared" ca="1" si="241"/>
        <v>#N/A</v>
      </c>
      <c r="AW362" s="91" t="e">
        <f t="shared" ca="1" si="242"/>
        <v>#N/A</v>
      </c>
      <c r="AX362" s="99" t="e">
        <f t="shared" ca="1" si="243"/>
        <v>#N/A</v>
      </c>
      <c r="AY362" s="91" t="e">
        <f t="shared" ca="1" si="244"/>
        <v>#N/A</v>
      </c>
      <c r="BD362" s="174">
        <v>318</v>
      </c>
      <c r="BE362" s="30">
        <f t="shared" ca="1" si="224"/>
        <v>2.1877383732955273</v>
      </c>
      <c r="BF362" s="30">
        <f t="shared" ca="1" si="229"/>
        <v>2.4685083107484083</v>
      </c>
      <c r="BG362" s="30">
        <f t="shared" ca="1" si="236"/>
        <v>2.0196886178850613</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1</v>
      </c>
      <c r="BO362" t="b">
        <f t="shared" ca="1" si="247"/>
        <v>0</v>
      </c>
      <c r="BP362" t="b">
        <f t="shared" ca="1" si="227"/>
        <v>0</v>
      </c>
      <c r="BQ362" t="b">
        <f t="shared" ca="1" si="228"/>
        <v>1</v>
      </c>
      <c r="BR362" s="108" t="b">
        <f t="shared" si="246"/>
        <v>1</v>
      </c>
    </row>
    <row r="363" spans="46:70">
      <c r="AT363" s="99" t="e">
        <f t="shared" ca="1" si="239"/>
        <v>#N/A</v>
      </c>
      <c r="AU363" s="91" t="e">
        <f t="shared" ca="1" si="240"/>
        <v>#N/A</v>
      </c>
      <c r="AV363" s="99" t="e">
        <f t="shared" ca="1" si="241"/>
        <v>#N/A</v>
      </c>
      <c r="AW363" s="91" t="e">
        <f t="shared" ca="1" si="242"/>
        <v>#N/A</v>
      </c>
      <c r="AX363" s="99" t="e">
        <f t="shared" ca="1" si="243"/>
        <v>#N/A</v>
      </c>
      <c r="AY363" s="91" t="e">
        <f t="shared" ca="1" si="244"/>
        <v>#N/A</v>
      </c>
      <c r="BD363" s="174">
        <v>319</v>
      </c>
      <c r="BE363" s="30">
        <f t="shared" ca="1" si="224"/>
        <v>2.1542146730574219</v>
      </c>
      <c r="BF363" s="30">
        <f t="shared" ca="1" si="229"/>
        <v>2.4783521198471528</v>
      </c>
      <c r="BG363" s="30">
        <f t="shared" ca="1" si="236"/>
        <v>2.0277426435113068</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1</v>
      </c>
      <c r="BO363" t="b">
        <f t="shared" ca="1" si="247"/>
        <v>0</v>
      </c>
      <c r="BP363" t="b">
        <f t="shared" ca="1" si="227"/>
        <v>0</v>
      </c>
      <c r="BQ363" t="b">
        <f t="shared" ca="1" si="228"/>
        <v>1</v>
      </c>
      <c r="BR363" s="108" t="b">
        <f t="shared" si="246"/>
        <v>1</v>
      </c>
    </row>
    <row r="364" spans="46:70">
      <c r="AT364" s="99" t="e">
        <f t="shared" ca="1" si="239"/>
        <v>#N/A</v>
      </c>
      <c r="AU364" s="91" t="e">
        <f t="shared" ca="1" si="240"/>
        <v>#N/A</v>
      </c>
      <c r="AV364" s="99" t="e">
        <f t="shared" ca="1" si="241"/>
        <v>#N/A</v>
      </c>
      <c r="AW364" s="91" t="e">
        <f t="shared" ca="1" si="242"/>
        <v>#N/A</v>
      </c>
      <c r="AX364" s="99" t="e">
        <f t="shared" ca="1" si="243"/>
        <v>#N/A</v>
      </c>
      <c r="AY364" s="91" t="e">
        <f t="shared" ca="1" si="244"/>
        <v>#N/A</v>
      </c>
      <c r="BD364" s="174">
        <v>320</v>
      </c>
      <c r="BE364" s="30">
        <f t="shared" ref="BE364:BE404" ca="1" si="248">1.56*$C$9^2/ABS(COS(RADIANS(BD364)))/$C$4</f>
        <v>2.1223395929789306</v>
      </c>
      <c r="BF364" s="30">
        <f t="shared" ca="1" si="229"/>
        <v>2.488000247193328</v>
      </c>
      <c r="BG364" s="30">
        <f t="shared" ca="1" si="236"/>
        <v>2.0356365658854503</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1</v>
      </c>
      <c r="BO364" t="b">
        <f t="shared" ca="1" si="247"/>
        <v>0</v>
      </c>
      <c r="BP364" t="b">
        <f t="shared" ref="BP364:BP404" ca="1" si="251">AND(0.5&lt;BE364,BE364&lt;2)</f>
        <v>0</v>
      </c>
      <c r="BQ364" t="b">
        <f t="shared" ref="BQ364:BQ404" ca="1" si="252">BE364&gt;0.33</f>
        <v>1</v>
      </c>
      <c r="BR364" s="108" t="b">
        <f t="shared" si="246"/>
        <v>1</v>
      </c>
    </row>
    <row r="365" spans="46:70">
      <c r="AT365" s="99" t="e">
        <f t="shared" ca="1" si="239"/>
        <v>#N/A</v>
      </c>
      <c r="AU365" s="91" t="e">
        <f t="shared" ca="1" si="240"/>
        <v>#N/A</v>
      </c>
      <c r="AV365" s="99" t="e">
        <f t="shared" ca="1" si="241"/>
        <v>#N/A</v>
      </c>
      <c r="AW365" s="91" t="e">
        <f t="shared" ca="1" si="242"/>
        <v>#N/A</v>
      </c>
      <c r="AX365" s="99" t="e">
        <f t="shared" ca="1" si="243"/>
        <v>#N/A</v>
      </c>
      <c r="AY365" s="91" t="e">
        <f t="shared" ca="1" si="244"/>
        <v>#N/A</v>
      </c>
      <c r="BD365" s="174">
        <v>321</v>
      </c>
      <c r="BE365" s="30">
        <f t="shared" ca="1" si="248"/>
        <v>2.0920220039037303</v>
      </c>
      <c r="BF365" s="30">
        <f t="shared" ref="BF365:BF404" ca="1" si="253">$D$17/(3*$C$9^2/(3*$C$9+$C$14*COS(RADIANS(BD365))))</f>
        <v>2.4974497538738807</v>
      </c>
      <c r="BG365" s="30">
        <f t="shared" ca="1" si="236"/>
        <v>2.043367980442266</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1</v>
      </c>
      <c r="BO365" t="b">
        <f t="shared" ca="1" si="247"/>
        <v>0</v>
      </c>
      <c r="BP365" t="b">
        <f t="shared" ca="1" si="251"/>
        <v>0</v>
      </c>
      <c r="BQ365" t="b">
        <f t="shared" ca="1" si="252"/>
        <v>1</v>
      </c>
      <c r="BR365" s="108" t="b">
        <f t="shared" si="246"/>
        <v>1</v>
      </c>
    </row>
    <row r="366" spans="46:70">
      <c r="AT366" s="154" t="e">
        <f t="shared" ca="1" si="239"/>
        <v>#N/A</v>
      </c>
      <c r="AU366" s="139" t="e">
        <f t="shared" ca="1" si="240"/>
        <v>#N/A</v>
      </c>
      <c r="AV366" s="154" t="e">
        <f t="shared" ca="1" si="241"/>
        <v>#N/A</v>
      </c>
      <c r="AW366" s="139" t="e">
        <f t="shared" ca="1" si="242"/>
        <v>#N/A</v>
      </c>
      <c r="AX366" s="99" t="e">
        <f t="shared" ca="1" si="243"/>
        <v>#N/A</v>
      </c>
      <c r="AY366" s="91" t="e">
        <f t="shared" ca="1" si="244"/>
        <v>#N/A</v>
      </c>
      <c r="BD366" s="174">
        <v>322</v>
      </c>
      <c r="BE366" s="30">
        <f t="shared" ca="1" si="248"/>
        <v>2.0631780012792889</v>
      </c>
      <c r="BF366" s="30">
        <f t="shared" ca="1" si="253"/>
        <v>2.5066977614775383</v>
      </c>
      <c r="BG366" s="30">
        <f t="shared" ca="1" si="236"/>
        <v>2.0509345321179859</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1</v>
      </c>
      <c r="BO366" t="b">
        <f t="shared" ca="1" si="247"/>
        <v>0</v>
      </c>
      <c r="BP366" t="b">
        <f t="shared" ca="1" si="251"/>
        <v>0</v>
      </c>
      <c r="BQ366" t="b">
        <f t="shared" ca="1" si="252"/>
        <v>1</v>
      </c>
      <c r="BR366" s="108" t="b">
        <f t="shared" si="246"/>
        <v>1</v>
      </c>
    </row>
    <row r="367" spans="46:70">
      <c r="AT367" s="110"/>
      <c r="AU367" s="166" t="s">
        <v>113</v>
      </c>
      <c r="AV367" s="110"/>
      <c r="AW367" s="166" t="s">
        <v>113</v>
      </c>
      <c r="AX367" s="109"/>
      <c r="AY367" s="170" t="s">
        <v>113</v>
      </c>
      <c r="BD367" s="174">
        <v>323</v>
      </c>
      <c r="BE367" s="30">
        <f t="shared" ca="1" si="248"/>
        <v>2.0357302313249601</v>
      </c>
      <c r="BF367" s="30">
        <f t="shared" ca="1" si="253"/>
        <v>2.515741452971596</v>
      </c>
      <c r="BG367" s="30">
        <f t="shared" ca="1" si="236"/>
        <v>2.0583339160676695</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1</v>
      </c>
      <c r="BO367" t="b">
        <f t="shared" ca="1" si="247"/>
        <v>0</v>
      </c>
      <c r="BP367" t="b">
        <f t="shared" ca="1" si="251"/>
        <v>0</v>
      </c>
      <c r="BQ367" t="b">
        <f t="shared" ca="1" si="252"/>
        <v>1</v>
      </c>
      <c r="BR367" s="108" t="b">
        <f t="shared" si="246"/>
        <v>1</v>
      </c>
    </row>
    <row r="368" spans="46:70">
      <c r="AT368" s="162">
        <f t="array" aca="1" ref="AT368" ca="1">MIN(IF(ISNUMBER(AT207:AT366),AT207:AT366))</f>
        <v>0.74849152769789451</v>
      </c>
      <c r="AU368" s="163">
        <f ca="1">VLOOKUP(AT368,AT207:AU366,2)</f>
        <v>-3.9929521263051067</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2.0096072924512707</v>
      </c>
      <c r="BF368" s="30">
        <f t="shared" ca="1" si="253"/>
        <v>2.5245780735600163</v>
      </c>
      <c r="BG368" s="30">
        <f t="shared" ca="1" si="236"/>
        <v>2.0655638783672861</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1</v>
      </c>
      <c r="BO368" t="b">
        <f t="shared" ca="1" si="247"/>
        <v>0</v>
      </c>
      <c r="BP368" t="b">
        <f t="shared" ca="1" si="251"/>
        <v>0</v>
      </c>
      <c r="BQ368" t="b">
        <f t="shared" ca="1" si="252"/>
        <v>1</v>
      </c>
      <c r="BR368" s="108" t="b">
        <f t="shared" si="246"/>
        <v>1</v>
      </c>
    </row>
    <row r="369" spans="46:70">
      <c r="AT369" s="165">
        <f ca="1">IF(AT368&gt;2,#N/A,-AT368)</f>
        <v>-0.74849152769789451</v>
      </c>
      <c r="AU369" s="164">
        <f ca="1">AU368</f>
        <v>-3.9929521263051067</v>
      </c>
      <c r="AV369" s="165">
        <f ca="1">IF(AV368&gt;3,#N/A,-AV368)</f>
        <v>0</v>
      </c>
      <c r="AW369" s="164" t="e">
        <f ca="1">AW368</f>
        <v>#N/A</v>
      </c>
      <c r="AX369" s="165">
        <f ca="1">IF(AX368&gt;2,#N/A,-AX368)</f>
        <v>0</v>
      </c>
      <c r="AY369" s="164" t="e">
        <f ca="1">AY368</f>
        <v>#N/A</v>
      </c>
      <c r="BD369" s="174">
        <v>325</v>
      </c>
      <c r="BE369" s="30">
        <f t="shared" ca="1" si="248"/>
        <v>1.9847432023734639</v>
      </c>
      <c r="BF369" s="30">
        <f t="shared" ca="1" si="253"/>
        <v>2.5332049315225658</v>
      </c>
      <c r="BG369" s="30">
        <f t="shared" ca="1" si="236"/>
        <v>2.0726222167002808</v>
      </c>
      <c r="BH369" s="17" t="b">
        <f t="shared" ca="1" si="245"/>
        <v>1</v>
      </c>
      <c r="BI369" s="30">
        <f t="shared" ca="1" si="254"/>
        <v>-14.339410908776163</v>
      </c>
      <c r="BJ369" s="91">
        <f t="shared" ca="1" si="255"/>
        <v>20.47880110722479</v>
      </c>
      <c r="BK369" t="b">
        <f t="shared" ca="1" si="249"/>
        <v>0</v>
      </c>
      <c r="BL369" s="30" t="e">
        <f t="shared" ca="1" si="237"/>
        <v>#N/A</v>
      </c>
      <c r="BM369" s="91" t="e">
        <f t="shared" ca="1" si="238"/>
        <v>#N/A</v>
      </c>
      <c r="BN369" s="17" t="b">
        <f t="shared" ca="1" si="250"/>
        <v>1</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1.9610769227289291</v>
      </c>
      <c r="BF370" s="30">
        <f t="shared" ca="1" si="253"/>
        <v>2.5416193990347398</v>
      </c>
      <c r="BG370" s="30">
        <f t="shared" ca="1" si="236"/>
        <v>2.0795067810284236</v>
      </c>
      <c r="BH370" s="17" t="b">
        <f t="shared" ca="1" si="245"/>
        <v>1</v>
      </c>
      <c r="BI370" s="30">
        <f t="shared" ca="1" si="254"/>
        <v>-13.979822586768664</v>
      </c>
      <c r="BJ370" s="91">
        <f t="shared" ca="1" si="255"/>
        <v>20.725939313876047</v>
      </c>
      <c r="BK370" t="b">
        <f t="shared" ca="1" si="249"/>
        <v>0</v>
      </c>
      <c r="BL370" s="30" t="e">
        <f t="shared" ca="1" si="237"/>
        <v>#N/A</v>
      </c>
      <c r="BM370" s="91" t="e">
        <f t="shared" ca="1" si="238"/>
        <v>#N/A</v>
      </c>
      <c r="BN370" s="17" t="b">
        <f t="shared" ca="1" si="250"/>
        <v>1</v>
      </c>
      <c r="BO370" t="b">
        <f t="shared" ca="1" si="247"/>
        <v>0</v>
      </c>
      <c r="BP370" t="b">
        <f t="shared" ca="1" si="251"/>
        <v>1</v>
      </c>
      <c r="BQ370" t="b">
        <f t="shared" ca="1" si="252"/>
        <v>1</v>
      </c>
      <c r="BR370" s="108" t="b">
        <f t="shared" si="246"/>
        <v>1</v>
      </c>
    </row>
    <row r="371" spans="46:70">
      <c r="AT371" s="159">
        <f t="shared" ref="AT371:AT402" ca="1" si="256">-AT43</f>
        <v>-2.9119939280219383E-2</v>
      </c>
      <c r="AU371" s="160">
        <f t="shared" ref="AU371:AU402" ca="1" si="257">AU43</f>
        <v>-4.0645161290322578E-2</v>
      </c>
      <c r="AV371" s="99" t="e">
        <f t="shared" ref="AV371:AV402" ca="1" si="258">-AV43</f>
        <v>#N/A</v>
      </c>
      <c r="AW371" s="91" t="e">
        <f t="shared" ref="AW371:AW402" ca="1" si="259">AW43</f>
        <v>#N/A</v>
      </c>
      <c r="AX371" s="99">
        <f ca="1">-AX43</f>
        <v>-2.9119939280219373E-2</v>
      </c>
      <c r="AY371" s="91">
        <f ca="1">AY43</f>
        <v>4.0645161290322585E-2</v>
      </c>
      <c r="BD371" s="174">
        <v>327</v>
      </c>
      <c r="BE371" s="30">
        <f t="shared" ca="1" si="248"/>
        <v>1.9385519341590882</v>
      </c>
      <c r="BF371" s="30">
        <f t="shared" ca="1" si="253"/>
        <v>2.5498189129682194</v>
      </c>
      <c r="BG371" s="30">
        <f t="shared" ca="1" si="236"/>
        <v>2.0862154742467252</v>
      </c>
      <c r="BH371" s="17" t="b">
        <f t="shared" ca="1" si="245"/>
        <v>1</v>
      </c>
      <c r="BI371" s="30">
        <f t="shared" ca="1" si="254"/>
        <v>-13.615975875375675</v>
      </c>
      <c r="BJ371" s="91">
        <f t="shared" ca="1" si="255"/>
        <v>20.966764198635602</v>
      </c>
      <c r="BK371" t="b">
        <f t="shared" ca="1" si="249"/>
        <v>0</v>
      </c>
      <c r="BL371" s="30" t="e">
        <f t="shared" ca="1" si="237"/>
        <v>#N/A</v>
      </c>
      <c r="BM371" s="91" t="e">
        <f t="shared" ca="1" si="238"/>
        <v>#N/A</v>
      </c>
      <c r="BN371" s="17" t="b">
        <f t="shared" ca="1" si="250"/>
        <v>1</v>
      </c>
      <c r="BO371" t="b">
        <f t="shared" ca="1" si="247"/>
        <v>0</v>
      </c>
      <c r="BP371" t="b">
        <f t="shared" ca="1" si="251"/>
        <v>1</v>
      </c>
      <c r="BQ371" t="b">
        <f t="shared" ca="1" si="252"/>
        <v>1</v>
      </c>
      <c r="BR371" s="108" t="b">
        <f t="shared" si="246"/>
        <v>1</v>
      </c>
    </row>
    <row r="372" spans="46:70">
      <c r="AT372" s="99">
        <f t="shared" ca="1" si="256"/>
        <v>-9.099981025068557E-2</v>
      </c>
      <c r="AU372" s="91">
        <f t="shared" ca="1" si="257"/>
        <v>-0.12701612903225803</v>
      </c>
      <c r="AV372" s="99" t="e">
        <f t="shared" ca="1" si="258"/>
        <v>#N/A</v>
      </c>
      <c r="AW372" s="91" t="e">
        <f t="shared" ca="1" si="259"/>
        <v>#N/A</v>
      </c>
      <c r="AX372" s="99">
        <f t="shared" ref="AX372:AX435" ca="1" si="260">-AX44</f>
        <v>-9.0999810250685528E-2</v>
      </c>
      <c r="AY372" s="91">
        <f t="shared" ref="AY372:AY435" ca="1" si="261">AY44</f>
        <v>0.12701612903225806</v>
      </c>
      <c r="BD372" s="174">
        <v>328</v>
      </c>
      <c r="BE372" s="30">
        <f t="shared" ca="1" si="248"/>
        <v>1.9171158557886983</v>
      </c>
      <c r="BF372" s="30">
        <f t="shared" ca="1" si="253"/>
        <v>2.5578009756716318</v>
      </c>
      <c r="BG372" s="30">
        <f t="shared" ref="BG372:BG403" ca="1" si="262">$E$17/(3*$C$9^2/(3*$C$9+$C$14*COS(RADIANS(BD372))))</f>
        <v>2.092746252822244</v>
      </c>
      <c r="BH372" s="17" t="b">
        <f t="shared" ca="1" si="245"/>
        <v>1</v>
      </c>
      <c r="BI372" s="30">
        <f t="shared" ca="1" si="254"/>
        <v>-13.247981605830125</v>
      </c>
      <c r="BJ372" s="91">
        <f t="shared" ca="1" si="255"/>
        <v>21.201202403910649</v>
      </c>
      <c r="BK372" t="b">
        <f t="shared" ca="1" si="249"/>
        <v>0</v>
      </c>
      <c r="BL372" s="30" t="e">
        <f t="shared" ref="BL372:BL403" ca="1" si="263">IF(BK372,$C$14*SIN(RADIANS(BD372)),#N/A)</f>
        <v>#N/A</v>
      </c>
      <c r="BM372" s="91" t="e">
        <f t="shared" ref="BM372:BM403" ca="1" si="264">IF(BK372,$C$14*COS(RADIANS(BD372)),#N/A)</f>
        <v>#N/A</v>
      </c>
      <c r="BN372" s="17" t="b">
        <f t="shared" ca="1" si="250"/>
        <v>1</v>
      </c>
      <c r="BO372" t="b">
        <f t="shared" ca="1" si="247"/>
        <v>0</v>
      </c>
      <c r="BP372" t="b">
        <f t="shared" ca="1" si="251"/>
        <v>1</v>
      </c>
      <c r="BQ372" t="b">
        <f t="shared" ca="1" si="252"/>
        <v>1</v>
      </c>
      <c r="BR372" s="108" t="b">
        <f t="shared" si="246"/>
        <v>1</v>
      </c>
    </row>
    <row r="373" spans="46:70">
      <c r="AT373" s="99">
        <f t="shared" ca="1" si="256"/>
        <v>-0.18199962050137114</v>
      </c>
      <c r="AU373" s="91">
        <f t="shared" ca="1" si="257"/>
        <v>-0.25403225806451607</v>
      </c>
      <c r="AV373" s="99" t="e">
        <f t="shared" ca="1" si="258"/>
        <v>#N/A</v>
      </c>
      <c r="AW373" s="91" t="e">
        <f t="shared" ca="1" si="259"/>
        <v>#N/A</v>
      </c>
      <c r="AX373" s="99">
        <f t="shared" ca="1" si="260"/>
        <v>-0.18199962050137106</v>
      </c>
      <c r="AY373" s="91">
        <f t="shared" ca="1" si="261"/>
        <v>0.25403225806451613</v>
      </c>
      <c r="BD373" s="174">
        <v>329</v>
      </c>
      <c r="BE373" s="30">
        <f t="shared" ca="1" si="248"/>
        <v>1.896720103859763</v>
      </c>
      <c r="BF373" s="30">
        <f t="shared" ca="1" si="253"/>
        <v>2.5655631557313527</v>
      </c>
      <c r="BG373" s="30">
        <f t="shared" ca="1" si="262"/>
        <v>2.0990971274165613</v>
      </c>
      <c r="BH373" s="17" t="b">
        <f t="shared" ca="1" si="245"/>
        <v>1</v>
      </c>
      <c r="BI373" s="30">
        <f t="shared" ca="1" si="254"/>
        <v>-12.875951872751362</v>
      </c>
      <c r="BJ373" s="91">
        <f t="shared" ca="1" si="255"/>
        <v>21.429182517552803</v>
      </c>
      <c r="BK373" t="b">
        <f t="shared" ca="1" si="249"/>
        <v>0</v>
      </c>
      <c r="BL373" s="30" t="e">
        <f t="shared" ca="1" si="263"/>
        <v>#N/A</v>
      </c>
      <c r="BM373" s="91" t="e">
        <f t="shared" ca="1" si="264"/>
        <v>#N/A</v>
      </c>
      <c r="BN373" s="17" t="b">
        <f t="shared" ca="1" si="250"/>
        <v>1</v>
      </c>
      <c r="BO373" t="b">
        <f t="shared" ca="1" si="247"/>
        <v>0</v>
      </c>
      <c r="BP373" t="b">
        <f t="shared" ca="1" si="251"/>
        <v>1</v>
      </c>
      <c r="BQ373" t="b">
        <f t="shared" ca="1" si="252"/>
        <v>1</v>
      </c>
      <c r="BR373" s="108" t="b">
        <f t="shared" si="246"/>
        <v>1</v>
      </c>
    </row>
    <row r="374" spans="46:70">
      <c r="AT374" s="99">
        <f t="shared" ca="1" si="256"/>
        <v>-0.27299943075205668</v>
      </c>
      <c r="AU374" s="91">
        <f t="shared" ca="1" si="257"/>
        <v>-0.38104838709677413</v>
      </c>
      <c r="AV374" s="99" t="e">
        <f t="shared" ca="1" si="258"/>
        <v>#N/A</v>
      </c>
      <c r="AW374" s="91" t="e">
        <f t="shared" ca="1" si="259"/>
        <v>#N/A</v>
      </c>
      <c r="AX374" s="99">
        <f t="shared" ca="1" si="260"/>
        <v>-0.27299943075205657</v>
      </c>
      <c r="AY374" s="91">
        <f t="shared" ca="1" si="261"/>
        <v>0.38104838709677419</v>
      </c>
      <c r="BD374" s="174">
        <v>330</v>
      </c>
      <c r="BE374" s="30">
        <f t="shared" ca="1" si="248"/>
        <v>1.8773195849778799</v>
      </c>
      <c r="BF374" s="30">
        <f t="shared" ca="1" si="253"/>
        <v>2.5731030887121427</v>
      </c>
      <c r="BG374" s="30">
        <f t="shared" ca="1" si="262"/>
        <v>2.1052661634917529</v>
      </c>
      <c r="BH374" s="17" t="b">
        <f t="shared" ca="1" si="245"/>
        <v>1</v>
      </c>
      <c r="BI374" s="30">
        <f t="shared" ca="1" si="254"/>
        <v>-12.500000000000011</v>
      </c>
      <c r="BJ374" s="91">
        <f t="shared" ca="1" si="255"/>
        <v>21.650635094610958</v>
      </c>
      <c r="BK374" t="b">
        <f t="shared" ca="1" si="249"/>
        <v>0</v>
      </c>
      <c r="BL374" s="30" t="e">
        <f t="shared" ca="1" si="263"/>
        <v>#N/A</v>
      </c>
      <c r="BM374" s="91" t="e">
        <f t="shared" ca="1" si="264"/>
        <v>#N/A</v>
      </c>
      <c r="BN374" s="17" t="b">
        <f t="shared" ca="1" si="250"/>
        <v>1</v>
      </c>
      <c r="BO374" t="b">
        <f t="shared" ca="1" si="247"/>
        <v>0</v>
      </c>
      <c r="BP374" t="b">
        <f t="shared" ca="1" si="251"/>
        <v>1</v>
      </c>
      <c r="BQ374" t="b">
        <f t="shared" ca="1" si="252"/>
        <v>1</v>
      </c>
      <c r="BR374" s="108" t="b">
        <f t="shared" si="246"/>
        <v>1</v>
      </c>
    </row>
    <row r="375" spans="46:70">
      <c r="AT375" s="99">
        <f t="shared" ca="1" si="256"/>
        <v>-0.36399924100274228</v>
      </c>
      <c r="AU375" s="91">
        <f t="shared" ca="1" si="257"/>
        <v>-0.50806451612903214</v>
      </c>
      <c r="AV375" s="99" t="e">
        <f t="shared" ca="1" si="258"/>
        <v>#N/A</v>
      </c>
      <c r="AW375" s="91" t="e">
        <f t="shared" ca="1" si="259"/>
        <v>#N/A</v>
      </c>
      <c r="AX375" s="99">
        <f t="shared" ca="1" si="260"/>
        <v>-0.36399924100274211</v>
      </c>
      <c r="AY375" s="91">
        <f t="shared" ca="1" si="261"/>
        <v>0.50806451612903225</v>
      </c>
      <c r="BD375" s="174">
        <v>331</v>
      </c>
      <c r="BE375" s="30">
        <f t="shared" ca="1" si="248"/>
        <v>1.8588724200263003</v>
      </c>
      <c r="BF375" s="30">
        <f t="shared" ca="1" si="253"/>
        <v>2.580418477877374</v>
      </c>
      <c r="BG375" s="30">
        <f t="shared" ca="1" si="262"/>
        <v>2.1112514818996697</v>
      </c>
      <c r="BH375" s="17" t="b">
        <f t="shared" ca="1" si="245"/>
        <v>1</v>
      </c>
      <c r="BI375" s="30">
        <f t="shared" ca="1" si="254"/>
        <v>-12.120240506158423</v>
      </c>
      <c r="BJ375" s="91">
        <f t="shared" ca="1" si="255"/>
        <v>21.865492678484895</v>
      </c>
      <c r="BK375" t="b">
        <f t="shared" ca="1" si="249"/>
        <v>0</v>
      </c>
      <c r="BL375" s="30" t="e">
        <f t="shared" ca="1" si="263"/>
        <v>#N/A</v>
      </c>
      <c r="BM375" s="91" t="e">
        <f t="shared" ca="1" si="264"/>
        <v>#N/A</v>
      </c>
      <c r="BN375" s="17" t="b">
        <f t="shared" ca="1" si="250"/>
        <v>1</v>
      </c>
      <c r="BO375" t="b">
        <f t="shared" ca="1" si="247"/>
        <v>0</v>
      </c>
      <c r="BP375" t="b">
        <f t="shared" ca="1" si="251"/>
        <v>1</v>
      </c>
      <c r="BQ375" t="b">
        <f t="shared" ca="1" si="252"/>
        <v>1</v>
      </c>
      <c r="BR375" s="108" t="b">
        <f t="shared" si="246"/>
        <v>1</v>
      </c>
    </row>
    <row r="376" spans="46:70">
      <c r="AT376" s="99">
        <f t="shared" ca="1" si="256"/>
        <v>-0.45499905125342782</v>
      </c>
      <c r="AU376" s="91">
        <f t="shared" ca="1" si="257"/>
        <v>-0.63508064516129026</v>
      </c>
      <c r="AV376" s="99" t="e">
        <f t="shared" ca="1" si="258"/>
        <v>#N/A</v>
      </c>
      <c r="AW376" s="91" t="e">
        <f t="shared" ca="1" si="259"/>
        <v>#N/A</v>
      </c>
      <c r="AX376" s="99">
        <f t="shared" ca="1" si="260"/>
        <v>-0.45499905125342766</v>
      </c>
      <c r="AY376" s="91">
        <f t="shared" ca="1" si="261"/>
        <v>0.63508064516129026</v>
      </c>
      <c r="BD376" s="174">
        <v>332</v>
      </c>
      <c r="BE376" s="30">
        <f t="shared" ca="1" si="248"/>
        <v>1.8413396953137924</v>
      </c>
      <c r="BF376" s="30">
        <f t="shared" ca="1" si="253"/>
        <v>2.5875070948886414</v>
      </c>
      <c r="BG376" s="30">
        <f t="shared" ca="1" si="262"/>
        <v>2.1170512594543429</v>
      </c>
      <c r="BH376" s="17" t="b">
        <f t="shared" ca="1" si="245"/>
        <v>1</v>
      </c>
      <c r="BI376" s="30">
        <f t="shared" ca="1" si="254"/>
        <v>-11.736789069647271</v>
      </c>
      <c r="BJ376" s="91">
        <f t="shared" ca="1" si="255"/>
        <v>22.07368982147317</v>
      </c>
      <c r="BK376" t="b">
        <f t="shared" ca="1" si="249"/>
        <v>0</v>
      </c>
      <c r="BL376" s="30" t="e">
        <f t="shared" ca="1" si="263"/>
        <v>#N/A</v>
      </c>
      <c r="BM376" s="91" t="e">
        <f t="shared" ca="1" si="264"/>
        <v>#N/A</v>
      </c>
      <c r="BN376" s="17" t="b">
        <f t="shared" ca="1" si="250"/>
        <v>1</v>
      </c>
      <c r="BO376" t="b">
        <f t="shared" ca="1" si="247"/>
        <v>0</v>
      </c>
      <c r="BP376" t="b">
        <f t="shared" ca="1" si="251"/>
        <v>1</v>
      </c>
      <c r="BQ376" t="b">
        <f t="shared" ca="1" si="252"/>
        <v>1</v>
      </c>
      <c r="BR376" s="108" t="b">
        <f t="shared" si="246"/>
        <v>1</v>
      </c>
    </row>
    <row r="377" spans="46:70">
      <c r="AT377" s="99">
        <f t="shared" ca="1" si="256"/>
        <v>-0.54599886150411336</v>
      </c>
      <c r="AU377" s="91">
        <f t="shared" ca="1" si="257"/>
        <v>-0.76209677419354827</v>
      </c>
      <c r="AV377" s="99" t="e">
        <f t="shared" ca="1" si="258"/>
        <v>#N/A</v>
      </c>
      <c r="AW377" s="91" t="e">
        <f t="shared" ca="1" si="259"/>
        <v>#N/A</v>
      </c>
      <c r="AX377" s="99">
        <f t="shared" ca="1" si="260"/>
        <v>-0.54599886150411314</v>
      </c>
      <c r="AY377" s="91">
        <f t="shared" ca="1" si="261"/>
        <v>0.76209677419354838</v>
      </c>
      <c r="BD377" s="174">
        <v>333</v>
      </c>
      <c r="BE377" s="30">
        <f t="shared" ca="1" si="248"/>
        <v>1.82468523796038</v>
      </c>
      <c r="BF377" s="30">
        <f t="shared" ca="1" si="253"/>
        <v>2.5943667804845347</v>
      </c>
      <c r="BG377" s="30">
        <f t="shared" ca="1" si="262"/>
        <v>2.1226637294873467</v>
      </c>
      <c r="BH377" s="17" t="b">
        <f t="shared" ca="1" si="245"/>
        <v>1</v>
      </c>
      <c r="BI377" s="30">
        <f t="shared" ca="1" si="254"/>
        <v>-11.349762493488674</v>
      </c>
      <c r="BJ377" s="91">
        <f t="shared" ca="1" si="255"/>
        <v>22.275163104709193</v>
      </c>
      <c r="BK377" t="b">
        <f t="shared" ca="1" si="249"/>
        <v>0</v>
      </c>
      <c r="BL377" s="30" t="e">
        <f t="shared" ca="1" si="263"/>
        <v>#N/A</v>
      </c>
      <c r="BM377" s="91" t="e">
        <f t="shared" ca="1" si="264"/>
        <v>#N/A</v>
      </c>
      <c r="BN377" s="17" t="b">
        <f t="shared" ca="1" si="250"/>
        <v>1</v>
      </c>
      <c r="BO377" t="b">
        <f t="shared" ca="1" si="247"/>
        <v>0</v>
      </c>
      <c r="BP377" t="b">
        <f t="shared" ca="1" si="251"/>
        <v>1</v>
      </c>
      <c r="BQ377" t="b">
        <f t="shared" ca="1" si="252"/>
        <v>1</v>
      </c>
      <c r="BR377" s="108" t="b">
        <f t="shared" si="246"/>
        <v>1</v>
      </c>
    </row>
    <row r="378" spans="46:70">
      <c r="AT378" s="99">
        <f t="shared" ca="1" si="256"/>
        <v>-0.63699867175479896</v>
      </c>
      <c r="AU378" s="91">
        <f t="shared" ca="1" si="257"/>
        <v>-0.88911290322580627</v>
      </c>
      <c r="AV378" s="99" t="e">
        <f t="shared" ca="1" si="258"/>
        <v>#N/A</v>
      </c>
      <c r="AW378" s="91" t="e">
        <f t="shared" ca="1" si="259"/>
        <v>#N/A</v>
      </c>
      <c r="AX378" s="99">
        <f t="shared" ca="1" si="260"/>
        <v>-0.63699867175479874</v>
      </c>
      <c r="AY378" s="91">
        <f t="shared" ca="1" si="261"/>
        <v>0.88911290322580638</v>
      </c>
      <c r="BD378" s="174">
        <v>334</v>
      </c>
      <c r="BE378" s="30">
        <f t="shared" ca="1" si="248"/>
        <v>1.8088754129015974</v>
      </c>
      <c r="BF378" s="30">
        <f t="shared" ca="1" si="253"/>
        <v>2.6009954451383694</v>
      </c>
      <c r="BG378" s="30">
        <f t="shared" ca="1" si="262"/>
        <v>2.1280871823859386</v>
      </c>
      <c r="BH378" s="17" t="b">
        <f t="shared" ca="1" si="245"/>
        <v>1</v>
      </c>
      <c r="BI378" s="30">
        <f t="shared" ca="1" si="254"/>
        <v>-10.959278669726945</v>
      </c>
      <c r="BJ378" s="91">
        <f t="shared" ca="1" si="255"/>
        <v>22.46985115747917</v>
      </c>
      <c r="BK378" t="b">
        <f t="shared" ca="1" si="249"/>
        <v>0</v>
      </c>
      <c r="BL378" s="30" t="e">
        <f t="shared" ca="1" si="263"/>
        <v>#N/A</v>
      </c>
      <c r="BM378" s="91" t="e">
        <f t="shared" ca="1" si="264"/>
        <v>#N/A</v>
      </c>
      <c r="BN378" s="17" t="b">
        <f t="shared" ca="1" si="250"/>
        <v>1</v>
      </c>
      <c r="BO378" t="b">
        <f t="shared" ca="1" si="247"/>
        <v>0</v>
      </c>
      <c r="BP378" t="b">
        <f t="shared" ca="1" si="251"/>
        <v>1</v>
      </c>
      <c r="BQ378" t="b">
        <f t="shared" ca="1" si="252"/>
        <v>1</v>
      </c>
      <c r="BR378" s="108" t="b">
        <f t="shared" si="246"/>
        <v>1</v>
      </c>
    </row>
    <row r="379" spans="46:70">
      <c r="AT379" s="99">
        <f t="shared" ca="1" si="256"/>
        <v>-0.72799848200548456</v>
      </c>
      <c r="AU379" s="91">
        <f t="shared" ca="1" si="257"/>
        <v>-1.0161290322580643</v>
      </c>
      <c r="AV379" s="99" t="e">
        <f t="shared" ca="1" si="258"/>
        <v>#N/A</v>
      </c>
      <c r="AW379" s="91" t="e">
        <f t="shared" ca="1" si="259"/>
        <v>#N/A</v>
      </c>
      <c r="AX379" s="99">
        <f t="shared" ca="1" si="260"/>
        <v>-0.72799848200548423</v>
      </c>
      <c r="AY379" s="91">
        <f t="shared" ca="1" si="261"/>
        <v>1.0161290322580645</v>
      </c>
      <c r="BD379" s="174">
        <v>335</v>
      </c>
      <c r="BE379" s="30">
        <f t="shared" ca="1" si="248"/>
        <v>1.7938789392164378</v>
      </c>
      <c r="BF379" s="30">
        <f t="shared" ca="1" si="253"/>
        <v>2.6073910696946796</v>
      </c>
      <c r="BG379" s="30">
        <f t="shared" ca="1" si="262"/>
        <v>2.1333199661138287</v>
      </c>
      <c r="BH379" s="17" t="b">
        <f t="shared" ca="1" si="245"/>
        <v>1</v>
      </c>
      <c r="BI379" s="30">
        <f t="shared" ca="1" si="254"/>
        <v>-10.565456543517481</v>
      </c>
      <c r="BJ379" s="91">
        <f t="shared" ca="1" si="255"/>
        <v>22.65769467591625</v>
      </c>
      <c r="BK379" t="b">
        <f t="shared" ca="1" si="249"/>
        <v>0</v>
      </c>
      <c r="BL379" s="30" t="e">
        <f t="shared" ca="1" si="263"/>
        <v>#N/A</v>
      </c>
      <c r="BM379" s="91" t="e">
        <f t="shared" ca="1" si="264"/>
        <v>#N/A</v>
      </c>
      <c r="BN379" s="17" t="b">
        <f t="shared" ca="1" si="250"/>
        <v>1</v>
      </c>
      <c r="BO379" t="b">
        <f t="shared" ca="1" si="247"/>
        <v>0</v>
      </c>
      <c r="BP379" t="b">
        <f t="shared" ca="1" si="251"/>
        <v>1</v>
      </c>
      <c r="BQ379" t="b">
        <f t="shared" ca="1" si="252"/>
        <v>1</v>
      </c>
      <c r="BR379" s="108" t="b">
        <f t="shared" si="246"/>
        <v>1</v>
      </c>
    </row>
    <row r="380" spans="46:70">
      <c r="AT380" s="99">
        <f t="shared" ca="1" si="256"/>
        <v>-0.81899829225617005</v>
      </c>
      <c r="AU380" s="91">
        <f t="shared" ca="1" si="257"/>
        <v>-1.1431451612903223</v>
      </c>
      <c r="AV380" s="99" t="e">
        <f t="shared" ca="1" si="258"/>
        <v>#N/A</v>
      </c>
      <c r="AW380" s="91" t="e">
        <f t="shared" ca="1" si="259"/>
        <v>#N/A</v>
      </c>
      <c r="AX380" s="99">
        <f t="shared" ca="1" si="260"/>
        <v>-0.81899829225616982</v>
      </c>
      <c r="AY380" s="91">
        <f t="shared" ca="1" si="261"/>
        <v>1.1431451612903225</v>
      </c>
      <c r="BD380" s="174">
        <v>336</v>
      </c>
      <c r="BE380" s="30">
        <f t="shared" ca="1" si="248"/>
        <v>1.7796667237646691</v>
      </c>
      <c r="BF380" s="30">
        <f t="shared" ca="1" si="253"/>
        <v>2.6135517059842686</v>
      </c>
      <c r="BG380" s="30">
        <f t="shared" ca="1" si="262"/>
        <v>2.1383604867144017</v>
      </c>
      <c r="BH380" s="17" t="b">
        <f t="shared" ca="1" si="245"/>
        <v>1</v>
      </c>
      <c r="BI380" s="30">
        <f t="shared" ca="1" si="254"/>
        <v>-10.168416076895003</v>
      </c>
      <c r="BJ380" s="91">
        <f t="shared" ca="1" si="255"/>
        <v>22.838636441065024</v>
      </c>
      <c r="BK380" t="b">
        <f t="shared" ca="1" si="249"/>
        <v>0</v>
      </c>
      <c r="BL380" s="30" t="e">
        <f t="shared" ca="1" si="263"/>
        <v>#N/A</v>
      </c>
      <c r="BM380" s="91" t="e">
        <f t="shared" ca="1" si="264"/>
        <v>#N/A</v>
      </c>
      <c r="BN380" s="17" t="b">
        <f t="shared" ca="1" si="250"/>
        <v>1</v>
      </c>
      <c r="BO380" t="b">
        <f t="shared" ca="1" si="247"/>
        <v>0</v>
      </c>
      <c r="BP380" t="b">
        <f t="shared" ca="1" si="251"/>
        <v>1</v>
      </c>
      <c r="BQ380" t="b">
        <f t="shared" ca="1" si="252"/>
        <v>1</v>
      </c>
      <c r="BR380" s="108" t="b">
        <f t="shared" si="246"/>
        <v>1</v>
      </c>
    </row>
    <row r="381" spans="46:70">
      <c r="AT381" s="99">
        <f t="shared" ca="1" si="256"/>
        <v>-0.90999810250685564</v>
      </c>
      <c r="AU381" s="91">
        <f t="shared" ca="1" si="257"/>
        <v>-1.2701612903225805</v>
      </c>
      <c r="AV381" s="99" t="e">
        <f t="shared" ca="1" si="258"/>
        <v>#N/A</v>
      </c>
      <c r="AW381" s="91" t="e">
        <f t="shared" ca="1" si="259"/>
        <v>#N/A</v>
      </c>
      <c r="AX381" s="99">
        <f t="shared" ca="1" si="260"/>
        <v>-0.90999810250685531</v>
      </c>
      <c r="AY381" s="91">
        <f t="shared" ca="1" si="261"/>
        <v>1.2701612903225805</v>
      </c>
      <c r="BD381" s="174">
        <v>337</v>
      </c>
      <c r="BE381" s="30">
        <f t="shared" ca="1" si="248"/>
        <v>1.7662117103621588</v>
      </c>
      <c r="BF381" s="30">
        <f t="shared" ca="1" si="253"/>
        <v>2.6194754774176436</v>
      </c>
      <c r="BG381" s="30">
        <f t="shared" ca="1" si="262"/>
        <v>2.1432072087962539</v>
      </c>
      <c r="BH381" s="17" t="b">
        <f t="shared" ca="1" si="245"/>
        <v>1</v>
      </c>
      <c r="BI381" s="30">
        <f t="shared" ca="1" si="254"/>
        <v>-9.7682782122318468</v>
      </c>
      <c r="BJ381" s="91">
        <f t="shared" ca="1" si="255"/>
        <v>23.012621336311007</v>
      </c>
      <c r="BK381" t="b">
        <f t="shared" ca="1" si="249"/>
        <v>0</v>
      </c>
      <c r="BL381" s="30" t="e">
        <f t="shared" ca="1" si="263"/>
        <v>#N/A</v>
      </c>
      <c r="BM381" s="91" t="e">
        <f t="shared" ca="1" si="264"/>
        <v>#N/A</v>
      </c>
      <c r="BN381" s="17" t="b">
        <f t="shared" ca="1" si="250"/>
        <v>1</v>
      </c>
      <c r="BO381" t="b">
        <f t="shared" ca="1" si="247"/>
        <v>0</v>
      </c>
      <c r="BP381" t="b">
        <f t="shared" ca="1" si="251"/>
        <v>1</v>
      </c>
      <c r="BQ381" t="b">
        <f t="shared" ca="1" si="252"/>
        <v>1</v>
      </c>
      <c r="BR381" s="108" t="b">
        <f t="shared" si="246"/>
        <v>1</v>
      </c>
    </row>
    <row r="382" spans="46:70">
      <c r="AT382" s="99">
        <f t="shared" ca="1" si="256"/>
        <v>-1.0009979127575412</v>
      </c>
      <c r="AU382" s="91">
        <f t="shared" ca="1" si="257"/>
        <v>-1.3971774193548385</v>
      </c>
      <c r="AV382" s="99" t="e">
        <f t="shared" ca="1" si="258"/>
        <v>#N/A</v>
      </c>
      <c r="AW382" s="91" t="e">
        <f t="shared" ca="1" si="259"/>
        <v>#N/A</v>
      </c>
      <c r="AX382" s="99">
        <f t="shared" ca="1" si="260"/>
        <v>-1.0009979127575408</v>
      </c>
      <c r="AY382" s="91">
        <f t="shared" ca="1" si="261"/>
        <v>1.3971774193548387</v>
      </c>
      <c r="BD382" s="174">
        <v>338</v>
      </c>
      <c r="BE382" s="30">
        <f t="shared" ca="1" si="248"/>
        <v>1.7534887429338772</v>
      </c>
      <c r="BF382" s="30">
        <f t="shared" ca="1" si="253"/>
        <v>2.6251605795566419</v>
      </c>
      <c r="BG382" s="30">
        <f t="shared" ca="1" si="262"/>
        <v>2.147858656000889</v>
      </c>
      <c r="BH382" s="17" t="b">
        <f t="shared" ca="1" si="245"/>
        <v>1</v>
      </c>
      <c r="BI382" s="30">
        <f t="shared" ca="1" si="254"/>
        <v>-9.3651648353978079</v>
      </c>
      <c r="BJ382" s="91">
        <f t="shared" ca="1" si="255"/>
        <v>23.179596364169683</v>
      </c>
      <c r="BK382" t="b">
        <f t="shared" ca="1" si="249"/>
        <v>0</v>
      </c>
      <c r="BL382" s="30" t="e">
        <f t="shared" ca="1" si="263"/>
        <v>#N/A</v>
      </c>
      <c r="BM382" s="91" t="e">
        <f t="shared" ca="1" si="264"/>
        <v>#N/A</v>
      </c>
      <c r="BN382" s="17" t="b">
        <f t="shared" ca="1" si="250"/>
        <v>1</v>
      </c>
      <c r="BO382" t="b">
        <f t="shared" ca="1" si="247"/>
        <v>0</v>
      </c>
      <c r="BP382" t="b">
        <f t="shared" ca="1" si="251"/>
        <v>1</v>
      </c>
      <c r="BQ382" t="b">
        <f t="shared" ca="1" si="252"/>
        <v>1</v>
      </c>
      <c r="BR382" s="108" t="b">
        <f t="shared" si="246"/>
        <v>1</v>
      </c>
    </row>
    <row r="383" spans="46:70">
      <c r="AT383" s="99">
        <f t="shared" ca="1" si="256"/>
        <v>-1.0919977230082267</v>
      </c>
      <c r="AU383" s="91">
        <f t="shared" ca="1" si="257"/>
        <v>-1.5241935483870965</v>
      </c>
      <c r="AV383" s="99" t="e">
        <f t="shared" ca="1" si="258"/>
        <v>#N/A</v>
      </c>
      <c r="AW383" s="91" t="e">
        <f t="shared" ca="1" si="259"/>
        <v>#N/A</v>
      </c>
      <c r="AX383" s="99">
        <f t="shared" ca="1" si="260"/>
        <v>-1.0919977230082263</v>
      </c>
      <c r="AY383" s="91">
        <f t="shared" ca="1" si="261"/>
        <v>1.5241935483870968</v>
      </c>
      <c r="BD383" s="174">
        <v>339</v>
      </c>
      <c r="BE383" s="30">
        <f t="shared" ca="1" si="248"/>
        <v>1.7414744412679442</v>
      </c>
      <c r="BF383" s="30">
        <f t="shared" ca="1" si="253"/>
        <v>2.6306052806640778</v>
      </c>
      <c r="BG383" s="30">
        <f t="shared" ca="1" si="262"/>
        <v>2.1523134114524276</v>
      </c>
      <c r="BH383" s="17" t="b">
        <f t="shared" ca="1" si="245"/>
        <v>1</v>
      </c>
      <c r="BI383" s="30">
        <f t="shared" ca="1" si="254"/>
        <v>-8.9591987386325194</v>
      </c>
      <c r="BJ383" s="91">
        <f t="shared" ca="1" si="255"/>
        <v>23.339510662430037</v>
      </c>
      <c r="BK383" t="b">
        <f t="shared" ca="1" si="249"/>
        <v>0</v>
      </c>
      <c r="BL383" s="30" t="e">
        <f t="shared" ca="1" si="263"/>
        <v>#N/A</v>
      </c>
      <c r="BM383" s="91" t="e">
        <f t="shared" ca="1" si="264"/>
        <v>#N/A</v>
      </c>
      <c r="BN383" s="17" t="b">
        <f t="shared" ca="1" si="250"/>
        <v>1</v>
      </c>
      <c r="BO383" t="b">
        <f t="shared" ca="1" si="247"/>
        <v>0</v>
      </c>
      <c r="BP383" t="b">
        <f t="shared" ca="1" si="251"/>
        <v>1</v>
      </c>
      <c r="BQ383" t="b">
        <f t="shared" ca="1" si="252"/>
        <v>1</v>
      </c>
      <c r="BR383" s="108" t="b">
        <f t="shared" si="246"/>
        <v>1</v>
      </c>
    </row>
    <row r="384" spans="46:70">
      <c r="AT384" s="99">
        <f t="shared" ca="1" si="256"/>
        <v>-1.1829975332589124</v>
      </c>
      <c r="AU384" s="91">
        <f t="shared" ca="1" si="257"/>
        <v>-1.6512096774193545</v>
      </c>
      <c r="AV384" s="99" t="e">
        <f t="shared" ca="1" si="258"/>
        <v>#N/A</v>
      </c>
      <c r="AW384" s="91" t="e">
        <f t="shared" ca="1" si="259"/>
        <v>#N/A</v>
      </c>
      <c r="AX384" s="99">
        <f t="shared" ca="1" si="260"/>
        <v>-1.182997533258912</v>
      </c>
      <c r="AY384" s="91">
        <f t="shared" ca="1" si="261"/>
        <v>1.6512096774193548</v>
      </c>
      <c r="BD384" s="174">
        <v>340</v>
      </c>
      <c r="BE384" s="30">
        <f t="shared" ca="1" si="248"/>
        <v>1.7301470881543857</v>
      </c>
      <c r="BF384" s="30">
        <f t="shared" ca="1" si="253"/>
        <v>2.6358079222312507</v>
      </c>
      <c r="BG384" s="30">
        <f t="shared" ca="1" si="262"/>
        <v>2.156570118189205</v>
      </c>
      <c r="BH384" s="17" t="b">
        <f t="shared" ca="1" si="245"/>
        <v>1</v>
      </c>
      <c r="BI384" s="30">
        <f t="shared" ca="1" si="254"/>
        <v>-8.5505035831417153</v>
      </c>
      <c r="BJ384" s="91">
        <f t="shared" ca="1" si="255"/>
        <v>23.492315519647711</v>
      </c>
      <c r="BK384" t="b">
        <f t="shared" ca="1" si="249"/>
        <v>0</v>
      </c>
      <c r="BL384" s="30" t="e">
        <f t="shared" ca="1" si="263"/>
        <v>#N/A</v>
      </c>
      <c r="BM384" s="91" t="e">
        <f t="shared" ca="1" si="264"/>
        <v>#N/A</v>
      </c>
      <c r="BN384" s="17" t="b">
        <f t="shared" ca="1" si="250"/>
        <v>1</v>
      </c>
      <c r="BO384" t="b">
        <f t="shared" ca="1" si="247"/>
        <v>0</v>
      </c>
      <c r="BP384" t="b">
        <f t="shared" ca="1" si="251"/>
        <v>1</v>
      </c>
      <c r="BQ384" t="b">
        <f t="shared" ca="1" si="252"/>
        <v>1</v>
      </c>
      <c r="BR384" s="108" t="b">
        <f t="shared" si="246"/>
        <v>1</v>
      </c>
    </row>
    <row r="385" spans="46:70">
      <c r="AT385" s="99">
        <f t="shared" ca="1" si="256"/>
        <v>-1.2739973435095979</v>
      </c>
      <c r="AU385" s="91">
        <f t="shared" ca="1" si="257"/>
        <v>-1.7782258064516125</v>
      </c>
      <c r="AV385" s="99" t="e">
        <f t="shared" ca="1" si="258"/>
        <v>#N/A</v>
      </c>
      <c r="AW385" s="91" t="e">
        <f t="shared" ca="1" si="259"/>
        <v>#N/A</v>
      </c>
      <c r="AX385" s="99">
        <f t="shared" ca="1" si="260"/>
        <v>-1.2739973435095975</v>
      </c>
      <c r="AY385" s="91">
        <f t="shared" ca="1" si="261"/>
        <v>1.7782258064516128</v>
      </c>
      <c r="BD385" s="174">
        <v>341</v>
      </c>
      <c r="BE385" s="30">
        <f t="shared" ca="1" si="248"/>
        <v>1.7194865268325221</v>
      </c>
      <c r="BF385" s="30">
        <f t="shared" ca="1" si="253"/>
        <v>2.6407669194831405</v>
      </c>
      <c r="BG385" s="30">
        <f t="shared" ca="1" si="262"/>
        <v>2.1606274795771148</v>
      </c>
      <c r="BH385" s="17" t="b">
        <f t="shared" ca="1" si="245"/>
        <v>1</v>
      </c>
      <c r="BI385" s="30">
        <f t="shared" ca="1" si="254"/>
        <v>-8.1392038614289177</v>
      </c>
      <c r="BJ385" s="91">
        <f t="shared" ca="1" si="255"/>
        <v>23.637964389982923</v>
      </c>
      <c r="BK385" t="b">
        <f t="shared" ca="1" si="249"/>
        <v>0</v>
      </c>
      <c r="BL385" s="30" t="e">
        <f t="shared" ca="1" si="263"/>
        <v>#N/A</v>
      </c>
      <c r="BM385" s="91" t="e">
        <f t="shared" ca="1" si="264"/>
        <v>#N/A</v>
      </c>
      <c r="BN385" s="17" t="b">
        <f t="shared" ca="1" si="250"/>
        <v>1</v>
      </c>
      <c r="BO385" t="b">
        <f t="shared" ca="1" si="247"/>
        <v>0</v>
      </c>
      <c r="BP385" t="b">
        <f t="shared" ca="1" si="251"/>
        <v>1</v>
      </c>
      <c r="BQ385" t="b">
        <f t="shared" ca="1" si="252"/>
        <v>1</v>
      </c>
      <c r="BR385" s="108" t="b">
        <f t="shared" si="246"/>
        <v>1</v>
      </c>
    </row>
    <row r="386" spans="46:70">
      <c r="AT386" s="99">
        <f t="shared" ca="1" si="256"/>
        <v>-1.3649971537602834</v>
      </c>
      <c r="AU386" s="91">
        <f t="shared" ca="1" si="257"/>
        <v>-1.9052419354838706</v>
      </c>
      <c r="AV386" s="99" t="e">
        <f t="shared" ca="1" si="258"/>
        <v>#N/A</v>
      </c>
      <c r="AW386" s="91" t="e">
        <f t="shared" ca="1" si="259"/>
        <v>#N/A</v>
      </c>
      <c r="AX386" s="99">
        <f t="shared" ca="1" si="260"/>
        <v>-1.364997153760283</v>
      </c>
      <c r="AY386" s="91">
        <f t="shared" ca="1" si="261"/>
        <v>1.905241935483871</v>
      </c>
      <c r="BD386" s="174">
        <v>342</v>
      </c>
      <c r="BE386" s="30">
        <f t="shared" ca="1" si="248"/>
        <v>1.7094740677938276</v>
      </c>
      <c r="BF386" s="30">
        <f t="shared" ca="1" si="253"/>
        <v>2.645480761861144</v>
      </c>
      <c r="BG386" s="30">
        <f t="shared" ca="1" si="262"/>
        <v>2.1644842597045724</v>
      </c>
      <c r="BH386" s="17" t="b">
        <f t="shared" ca="1" si="245"/>
        <v>1</v>
      </c>
      <c r="BI386" s="30">
        <f t="shared" ca="1" si="254"/>
        <v>-7.7254248593736907</v>
      </c>
      <c r="BJ386" s="91">
        <f t="shared" ca="1" si="255"/>
        <v>23.776412907378838</v>
      </c>
      <c r="BK386" t="b">
        <f t="shared" ca="1" si="249"/>
        <v>0</v>
      </c>
      <c r="BL386" s="30" t="e">
        <f t="shared" ca="1" si="263"/>
        <v>#N/A</v>
      </c>
      <c r="BM386" s="91" t="e">
        <f t="shared" ca="1" si="264"/>
        <v>#N/A</v>
      </c>
      <c r="BN386" s="17" t="b">
        <f t="shared" ca="1" si="250"/>
        <v>1</v>
      </c>
      <c r="BO386" t="b">
        <f t="shared" ca="1" si="247"/>
        <v>0</v>
      </c>
      <c r="BP386" t="b">
        <f t="shared" ca="1" si="251"/>
        <v>1</v>
      </c>
      <c r="BQ386" t="b">
        <f t="shared" ca="1" si="252"/>
        <v>1</v>
      </c>
      <c r="BR386" s="108" t="b">
        <f t="shared" si="246"/>
        <v>1</v>
      </c>
    </row>
    <row r="387" spans="46:70">
      <c r="AT387" s="99">
        <f t="shared" ca="1" si="256"/>
        <v>-1.4559969640109691</v>
      </c>
      <c r="AU387" s="91">
        <f t="shared" ca="1" si="257"/>
        <v>-2.0322580645161286</v>
      </c>
      <c r="AV387" s="99" t="e">
        <f t="shared" ca="1" si="258"/>
        <v>#N/A</v>
      </c>
      <c r="AW387" s="91" t="e">
        <f t="shared" ca="1" si="259"/>
        <v>#N/A</v>
      </c>
      <c r="AX387" s="99">
        <f t="shared" ca="1" si="260"/>
        <v>-1.4559969640109685</v>
      </c>
      <c r="AY387" s="91">
        <f t="shared" ca="1" si="261"/>
        <v>2.032258064516129</v>
      </c>
      <c r="BD387" s="174">
        <v>343</v>
      </c>
      <c r="BE387" s="30">
        <f t="shared" ca="1" si="248"/>
        <v>1.7000924040952341</v>
      </c>
      <c r="BF387" s="30">
        <f t="shared" ca="1" si="253"/>
        <v>2.6499480134832099</v>
      </c>
      <c r="BG387" s="30">
        <f t="shared" ca="1" si="262"/>
        <v>2.1681392837589901</v>
      </c>
      <c r="BH387" s="17" t="b">
        <f t="shared" ca="1" si="245"/>
        <v>1</v>
      </c>
      <c r="BI387" s="30">
        <f t="shared" ca="1" si="254"/>
        <v>-7.3092926180684286</v>
      </c>
      <c r="BJ387" s="91">
        <f t="shared" ca="1" si="255"/>
        <v>23.907618899075882</v>
      </c>
      <c r="BK387" t="b">
        <f t="shared" ca="1" si="249"/>
        <v>0</v>
      </c>
      <c r="BL387" s="30" t="e">
        <f t="shared" ca="1" si="263"/>
        <v>#N/A</v>
      </c>
      <c r="BM387" s="91" t="e">
        <f t="shared" ca="1" si="264"/>
        <v>#N/A</v>
      </c>
      <c r="BN387" s="17" t="b">
        <f t="shared" ca="1" si="250"/>
        <v>1</v>
      </c>
      <c r="BO387" t="b">
        <f t="shared" ca="1" si="247"/>
        <v>0</v>
      </c>
      <c r="BP387" t="b">
        <f t="shared" ca="1" si="251"/>
        <v>1</v>
      </c>
      <c r="BQ387" t="b">
        <f t="shared" ca="1" si="252"/>
        <v>1</v>
      </c>
      <c r="BR387" s="108" t="b">
        <f t="shared" si="246"/>
        <v>1</v>
      </c>
    </row>
    <row r="388" spans="46:70">
      <c r="AT388" s="99">
        <f t="shared" ca="1" si="256"/>
        <v>-1.5469967742616546</v>
      </c>
      <c r="AU388" s="91">
        <f t="shared" ca="1" si="257"/>
        <v>-2.1592741935483866</v>
      </c>
      <c r="AV388" s="99" t="e">
        <f t="shared" ca="1" si="258"/>
        <v>#N/A</v>
      </c>
      <c r="AW388" s="91" t="e">
        <f t="shared" ca="1" si="259"/>
        <v>#N/A</v>
      </c>
      <c r="AX388" s="99">
        <f t="shared" ca="1" si="260"/>
        <v>-1.5469967742616539</v>
      </c>
      <c r="AY388" s="91">
        <f t="shared" ca="1" si="261"/>
        <v>2.159274193548387</v>
      </c>
      <c r="BD388" s="174">
        <v>344</v>
      </c>
      <c r="BE388" s="30">
        <f t="shared" ca="1" si="248"/>
        <v>1.691325534433056</v>
      </c>
      <c r="BF388" s="30">
        <f t="shared" ca="1" si="253"/>
        <v>2.6541673135812194</v>
      </c>
      <c r="BG388" s="30">
        <f t="shared" ca="1" si="262"/>
        <v>2.1715914383846342</v>
      </c>
      <c r="BH388" s="17" t="b">
        <f t="shared" ca="1" si="245"/>
        <v>1</v>
      </c>
      <c r="BI388" s="30">
        <f t="shared" ca="1" si="254"/>
        <v>-6.8909338954249737</v>
      </c>
      <c r="BJ388" s="91">
        <f t="shared" ca="1" si="255"/>
        <v>24.031542398457972</v>
      </c>
      <c r="BK388" t="b">
        <f t="shared" ca="1" si="249"/>
        <v>0</v>
      </c>
      <c r="BL388" s="30" t="e">
        <f t="shared" ca="1" si="263"/>
        <v>#N/A</v>
      </c>
      <c r="BM388" s="91" t="e">
        <f t="shared" ca="1" si="264"/>
        <v>#N/A</v>
      </c>
      <c r="BN388" s="17" t="b">
        <f t="shared" ca="1" si="250"/>
        <v>1</v>
      </c>
      <c r="BO388" t="b">
        <f t="shared" ca="1" si="247"/>
        <v>0</v>
      </c>
      <c r="BP388" t="b">
        <f t="shared" ca="1" si="251"/>
        <v>1</v>
      </c>
      <c r="BQ388" t="b">
        <f t="shared" ca="1" si="252"/>
        <v>1</v>
      </c>
      <c r="BR388" s="108" t="b">
        <f t="shared" si="246"/>
        <v>1</v>
      </c>
    </row>
    <row r="389" spans="46:70">
      <c r="AT389" s="99">
        <f t="shared" ca="1" si="256"/>
        <v>-1.6379965845123401</v>
      </c>
      <c r="AU389" s="91">
        <f t="shared" ca="1" si="257"/>
        <v>-2.2862903225806446</v>
      </c>
      <c r="AV389" s="99" t="e">
        <f t="shared" ca="1" si="258"/>
        <v>#N/A</v>
      </c>
      <c r="AW389" s="91" t="e">
        <f t="shared" ca="1" si="259"/>
        <v>#N/A</v>
      </c>
      <c r="AX389" s="99">
        <f t="shared" ca="1" si="260"/>
        <v>-1.6379965845123396</v>
      </c>
      <c r="AY389" s="91">
        <f t="shared" ca="1" si="261"/>
        <v>2.286290322580645</v>
      </c>
      <c r="BD389" s="174">
        <v>345</v>
      </c>
      <c r="BE389" s="30">
        <f t="shared" ca="1" si="248"/>
        <v>1.6831586933118765</v>
      </c>
      <c r="BF389" s="30">
        <f t="shared" ca="1" si="253"/>
        <v>2.6581373769154881</v>
      </c>
      <c r="BG389" s="30">
        <f t="shared" ca="1" si="262"/>
        <v>2.1748396720217631</v>
      </c>
      <c r="BH389" s="17" t="b">
        <f t="shared" ca="1" si="245"/>
        <v>1</v>
      </c>
      <c r="BI389" s="30">
        <f t="shared" ca="1" si="254"/>
        <v>-6.4704761275630167</v>
      </c>
      <c r="BJ389" s="91">
        <f t="shared" ca="1" si="255"/>
        <v>24.148145657226706</v>
      </c>
      <c r="BK389" t="b">
        <f t="shared" ca="1" si="249"/>
        <v>0</v>
      </c>
      <c r="BL389" s="30" t="e">
        <f t="shared" ca="1" si="263"/>
        <v>#N/A</v>
      </c>
      <c r="BM389" s="91" t="e">
        <f t="shared" ca="1" si="264"/>
        <v>#N/A</v>
      </c>
      <c r="BN389" s="17" t="b">
        <f t="shared" ca="1" si="250"/>
        <v>1</v>
      </c>
      <c r="BO389" t="b">
        <f t="shared" ca="1" si="247"/>
        <v>0</v>
      </c>
      <c r="BP389" t="b">
        <f t="shared" ca="1" si="251"/>
        <v>1</v>
      </c>
      <c r="BQ389" t="b">
        <f t="shared" ca="1" si="252"/>
        <v>1</v>
      </c>
      <c r="BR389" s="108" t="b">
        <f t="shared" si="246"/>
        <v>1</v>
      </c>
    </row>
    <row r="390" spans="46:70">
      <c r="AT390" s="99">
        <f t="shared" ca="1" si="256"/>
        <v>-1.7289963947630258</v>
      </c>
      <c r="AU390" s="91">
        <f t="shared" ca="1" si="257"/>
        <v>-2.4133064516129026</v>
      </c>
      <c r="AV390" s="99" t="e">
        <f t="shared" ca="1" si="258"/>
        <v>#N/A</v>
      </c>
      <c r="AW390" s="91" t="e">
        <f t="shared" ca="1" si="259"/>
        <v>#N/A</v>
      </c>
      <c r="AX390" s="99">
        <f t="shared" ca="1" si="260"/>
        <v>-1.7289963947630251</v>
      </c>
      <c r="AY390" s="91">
        <f t="shared" ca="1" si="261"/>
        <v>2.413306451612903</v>
      </c>
      <c r="BD390" s="174">
        <v>346</v>
      </c>
      <c r="BE390" s="30">
        <f t="shared" ca="1" si="248"/>
        <v>1.6755782877172534</v>
      </c>
      <c r="BF390" s="30">
        <f t="shared" ca="1" si="253"/>
        <v>2.661856994166266</v>
      </c>
      <c r="BG390" s="30">
        <f t="shared" ca="1" si="262"/>
        <v>2.1778829952269447</v>
      </c>
      <c r="BH390" s="17" t="b">
        <f t="shared" ca="1" si="245"/>
        <v>1</v>
      </c>
      <c r="BI390" s="30">
        <f t="shared" ca="1" si="254"/>
        <v>-6.0480473899916971</v>
      </c>
      <c r="BJ390" s="91">
        <f t="shared" ca="1" si="255"/>
        <v>24.257393156899912</v>
      </c>
      <c r="BK390" t="b">
        <f t="shared" ca="1" si="249"/>
        <v>0</v>
      </c>
      <c r="BL390" s="30" t="e">
        <f t="shared" ca="1" si="263"/>
        <v>#N/A</v>
      </c>
      <c r="BM390" s="91" t="e">
        <f t="shared" ca="1" si="264"/>
        <v>#N/A</v>
      </c>
      <c r="BN390" s="17" t="b">
        <f t="shared" ca="1" si="250"/>
        <v>1</v>
      </c>
      <c r="BO390" t="b">
        <f t="shared" ca="1" si="247"/>
        <v>0</v>
      </c>
      <c r="BP390" t="b">
        <f t="shared" ca="1" si="251"/>
        <v>1</v>
      </c>
      <c r="BQ390" t="b">
        <f t="shared" ca="1" si="252"/>
        <v>1</v>
      </c>
      <c r="BR390" s="108" t="b">
        <f t="shared" si="246"/>
        <v>1</v>
      </c>
    </row>
    <row r="391" spans="46:70">
      <c r="AT391" s="99">
        <f t="shared" ca="1" si="256"/>
        <v>-1.8199962050137113</v>
      </c>
      <c r="AU391" s="91">
        <f t="shared" ca="1" si="257"/>
        <v>-2.540322580645161</v>
      </c>
      <c r="AV391" s="99" t="e">
        <f t="shared" ca="1" si="258"/>
        <v>#N/A</v>
      </c>
      <c r="AW391" s="91" t="e">
        <f t="shared" ca="1" si="259"/>
        <v>#N/A</v>
      </c>
      <c r="AX391" s="99">
        <f t="shared" ca="1" si="260"/>
        <v>-1.8199962050137106</v>
      </c>
      <c r="AY391" s="91">
        <f t="shared" ca="1" si="261"/>
        <v>2.540322580645161</v>
      </c>
      <c r="BD391" s="174">
        <v>347</v>
      </c>
      <c r="BE391" s="30">
        <f t="shared" ca="1" si="248"/>
        <v>1.6685718397673202</v>
      </c>
      <c r="BF391" s="30">
        <f t="shared" ca="1" si="253"/>
        <v>2.6653250323021065</v>
      </c>
      <c r="BG391" s="30">
        <f t="shared" ca="1" si="262"/>
        <v>2.1807204809744509</v>
      </c>
      <c r="BH391" s="17" t="b">
        <f t="shared" ca="1" si="245"/>
        <v>1</v>
      </c>
      <c r="BI391" s="30">
        <f t="shared" ca="1" si="254"/>
        <v>-5.6237763585966336</v>
      </c>
      <c r="BJ391" s="91">
        <f t="shared" ca="1" si="255"/>
        <v>24.359251619630879</v>
      </c>
      <c r="BK391" t="b">
        <f t="shared" ca="1" si="249"/>
        <v>0</v>
      </c>
      <c r="BL391" s="30" t="e">
        <f t="shared" ca="1" si="263"/>
        <v>#N/A</v>
      </c>
      <c r="BM391" s="91" t="e">
        <f t="shared" ca="1" si="264"/>
        <v>#N/A</v>
      </c>
      <c r="BN391" s="17" t="b">
        <f t="shared" ca="1" si="250"/>
        <v>1</v>
      </c>
      <c r="BO391" t="b">
        <f t="shared" ca="1" si="247"/>
        <v>0</v>
      </c>
      <c r="BP391" t="b">
        <f t="shared" ca="1" si="251"/>
        <v>1</v>
      </c>
      <c r="BQ391" t="b">
        <f t="shared" ca="1" si="252"/>
        <v>1</v>
      </c>
      <c r="BR391" s="108" t="b">
        <f t="shared" si="246"/>
        <v>1</v>
      </c>
    </row>
    <row r="392" spans="46:70">
      <c r="AT392" s="99">
        <f t="shared" ca="1" si="256"/>
        <v>-1.910996015264397</v>
      </c>
      <c r="AU392" s="91">
        <f t="shared" ca="1" si="257"/>
        <v>-2.667338709677419</v>
      </c>
      <c r="AV392" s="99" t="e">
        <f t="shared" ca="1" si="258"/>
        <v>#N/A</v>
      </c>
      <c r="AW392" s="91" t="e">
        <f t="shared" ca="1" si="259"/>
        <v>#N/A</v>
      </c>
      <c r="AX392" s="99">
        <f t="shared" ca="1" si="260"/>
        <v>-1.9109960152643961</v>
      </c>
      <c r="AY392" s="91">
        <f t="shared" ca="1" si="261"/>
        <v>2.667338709677419</v>
      </c>
      <c r="BD392" s="174">
        <v>348</v>
      </c>
      <c r="BE392" s="30">
        <f t="shared" ca="1" si="248"/>
        <v>1.6621279348773375</v>
      </c>
      <c r="BF392" s="30">
        <f t="shared" ca="1" si="253"/>
        <v>2.668540434924997</v>
      </c>
      <c r="BG392" s="30">
        <f t="shared" ca="1" si="262"/>
        <v>2.1833512649386337</v>
      </c>
      <c r="BH392" s="17" t="b">
        <f t="shared" ca="1" si="245"/>
        <v>1</v>
      </c>
      <c r="BI392" s="30">
        <f t="shared" ca="1" si="254"/>
        <v>-5.1977922704439967</v>
      </c>
      <c r="BJ392" s="91">
        <f t="shared" ca="1" si="255"/>
        <v>24.453690018345139</v>
      </c>
      <c r="BK392" t="b">
        <f t="shared" ca="1" si="249"/>
        <v>0</v>
      </c>
      <c r="BL392" s="30" t="e">
        <f t="shared" ca="1" si="263"/>
        <v>#N/A</v>
      </c>
      <c r="BM392" s="91" t="e">
        <f t="shared" ca="1" si="264"/>
        <v>#N/A</v>
      </c>
      <c r="BN392" s="17" t="b">
        <f t="shared" ca="1" si="250"/>
        <v>1</v>
      </c>
      <c r="BO392" t="b">
        <f t="shared" ca="1" si="247"/>
        <v>0</v>
      </c>
      <c r="BP392" t="b">
        <f t="shared" ca="1" si="251"/>
        <v>1</v>
      </c>
      <c r="BQ392" t="b">
        <f t="shared" ca="1" si="252"/>
        <v>1</v>
      </c>
      <c r="BR392" s="108" t="b">
        <f t="shared" si="246"/>
        <v>1</v>
      </c>
    </row>
    <row r="393" spans="46:70">
      <c r="AT393" s="99">
        <f t="shared" ca="1" si="256"/>
        <v>-2.0019958255150825</v>
      </c>
      <c r="AU393" s="91">
        <f t="shared" ca="1" si="257"/>
        <v>-2.794354838709677</v>
      </c>
      <c r="AV393" s="99" t="e">
        <f t="shared" ca="1" si="258"/>
        <v>#N/A</v>
      </c>
      <c r="AW393" s="91" t="e">
        <f t="shared" ca="1" si="259"/>
        <v>#N/A</v>
      </c>
      <c r="AX393" s="99">
        <f t="shared" ca="1" si="260"/>
        <v>-2.0019958255150816</v>
      </c>
      <c r="AY393" s="91">
        <f t="shared" ca="1" si="261"/>
        <v>2.7943548387096775</v>
      </c>
      <c r="BD393" s="174">
        <v>349</v>
      </c>
      <c r="BE393" s="30">
        <f t="shared" ca="1" si="248"/>
        <v>1.6562361750239607</v>
      </c>
      <c r="BF393" s="30">
        <f t="shared" ca="1" si="253"/>
        <v>2.6715022225921499</v>
      </c>
      <c r="BG393" s="30">
        <f t="shared" ca="1" si="262"/>
        <v>2.1857745457572135</v>
      </c>
      <c r="BH393" s="17" t="b">
        <f t="shared" ca="1" si="245"/>
        <v>1</v>
      </c>
      <c r="BI393" s="30">
        <f t="shared" ca="1" si="254"/>
        <v>-4.7702248844136168</v>
      </c>
      <c r="BJ393" s="91">
        <f t="shared" ca="1" si="255"/>
        <v>24.540679586191601</v>
      </c>
      <c r="BK393" t="b">
        <f t="shared" ca="1" si="249"/>
        <v>0</v>
      </c>
      <c r="BL393" s="30" t="e">
        <f t="shared" ca="1" si="263"/>
        <v>#N/A</v>
      </c>
      <c r="BM393" s="91" t="e">
        <f t="shared" ca="1" si="264"/>
        <v>#N/A</v>
      </c>
      <c r="BN393" s="17" t="b">
        <f t="shared" ca="1" si="250"/>
        <v>1</v>
      </c>
      <c r="BO393" t="b">
        <f t="shared" ca="1" si="247"/>
        <v>0</v>
      </c>
      <c r="BP393" t="b">
        <f t="shared" ca="1" si="251"/>
        <v>1</v>
      </c>
      <c r="BQ393" t="b">
        <f t="shared" ca="1" si="252"/>
        <v>1</v>
      </c>
      <c r="BR393" s="108" t="b">
        <f t="shared" si="246"/>
        <v>1</v>
      </c>
    </row>
    <row r="394" spans="46:70">
      <c r="AT394" s="99">
        <f t="shared" ca="1" si="256"/>
        <v>-2.0929956357657682</v>
      </c>
      <c r="AU394" s="91">
        <f t="shared" ca="1" si="257"/>
        <v>-2.9213709677419351</v>
      </c>
      <c r="AV394" s="99" t="e">
        <f t="shared" ca="1" si="258"/>
        <v>#N/A</v>
      </c>
      <c r="AW394" s="91" t="e">
        <f t="shared" ca="1" si="259"/>
        <v>#N/A</v>
      </c>
      <c r="AX394" s="99">
        <f t="shared" ca="1" si="260"/>
        <v>-2.0929956357657673</v>
      </c>
      <c r="AY394" s="91">
        <f t="shared" ca="1" si="261"/>
        <v>2.9213709677419355</v>
      </c>
      <c r="BD394" s="174">
        <v>350</v>
      </c>
      <c r="BE394" s="30">
        <f t="shared" ca="1" si="248"/>
        <v>1.6508871367432754</v>
      </c>
      <c r="BF394" s="30">
        <f t="shared" ca="1" si="253"/>
        <v>2.6742094931143514</v>
      </c>
      <c r="BG394" s="30">
        <f t="shared" ca="1" si="262"/>
        <v>2.1879895852753783</v>
      </c>
      <c r="BH394" s="17" t="b">
        <f t="shared" ca="1" si="245"/>
        <v>1</v>
      </c>
      <c r="BI394" s="30">
        <f t="shared" ca="1" si="254"/>
        <v>-4.34120444167326</v>
      </c>
      <c r="BJ394" s="91">
        <f t="shared" ca="1" si="255"/>
        <v>24.620193825305201</v>
      </c>
      <c r="BK394" t="b">
        <f t="shared" ca="1" si="249"/>
        <v>0</v>
      </c>
      <c r="BL394" s="30" t="e">
        <f t="shared" ca="1" si="263"/>
        <v>#N/A</v>
      </c>
      <c r="BM394" s="91" t="e">
        <f t="shared" ca="1" si="264"/>
        <v>#N/A</v>
      </c>
      <c r="BN394" s="17" t="b">
        <f t="shared" ca="1" si="250"/>
        <v>1</v>
      </c>
      <c r="BO394" t="b">
        <f t="shared" ca="1" si="247"/>
        <v>0</v>
      </c>
      <c r="BP394" t="b">
        <f t="shared" ca="1" si="251"/>
        <v>1</v>
      </c>
      <c r="BQ394" t="b">
        <f t="shared" ca="1" si="252"/>
        <v>1</v>
      </c>
      <c r="BR394" s="108" t="b">
        <f t="shared" si="246"/>
        <v>1</v>
      </c>
    </row>
    <row r="395" spans="46:70">
      <c r="AT395" s="99">
        <f t="shared" ca="1" si="256"/>
        <v>-2.1839954460164535</v>
      </c>
      <c r="AU395" s="91">
        <f t="shared" ca="1" si="257"/>
        <v>-3.0483870967741931</v>
      </c>
      <c r="AV395" s="99" t="e">
        <f t="shared" ca="1" si="258"/>
        <v>#N/A</v>
      </c>
      <c r="AW395" s="91" t="e">
        <f t="shared" ca="1" si="259"/>
        <v>#N/A</v>
      </c>
      <c r="AX395" s="99">
        <f t="shared" ca="1" si="260"/>
        <v>-2.1839954460164526</v>
      </c>
      <c r="AY395" s="91">
        <f t="shared" ca="1" si="261"/>
        <v>3.0483870967741935</v>
      </c>
      <c r="BD395" s="174">
        <v>351</v>
      </c>
      <c r="BE395" s="30">
        <f t="shared" ca="1" si="248"/>
        <v>1.6460723335392047</v>
      </c>
      <c r="BF395" s="30">
        <f t="shared" ca="1" si="253"/>
        <v>2.6766614218307736</v>
      </c>
      <c r="BG395" s="30">
        <f t="shared" ca="1" si="262"/>
        <v>2.189995708770633</v>
      </c>
      <c r="BH395" s="17" t="b">
        <f t="shared" ca="1" si="245"/>
        <v>1</v>
      </c>
      <c r="BI395" s="30">
        <f t="shared" ca="1" si="254"/>
        <v>-3.910861626005778</v>
      </c>
      <c r="BJ395" s="91">
        <f t="shared" ca="1" si="255"/>
        <v>24.692208514878441</v>
      </c>
      <c r="BK395" t="b">
        <f t="shared" ca="1" si="249"/>
        <v>0</v>
      </c>
      <c r="BL395" s="30" t="e">
        <f t="shared" ca="1" si="263"/>
        <v>#N/A</v>
      </c>
      <c r="BM395" s="91" t="e">
        <f t="shared" ca="1" si="264"/>
        <v>#N/A</v>
      </c>
      <c r="BN395" s="17" t="b">
        <f t="shared" ca="1" si="250"/>
        <v>1</v>
      </c>
      <c r="BO395" t="b">
        <f t="shared" ca="1" si="247"/>
        <v>0</v>
      </c>
      <c r="BP395" t="b">
        <f t="shared" ca="1" si="251"/>
        <v>1</v>
      </c>
      <c r="BQ395" t="b">
        <f t="shared" ca="1" si="252"/>
        <v>1</v>
      </c>
      <c r="BR395" s="108" t="b">
        <f t="shared" si="246"/>
        <v>1</v>
      </c>
    </row>
    <row r="396" spans="46:70">
      <c r="AT396" s="99">
        <f t="shared" ca="1" si="256"/>
        <v>-2.2749952562671392</v>
      </c>
      <c r="AU396" s="91">
        <f t="shared" ca="1" si="257"/>
        <v>-3.1754032258064511</v>
      </c>
      <c r="AV396" s="99" t="e">
        <f t="shared" ca="1" si="258"/>
        <v>#N/A</v>
      </c>
      <c r="AW396" s="91" t="e">
        <f t="shared" ca="1" si="259"/>
        <v>#N/A</v>
      </c>
      <c r="AX396" s="99">
        <f t="shared" ca="1" si="260"/>
        <v>-2.2749952562671383</v>
      </c>
      <c r="AY396" s="91">
        <f t="shared" ca="1" si="261"/>
        <v>3.1754032258064515</v>
      </c>
      <c r="BD396" s="174">
        <v>352</v>
      </c>
      <c r="BE396" s="30">
        <f t="shared" ca="1" si="248"/>
        <v>1.6417841824173658</v>
      </c>
      <c r="BF396" s="30">
        <f t="shared" ca="1" si="253"/>
        <v>2.6788572618601778</v>
      </c>
      <c r="BG396" s="30">
        <f t="shared" ca="1" si="262"/>
        <v>2.191792305158327</v>
      </c>
      <c r="BH396" s="17" t="b">
        <f t="shared" ca="1" si="245"/>
        <v>1</v>
      </c>
      <c r="BI396" s="30">
        <f t="shared" ca="1" si="254"/>
        <v>-3.479327524001647</v>
      </c>
      <c r="BJ396" s="91">
        <f t="shared" ca="1" si="255"/>
        <v>24.756701718539258</v>
      </c>
      <c r="BK396" t="b">
        <f t="shared" ca="1" si="249"/>
        <v>0</v>
      </c>
      <c r="BL396" s="30" t="e">
        <f t="shared" ca="1" si="263"/>
        <v>#N/A</v>
      </c>
      <c r="BM396" s="91" t="e">
        <f t="shared" ca="1" si="264"/>
        <v>#N/A</v>
      </c>
      <c r="BN396" s="17" t="b">
        <f t="shared" ca="1" si="250"/>
        <v>1</v>
      </c>
      <c r="BO396" t="b">
        <f t="shared" ca="1" si="247"/>
        <v>0</v>
      </c>
      <c r="BP396" t="b">
        <f t="shared" ca="1" si="251"/>
        <v>1</v>
      </c>
      <c r="BQ396" t="b">
        <f t="shared" ca="1" si="252"/>
        <v>1</v>
      </c>
      <c r="BR396" s="108" t="b">
        <f t="shared" si="246"/>
        <v>1</v>
      </c>
    </row>
    <row r="397" spans="46:70">
      <c r="AT397" s="99">
        <f t="shared" ca="1" si="256"/>
        <v>-2.3659950665178249</v>
      </c>
      <c r="AU397" s="91">
        <f t="shared" ca="1" si="257"/>
        <v>-3.3024193548387091</v>
      </c>
      <c r="AV397" s="99" t="e">
        <f t="shared" ca="1" si="258"/>
        <v>#N/A</v>
      </c>
      <c r="AW397" s="91" t="e">
        <f t="shared" ca="1" si="259"/>
        <v>#N/A</v>
      </c>
      <c r="AX397" s="99">
        <f t="shared" ca="1" si="260"/>
        <v>-2.365995066517824</v>
      </c>
      <c r="AY397" s="91">
        <f t="shared" ca="1" si="261"/>
        <v>3.3024193548387095</v>
      </c>
      <c r="BD397" s="174">
        <v>353</v>
      </c>
      <c r="BE397" s="30">
        <f t="shared" ca="1" si="248"/>
        <v>1.6380159742943852</v>
      </c>
      <c r="BF397" s="30">
        <f t="shared" ca="1" si="253"/>
        <v>2.6807963443284182</v>
      </c>
      <c r="BG397" s="30">
        <f t="shared" ca="1" si="262"/>
        <v>2.193378827177797</v>
      </c>
      <c r="BH397" s="17" t="b">
        <f t="shared" ca="1" si="245"/>
        <v>1</v>
      </c>
      <c r="BI397" s="30">
        <f t="shared" ca="1" si="254"/>
        <v>-3.0467335851286808</v>
      </c>
      <c r="BJ397" s="91">
        <f t="shared" ca="1" si="255"/>
        <v>24.813653791033051</v>
      </c>
      <c r="BK397" t="b">
        <f t="shared" ca="1" si="249"/>
        <v>0</v>
      </c>
      <c r="BL397" s="30" t="e">
        <f t="shared" ca="1" si="263"/>
        <v>#N/A</v>
      </c>
      <c r="BM397" s="91" t="e">
        <f t="shared" ca="1" si="264"/>
        <v>#N/A</v>
      </c>
      <c r="BN397" s="17" t="b">
        <f t="shared" ca="1" si="250"/>
        <v>1</v>
      </c>
      <c r="BO397" t="b">
        <f t="shared" ca="1" si="247"/>
        <v>0</v>
      </c>
      <c r="BP397" t="b">
        <f t="shared" ca="1" si="251"/>
        <v>1</v>
      </c>
      <c r="BQ397" t="b">
        <f t="shared" ca="1" si="252"/>
        <v>1</v>
      </c>
      <c r="BR397" s="108" t="b">
        <f t="shared" si="246"/>
        <v>1</v>
      </c>
    </row>
    <row r="398" spans="46:70">
      <c r="AT398" s="99">
        <f t="shared" ca="1" si="256"/>
        <v>-2.4569948767685101</v>
      </c>
      <c r="AU398" s="91">
        <f t="shared" ca="1" si="257"/>
        <v>-3.4294354838709671</v>
      </c>
      <c r="AV398" s="99" t="e">
        <f t="shared" ca="1" si="258"/>
        <v>#N/A</v>
      </c>
      <c r="AW398" s="91" t="e">
        <f t="shared" ca="1" si="259"/>
        <v>#N/A</v>
      </c>
      <c r="AX398" s="99">
        <f t="shared" ca="1" si="260"/>
        <v>-2.4569948767685093</v>
      </c>
      <c r="AY398" s="91">
        <f t="shared" ca="1" si="261"/>
        <v>3.4294354838709675</v>
      </c>
      <c r="BD398" s="174">
        <v>354</v>
      </c>
      <c r="BE398" s="30">
        <f t="shared" ca="1" si="248"/>
        <v>1.6347618480645554</v>
      </c>
      <c r="BF398" s="30">
        <f t="shared" ca="1" si="253"/>
        <v>2.6824780785721924</v>
      </c>
      <c r="BG398" s="30">
        <f t="shared" ca="1" si="262"/>
        <v>2.1947547915590664</v>
      </c>
      <c r="BH398" s="17" t="b">
        <f t="shared" ca="1" si="245"/>
        <v>1</v>
      </c>
      <c r="BI398" s="30">
        <f t="shared" ca="1" si="254"/>
        <v>-2.6132115816913353</v>
      </c>
      <c r="BJ398" s="91">
        <f t="shared" ca="1" si="255"/>
        <v>24.863047384206833</v>
      </c>
      <c r="BK398" t="b">
        <f t="shared" ca="1" si="249"/>
        <v>0</v>
      </c>
      <c r="BL398" s="30" t="e">
        <f t="shared" ca="1" si="263"/>
        <v>#N/A</v>
      </c>
      <c r="BM398" s="91" t="e">
        <f t="shared" ca="1" si="264"/>
        <v>#N/A</v>
      </c>
      <c r="BN398" s="17" t="b">
        <f t="shared" ca="1" si="250"/>
        <v>1</v>
      </c>
      <c r="BO398" t="b">
        <f t="shared" ca="1" si="247"/>
        <v>0</v>
      </c>
      <c r="BP398" t="b">
        <f t="shared" ca="1" si="251"/>
        <v>1</v>
      </c>
      <c r="BQ398" t="b">
        <f t="shared" ca="1" si="252"/>
        <v>1</v>
      </c>
      <c r="BR398" s="108" t="b">
        <f t="shared" si="246"/>
        <v>1</v>
      </c>
    </row>
    <row r="399" spans="46:70">
      <c r="AT399" s="99">
        <f t="shared" ca="1" si="256"/>
        <v>-2.5479946870191958</v>
      </c>
      <c r="AU399" s="91">
        <f t="shared" ca="1" si="257"/>
        <v>-3.5564516129032251</v>
      </c>
      <c r="AV399" s="99" t="e">
        <f t="shared" ca="1" si="258"/>
        <v>#N/A</v>
      </c>
      <c r="AW399" s="91" t="e">
        <f t="shared" ca="1" si="259"/>
        <v>#N/A</v>
      </c>
      <c r="AX399" s="99">
        <f t="shared" ca="1" si="260"/>
        <v>-2.547994687019195</v>
      </c>
      <c r="AY399" s="91">
        <f t="shared" ca="1" si="261"/>
        <v>3.5564516129032255</v>
      </c>
      <c r="BD399" s="174">
        <v>355</v>
      </c>
      <c r="BE399" s="30">
        <f t="shared" ca="1" si="248"/>
        <v>1.6320167681349902</v>
      </c>
      <c r="BF399" s="30">
        <f t="shared" ca="1" si="253"/>
        <v>2.683901952318958</v>
      </c>
      <c r="BG399" s="30">
        <f t="shared" ca="1" si="262"/>
        <v>2.1959197791700564</v>
      </c>
      <c r="BH399" s="17" t="b">
        <f t="shared" ca="1" si="245"/>
        <v>1</v>
      </c>
      <c r="BI399" s="30">
        <f t="shared" ca="1" si="254"/>
        <v>-2.1788935686914579</v>
      </c>
      <c r="BJ399" s="91">
        <f t="shared" ca="1" si="255"/>
        <v>24.90486745229364</v>
      </c>
      <c r="BK399" t="b">
        <f t="shared" ca="1" si="249"/>
        <v>0</v>
      </c>
      <c r="BL399" s="30" t="e">
        <f t="shared" ca="1" si="263"/>
        <v>#N/A</v>
      </c>
      <c r="BM399" s="91" t="e">
        <f t="shared" ca="1" si="264"/>
        <v>#N/A</v>
      </c>
      <c r="BN399" s="17" t="b">
        <f t="shared" ca="1" si="250"/>
        <v>1</v>
      </c>
      <c r="BO399" t="b">
        <f t="shared" ca="1" si="247"/>
        <v>0</v>
      </c>
      <c r="BP399" t="b">
        <f t="shared" ca="1" si="251"/>
        <v>1</v>
      </c>
      <c r="BQ399" t="b">
        <f t="shared" ca="1" si="252"/>
        <v>1</v>
      </c>
      <c r="BR399" s="108" t="b">
        <f t="shared" si="246"/>
        <v>1</v>
      </c>
    </row>
    <row r="400" spans="46:70">
      <c r="AT400" s="99">
        <f t="shared" ca="1" si="256"/>
        <v>-2.6389944972698816</v>
      </c>
      <c r="AU400" s="91">
        <f t="shared" ca="1" si="257"/>
        <v>-3.6834677419354831</v>
      </c>
      <c r="AV400" s="99" t="e">
        <f t="shared" ca="1" si="258"/>
        <v>#N/A</v>
      </c>
      <c r="AW400" s="91" t="e">
        <f t="shared" ca="1" si="259"/>
        <v>#N/A</v>
      </c>
      <c r="AX400" s="99">
        <f t="shared" ca="1" si="260"/>
        <v>-2.6389944972698802</v>
      </c>
      <c r="AY400" s="91">
        <f t="shared" ca="1" si="261"/>
        <v>3.6834677419354835</v>
      </c>
      <c r="BD400" s="174">
        <v>356</v>
      </c>
      <c r="BE400" s="30">
        <f t="shared" ca="1" si="248"/>
        <v>1.6297765052674538</v>
      </c>
      <c r="BF400" s="30">
        <f t="shared" ca="1" si="253"/>
        <v>2.6850675318429769</v>
      </c>
      <c r="BG400" s="30">
        <f t="shared" ca="1" si="262"/>
        <v>2.196873435144254</v>
      </c>
      <c r="BH400" s="17" t="b">
        <f t="shared" ca="1" si="245"/>
        <v>1</v>
      </c>
      <c r="BI400" s="30">
        <f t="shared" ca="1" si="254"/>
        <v>-1.7439118436031409</v>
      </c>
      <c r="BJ400" s="91">
        <f t="shared" ca="1" si="255"/>
        <v>24.939101256495604</v>
      </c>
      <c r="BK400" t="b">
        <f t="shared" ca="1" si="249"/>
        <v>0</v>
      </c>
      <c r="BL400" s="30" t="e">
        <f t="shared" ca="1" si="263"/>
        <v>#N/A</v>
      </c>
      <c r="BM400" s="91" t="e">
        <f t="shared" ca="1" si="264"/>
        <v>#N/A</v>
      </c>
      <c r="BN400" s="17" t="b">
        <f t="shared" ca="1" si="250"/>
        <v>1</v>
      </c>
      <c r="BO400" t="b">
        <f t="shared" ca="1" si="247"/>
        <v>0</v>
      </c>
      <c r="BP400" t="b">
        <f t="shared" ca="1" si="251"/>
        <v>1</v>
      </c>
      <c r="BQ400" t="b">
        <f t="shared" ca="1" si="252"/>
        <v>1</v>
      </c>
      <c r="BR400" s="108" t="b">
        <f t="shared" si="246"/>
        <v>1</v>
      </c>
    </row>
    <row r="401" spans="46:70">
      <c r="AT401" s="99">
        <f t="shared" ca="1" si="256"/>
        <v>-2.7299943075205668</v>
      </c>
      <c r="AU401" s="91">
        <f t="shared" ca="1" si="257"/>
        <v>-3.8104838709677411</v>
      </c>
      <c r="AV401" s="99" t="e">
        <f t="shared" ca="1" si="258"/>
        <v>#N/A</v>
      </c>
      <c r="AW401" s="91" t="e">
        <f t="shared" ca="1" si="259"/>
        <v>#N/A</v>
      </c>
      <c r="AX401" s="99">
        <f t="shared" ca="1" si="260"/>
        <v>-2.7299943075205659</v>
      </c>
      <c r="AY401" s="91">
        <f t="shared" ca="1" si="261"/>
        <v>3.810483870967742</v>
      </c>
      <c r="BD401" s="174">
        <v>357</v>
      </c>
      <c r="BE401" s="30">
        <f t="shared" ca="1" si="248"/>
        <v>1.6280376205901679</v>
      </c>
      <c r="BF401" s="30">
        <f t="shared" ca="1" si="253"/>
        <v>2.6859744620974362</v>
      </c>
      <c r="BG401" s="30">
        <f t="shared" ca="1" si="262"/>
        <v>2.1976154689888117</v>
      </c>
      <c r="BH401" s="17" t="b">
        <f t="shared" ca="1" si="245"/>
        <v>1</v>
      </c>
      <c r="BI401" s="30">
        <f t="shared" ca="1" si="254"/>
        <v>-1.3083989060736092</v>
      </c>
      <c r="BJ401" s="91">
        <f t="shared" ca="1" si="255"/>
        <v>24.965738368864347</v>
      </c>
      <c r="BK401" t="b">
        <f t="shared" ca="1" si="249"/>
        <v>0</v>
      </c>
      <c r="BL401" s="30" t="e">
        <f t="shared" ca="1" si="263"/>
        <v>#N/A</v>
      </c>
      <c r="BM401" s="91" t="e">
        <f t="shared" ca="1" si="264"/>
        <v>#N/A</v>
      </c>
      <c r="BN401" s="17" t="b">
        <f t="shared" ca="1" si="250"/>
        <v>1</v>
      </c>
      <c r="BO401" t="b">
        <f t="shared" ca="1" si="247"/>
        <v>0</v>
      </c>
      <c r="BP401" t="b">
        <f t="shared" ca="1" si="251"/>
        <v>1</v>
      </c>
      <c r="BQ401" t="b">
        <f t="shared" ca="1" si="252"/>
        <v>1</v>
      </c>
      <c r="BR401" s="108" t="b">
        <f t="shared" si="246"/>
        <v>1</v>
      </c>
    </row>
    <row r="402" spans="46:70">
      <c r="AT402" s="99">
        <f t="shared" ca="1" si="256"/>
        <v>-2.8209941177712525</v>
      </c>
      <c r="AU402" s="91">
        <f t="shared" ca="1" si="257"/>
        <v>-3.9374999999999991</v>
      </c>
      <c r="AV402" s="99" t="e">
        <f t="shared" ca="1" si="258"/>
        <v>#N/A</v>
      </c>
      <c r="AW402" s="91" t="e">
        <f t="shared" ca="1" si="259"/>
        <v>#N/A</v>
      </c>
      <c r="AX402" s="99">
        <f t="shared" ca="1" si="260"/>
        <v>-2.8209941177712516</v>
      </c>
      <c r="AY402" s="91">
        <f t="shared" ca="1" si="261"/>
        <v>3.9375</v>
      </c>
      <c r="BD402" s="174">
        <v>358</v>
      </c>
      <c r="BE402" s="30">
        <f t="shared" ca="1" si="248"/>
        <v>1.626797452666471</v>
      </c>
      <c r="BF402" s="30">
        <f t="shared" ca="1" si="253"/>
        <v>2.6866224668225946</v>
      </c>
      <c r="BG402" s="30">
        <f t="shared" ca="1" si="262"/>
        <v>2.198145654673032</v>
      </c>
      <c r="BH402" s="17" t="b">
        <f t="shared" ca="1" si="245"/>
        <v>1</v>
      </c>
      <c r="BI402" s="30">
        <f t="shared" ca="1" si="254"/>
        <v>-0.87248741756252057</v>
      </c>
      <c r="BJ402" s="91">
        <f t="shared" ca="1" si="255"/>
        <v>24.984770675477392</v>
      </c>
      <c r="BK402" t="b">
        <f t="shared" ca="1" si="249"/>
        <v>0</v>
      </c>
      <c r="BL402" s="30" t="e">
        <f t="shared" ca="1" si="263"/>
        <v>#N/A</v>
      </c>
      <c r="BM402" s="91" t="e">
        <f t="shared" ca="1" si="264"/>
        <v>#N/A</v>
      </c>
      <c r="BN402" s="17" t="b">
        <f t="shared" ca="1" si="250"/>
        <v>1</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f t="shared" ca="1" si="260"/>
        <v>-2.9119939280219369</v>
      </c>
      <c r="AY403" s="91">
        <f t="shared" ca="1" si="261"/>
        <v>4.064516129032258</v>
      </c>
      <c r="BD403" s="174">
        <v>359</v>
      </c>
      <c r="BE403" s="30">
        <f t="shared" ca="1" si="248"/>
        <v>1.6260541075294495</v>
      </c>
      <c r="BF403" s="30">
        <f t="shared" ca="1" si="253"/>
        <v>2.6870113486299356</v>
      </c>
      <c r="BG403" s="30">
        <f t="shared" ca="1" si="262"/>
        <v>2.1984638306972202</v>
      </c>
      <c r="BH403" s="17" t="b">
        <f t="shared" ca="1" si="245"/>
        <v>1</v>
      </c>
      <c r="BI403" s="30">
        <f t="shared" ca="1" si="254"/>
        <v>-0.43631016093208902</v>
      </c>
      <c r="BJ403" s="91">
        <f t="shared" ca="1" si="255"/>
        <v>24.996192378909782</v>
      </c>
      <c r="BK403" t="b">
        <f t="shared" ca="1" si="249"/>
        <v>0</v>
      </c>
      <c r="BL403" s="30" t="e">
        <f t="shared" ca="1" si="263"/>
        <v>#N/A</v>
      </c>
      <c r="BM403" s="91" t="e">
        <f t="shared" ca="1" si="264"/>
        <v>#N/A</v>
      </c>
      <c r="BN403" s="17" t="b">
        <f t="shared" ca="1" si="250"/>
        <v>1</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f t="shared" ca="1" si="260"/>
        <v>-3.0029937382726226</v>
      </c>
      <c r="AY404" s="91">
        <f t="shared" ca="1" si="261"/>
        <v>4.191532258064516</v>
      </c>
      <c r="BD404" s="172">
        <v>360</v>
      </c>
      <c r="BE404" s="173">
        <f t="shared" ca="1" si="248"/>
        <v>1.6258064516129029</v>
      </c>
      <c r="BF404" s="173">
        <f t="shared" ca="1" si="253"/>
        <v>2.6871409890622933</v>
      </c>
      <c r="BG404" s="173">
        <f t="shared" ref="BG404" ca="1" si="269">$E$17/(3*$C$9^2/(3*$C$9+$C$14*COS(RADIANS(BD404))))</f>
        <v>2.1985699001418761</v>
      </c>
      <c r="BH404" s="17" t="b">
        <f t="shared" ca="1" si="245"/>
        <v>1</v>
      </c>
      <c r="BI404" s="173">
        <f t="shared" ref="BI404" ca="1" si="270">IF(BH404,$C$14*SIN(RADIANS(BD404)),#N/A)</f>
        <v>-6.1257422745431001E-15</v>
      </c>
      <c r="BJ404" s="139">
        <f t="shared" ref="BJ404" ca="1" si="271">IF(BH404,$C$14*COS(RADIANS(BD404)),#N/A)</f>
        <v>25</v>
      </c>
      <c r="BK404" t="b">
        <f t="shared" ca="1" si="249"/>
        <v>0</v>
      </c>
      <c r="BL404" s="173" t="e">
        <f t="shared" ref="BL404" ca="1" si="272">IF(BK404,$C$14*SIN(RADIANS(BD404)),#N/A)</f>
        <v>#N/A</v>
      </c>
      <c r="BM404" s="139" t="e">
        <f t="shared" ref="BM404" ca="1" si="273">IF(BK404,$C$14*COS(RADIANS(BD404)),#N/A)</f>
        <v>#N/A</v>
      </c>
      <c r="BN404" s="82" t="b">
        <f t="shared" ca="1" si="250"/>
        <v>1</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f t="shared" ca="1" si="260"/>
        <v>-3.0939935485233079</v>
      </c>
      <c r="AY405" s="91">
        <f t="shared" ca="1" si="261"/>
        <v>4.318548387096774</v>
      </c>
    </row>
    <row r="406" spans="46:70">
      <c r="AT406" s="99" t="e">
        <f t="shared" ca="1" si="265"/>
        <v>#N/A</v>
      </c>
      <c r="AU406" s="91" t="e">
        <f t="shared" ca="1" si="266"/>
        <v>#N/A</v>
      </c>
      <c r="AV406" s="99" t="e">
        <f t="shared" ca="1" si="267"/>
        <v>#N/A</v>
      </c>
      <c r="AW406" s="91" t="e">
        <f t="shared" ca="1" si="268"/>
        <v>#N/A</v>
      </c>
      <c r="AX406" s="99">
        <f t="shared" ca="1" si="260"/>
        <v>-3.1849933587739936</v>
      </c>
      <c r="AY406" s="91">
        <f t="shared" ca="1" si="261"/>
        <v>4.445564516129032</v>
      </c>
    </row>
    <row r="407" spans="46:70">
      <c r="AT407" s="99" t="e">
        <f t="shared" ca="1" si="265"/>
        <v>#N/A</v>
      </c>
      <c r="AU407" s="91" t="e">
        <f t="shared" ca="1" si="266"/>
        <v>#N/A</v>
      </c>
      <c r="AV407" s="99" t="e">
        <f t="shared" ca="1" si="267"/>
        <v>#N/A</v>
      </c>
      <c r="AW407" s="91" t="e">
        <f t="shared" ca="1" si="268"/>
        <v>#N/A</v>
      </c>
      <c r="AX407" s="99">
        <f t="shared" ca="1" si="260"/>
        <v>-3.2759931690246793</v>
      </c>
      <c r="AY407" s="91">
        <f t="shared" ca="1" si="261"/>
        <v>4.57258064516129</v>
      </c>
    </row>
    <row r="408" spans="46:70">
      <c r="AT408" s="99" t="e">
        <f t="shared" ca="1" si="265"/>
        <v>#N/A</v>
      </c>
      <c r="AU408" s="91" t="e">
        <f t="shared" ca="1" si="266"/>
        <v>#N/A</v>
      </c>
      <c r="AV408" s="99" t="e">
        <f t="shared" ca="1" si="267"/>
        <v>#N/A</v>
      </c>
      <c r="AW408" s="91" t="e">
        <f t="shared" ca="1" si="268"/>
        <v>#N/A</v>
      </c>
      <c r="AX408" s="99">
        <f t="shared" ca="1" si="260"/>
        <v>-3.3669929792753646</v>
      </c>
      <c r="AY408" s="91">
        <f t="shared" ca="1" si="261"/>
        <v>4.699596774193548</v>
      </c>
    </row>
    <row r="409" spans="46:70">
      <c r="AT409" s="99" t="e">
        <f t="shared" ca="1" si="265"/>
        <v>#N/A</v>
      </c>
      <c r="AU409" s="91" t="e">
        <f t="shared" ca="1" si="266"/>
        <v>#N/A</v>
      </c>
      <c r="AV409" s="99" t="e">
        <f t="shared" ca="1" si="267"/>
        <v>#N/A</v>
      </c>
      <c r="AW409" s="91" t="e">
        <f t="shared" ca="1" si="268"/>
        <v>#N/A</v>
      </c>
      <c r="AX409" s="99">
        <f t="shared" ca="1" si="260"/>
        <v>-3.4579927895260503</v>
      </c>
      <c r="AY409" s="91">
        <f t="shared" ca="1" si="261"/>
        <v>4.8266129032258061</v>
      </c>
    </row>
    <row r="410" spans="46:70">
      <c r="AT410" s="99" t="e">
        <f t="shared" ca="1" si="265"/>
        <v>#N/A</v>
      </c>
      <c r="AU410" s="91" t="e">
        <f t="shared" ca="1" si="266"/>
        <v>#N/A</v>
      </c>
      <c r="AV410" s="99" t="e">
        <f t="shared" ca="1" si="267"/>
        <v>#N/A</v>
      </c>
      <c r="AW410" s="91" t="e">
        <f t="shared" ca="1" si="268"/>
        <v>#N/A</v>
      </c>
      <c r="AX410" s="99">
        <f t="shared" ca="1" si="260"/>
        <v>-3.5489925997767355</v>
      </c>
      <c r="AY410" s="91">
        <f t="shared" ca="1" si="261"/>
        <v>4.9536290322580641</v>
      </c>
    </row>
    <row r="411" spans="46:70">
      <c r="AT411" s="99" t="e">
        <f t="shared" ca="1" si="265"/>
        <v>#N/A</v>
      </c>
      <c r="AU411" s="91" t="e">
        <f t="shared" ca="1" si="266"/>
        <v>#N/A</v>
      </c>
      <c r="AV411" s="99" t="e">
        <f t="shared" ca="1" si="267"/>
        <v>#N/A</v>
      </c>
      <c r="AW411" s="91" t="e">
        <f t="shared" ca="1" si="268"/>
        <v>#N/A</v>
      </c>
      <c r="AX411" s="99">
        <f t="shared" ca="1" si="260"/>
        <v>-3.6399924100274212</v>
      </c>
      <c r="AY411" s="91">
        <f t="shared" ca="1" si="261"/>
        <v>5.0806451612903221</v>
      </c>
    </row>
    <row r="412" spans="46:70">
      <c r="AT412" s="99" t="e">
        <f t="shared" ca="1" si="265"/>
        <v>#N/A</v>
      </c>
      <c r="AU412" s="91" t="e">
        <f t="shared" ca="1" si="266"/>
        <v>#N/A</v>
      </c>
      <c r="AV412" s="99" t="e">
        <f t="shared" ca="1" si="267"/>
        <v>#N/A</v>
      </c>
      <c r="AW412" s="91" t="e">
        <f t="shared" ca="1" si="268"/>
        <v>#N/A</v>
      </c>
      <c r="AX412" s="99">
        <f t="shared" ca="1" si="260"/>
        <v>-3.730992220278107</v>
      </c>
      <c r="AY412" s="91">
        <f t="shared" ca="1" si="261"/>
        <v>5.2076612903225801</v>
      </c>
    </row>
    <row r="413" spans="46:70">
      <c r="AT413" s="99" t="e">
        <f t="shared" ca="1" si="265"/>
        <v>#N/A</v>
      </c>
      <c r="AU413" s="91" t="e">
        <f t="shared" ca="1" si="266"/>
        <v>#N/A</v>
      </c>
      <c r="AV413" s="99" t="e">
        <f t="shared" ca="1" si="267"/>
        <v>#N/A</v>
      </c>
      <c r="AW413" s="91" t="e">
        <f t="shared" ca="1" si="268"/>
        <v>#N/A</v>
      </c>
      <c r="AX413" s="99">
        <f t="shared" ca="1" si="260"/>
        <v>-3.8219920305287922</v>
      </c>
      <c r="AY413" s="91">
        <f t="shared" ca="1" si="261"/>
        <v>5.3346774193548381</v>
      </c>
    </row>
    <row r="414" spans="46:70">
      <c r="AT414" s="99" t="e">
        <f t="shared" ca="1" si="265"/>
        <v>#N/A</v>
      </c>
      <c r="AU414" s="91" t="e">
        <f t="shared" ca="1" si="266"/>
        <v>#N/A</v>
      </c>
      <c r="AV414" s="99" t="e">
        <f t="shared" ca="1" si="267"/>
        <v>#N/A</v>
      </c>
      <c r="AW414" s="91" t="e">
        <f t="shared" ca="1" si="268"/>
        <v>#N/A</v>
      </c>
      <c r="AX414" s="99">
        <f t="shared" ca="1" si="260"/>
        <v>-3.9129918407794779</v>
      </c>
      <c r="AY414" s="91">
        <f t="shared" ca="1" si="261"/>
        <v>5.461693548387097</v>
      </c>
    </row>
    <row r="415" spans="46:70">
      <c r="AT415" s="99" t="e">
        <f t="shared" ca="1" si="265"/>
        <v>#N/A</v>
      </c>
      <c r="AU415" s="91" t="e">
        <f t="shared" ca="1" si="266"/>
        <v>#N/A</v>
      </c>
      <c r="AV415" s="99" t="e">
        <f t="shared" ca="1" si="267"/>
        <v>#N/A</v>
      </c>
      <c r="AW415" s="91" t="e">
        <f t="shared" ca="1" si="268"/>
        <v>#N/A</v>
      </c>
      <c r="AX415" s="99">
        <f t="shared" ca="1" si="260"/>
        <v>-4.0039916510301632</v>
      </c>
      <c r="AY415" s="91">
        <f t="shared" ca="1" si="261"/>
        <v>5.588709677419355</v>
      </c>
    </row>
    <row r="416" spans="46:70">
      <c r="AT416" s="99" t="e">
        <f t="shared" ca="1" si="265"/>
        <v>#N/A</v>
      </c>
      <c r="AU416" s="91" t="e">
        <f t="shared" ca="1" si="266"/>
        <v>#N/A</v>
      </c>
      <c r="AV416" s="99" t="e">
        <f t="shared" ca="1" si="267"/>
        <v>#N/A</v>
      </c>
      <c r="AW416" s="91" t="e">
        <f t="shared" ca="1" si="268"/>
        <v>#N/A</v>
      </c>
      <c r="AX416" s="99">
        <f t="shared" ca="1" si="260"/>
        <v>-4.0949914612808493</v>
      </c>
      <c r="AY416" s="91">
        <f t="shared" ca="1" si="261"/>
        <v>5.715725806451613</v>
      </c>
    </row>
    <row r="417" spans="46:51">
      <c r="AT417" s="99" t="e">
        <f t="shared" ca="1" si="265"/>
        <v>#N/A</v>
      </c>
      <c r="AU417" s="91" t="e">
        <f t="shared" ca="1" si="266"/>
        <v>#N/A</v>
      </c>
      <c r="AV417" s="99" t="e">
        <f t="shared" ca="1" si="267"/>
        <v>#N/A</v>
      </c>
      <c r="AW417" s="91" t="e">
        <f t="shared" ca="1" si="268"/>
        <v>#N/A</v>
      </c>
      <c r="AX417" s="99">
        <f t="shared" ca="1" si="260"/>
        <v>-4.1859912715315346</v>
      </c>
      <c r="AY417" s="91">
        <f t="shared" ca="1" si="261"/>
        <v>5.842741935483871</v>
      </c>
    </row>
    <row r="418" spans="46:51">
      <c r="AT418" s="99" t="e">
        <f t="shared" ca="1" si="265"/>
        <v>#N/A</v>
      </c>
      <c r="AU418" s="91" t="e">
        <f t="shared" ca="1" si="266"/>
        <v>#N/A</v>
      </c>
      <c r="AV418" s="99">
        <f t="shared" ca="1" si="267"/>
        <v>-1.1295886511249849</v>
      </c>
      <c r="AW418" s="91">
        <f t="shared" ca="1" si="268"/>
        <v>-7.2563553897083652</v>
      </c>
      <c r="AX418" s="99">
        <f t="shared" ca="1" si="260"/>
        <v>-4.2769910817822199</v>
      </c>
      <c r="AY418" s="91">
        <f t="shared" ca="1" si="261"/>
        <v>5.969758064516129</v>
      </c>
    </row>
    <row r="419" spans="46:51">
      <c r="AT419" s="99" t="e">
        <f t="shared" ca="1" si="265"/>
        <v>#N/A</v>
      </c>
      <c r="AU419" s="91" t="e">
        <f t="shared" ca="1" si="266"/>
        <v>#N/A</v>
      </c>
      <c r="AV419" s="99">
        <f t="shared" ca="1" si="267"/>
        <v>-1.8961293358445657</v>
      </c>
      <c r="AW419" s="91">
        <f t="shared" ca="1" si="268"/>
        <v>-7.2563553897083652</v>
      </c>
      <c r="AX419" s="99">
        <f t="shared" ca="1" si="260"/>
        <v>-4.3679908920329051</v>
      </c>
      <c r="AY419" s="91">
        <f t="shared" ca="1" si="261"/>
        <v>6.096774193548387</v>
      </c>
    </row>
    <row r="420" spans="46:51">
      <c r="AT420" s="99" t="e">
        <f t="shared" ca="1" si="265"/>
        <v>#N/A</v>
      </c>
      <c r="AU420" s="91" t="e">
        <f t="shared" ca="1" si="266"/>
        <v>#N/A</v>
      </c>
      <c r="AV420" s="99">
        <f t="shared" ca="1" si="267"/>
        <v>-2.4420218100480504</v>
      </c>
      <c r="AW420" s="91">
        <f t="shared" ca="1" si="268"/>
        <v>-7.2563553897083652</v>
      </c>
      <c r="AX420" s="99">
        <f t="shared" ca="1" si="260"/>
        <v>-4.4589907022835913</v>
      </c>
      <c r="AY420" s="91">
        <f t="shared" ca="1" si="261"/>
        <v>6.223790322580645</v>
      </c>
    </row>
    <row r="421" spans="46:51">
      <c r="AT421" s="99" t="e">
        <f t="shared" ca="1" si="265"/>
        <v>#N/A</v>
      </c>
      <c r="AU421" s="91" t="e">
        <f t="shared" ca="1" si="266"/>
        <v>#N/A</v>
      </c>
      <c r="AV421" s="99">
        <f t="shared" ca="1" si="267"/>
        <v>-2.8949028840792481</v>
      </c>
      <c r="AW421" s="91">
        <f t="shared" ca="1" si="268"/>
        <v>-7.2563553897083661</v>
      </c>
      <c r="AX421" s="99">
        <f t="shared" ca="1" si="260"/>
        <v>-4.5499905125342766</v>
      </c>
      <c r="AY421" s="91">
        <f t="shared" ca="1" si="261"/>
        <v>6.350806451612903</v>
      </c>
    </row>
    <row r="422" spans="46:51">
      <c r="AT422" s="99" t="e">
        <f t="shared" ca="1" si="265"/>
        <v>#N/A</v>
      </c>
      <c r="AU422" s="91" t="e">
        <f t="shared" ca="1" si="266"/>
        <v>#N/A</v>
      </c>
      <c r="AV422" s="99">
        <f t="shared" ca="1" si="267"/>
        <v>-3.2933695542332244</v>
      </c>
      <c r="AW422" s="91">
        <f t="shared" ca="1" si="268"/>
        <v>-7.2563553897083661</v>
      </c>
      <c r="AX422" s="99">
        <f t="shared" ca="1" si="260"/>
        <v>-4.6409903227849618</v>
      </c>
      <c r="AY422" s="91">
        <f t="shared" ca="1" si="261"/>
        <v>6.477822580645161</v>
      </c>
    </row>
    <row r="423" spans="46:51">
      <c r="AT423" s="99" t="e">
        <f t="shared" ca="1" si="265"/>
        <v>#N/A</v>
      </c>
      <c r="AU423" s="91" t="e">
        <f t="shared" ca="1" si="266"/>
        <v>#N/A</v>
      </c>
      <c r="AV423" s="99">
        <f t="shared" ca="1" si="267"/>
        <v>-3.6552607920981961</v>
      </c>
      <c r="AW423" s="91">
        <f t="shared" ca="1" si="268"/>
        <v>-7.2563553897083679</v>
      </c>
      <c r="AX423" s="99">
        <f t="shared" ca="1" si="260"/>
        <v>-4.731990133035648</v>
      </c>
      <c r="AY423" s="91">
        <f t="shared" ca="1" si="261"/>
        <v>6.604838709677419</v>
      </c>
    </row>
    <row r="424" spans="46:51">
      <c r="AT424" s="99" t="e">
        <f t="shared" ca="1" si="265"/>
        <v>#N/A</v>
      </c>
      <c r="AU424" s="91" t="e">
        <f t="shared" ca="1" si="266"/>
        <v>#N/A</v>
      </c>
      <c r="AV424" s="99">
        <f t="shared" ca="1" si="267"/>
        <v>-3.9905398157079395</v>
      </c>
      <c r="AW424" s="91">
        <f t="shared" ca="1" si="268"/>
        <v>-7.2563553897083652</v>
      </c>
      <c r="AX424" s="99">
        <f t="shared" ca="1" si="260"/>
        <v>-4.8229899432863332</v>
      </c>
      <c r="AY424" s="91">
        <f t="shared" ca="1" si="261"/>
        <v>6.731854838709677</v>
      </c>
    </row>
    <row r="425" spans="46:51">
      <c r="AT425" s="99" t="e">
        <f t="shared" ca="1" si="265"/>
        <v>#N/A</v>
      </c>
      <c r="AU425" s="91" t="e">
        <f t="shared" ca="1" si="266"/>
        <v>#N/A</v>
      </c>
      <c r="AV425" s="99">
        <f t="shared" ca="1" si="267"/>
        <v>-4.3054282839515921</v>
      </c>
      <c r="AW425" s="91">
        <f t="shared" ca="1" si="268"/>
        <v>-7.2563553897083661</v>
      </c>
      <c r="AX425" s="99">
        <f t="shared" ca="1" si="260"/>
        <v>-4.9139897535370185</v>
      </c>
      <c r="AY425" s="91">
        <f t="shared" ca="1" si="261"/>
        <v>6.8588709677419351</v>
      </c>
    </row>
    <row r="426" spans="46:51">
      <c r="AT426" s="99" t="e">
        <f t="shared" ca="1" si="265"/>
        <v>#N/A</v>
      </c>
      <c r="AU426" s="91" t="e">
        <f t="shared" ca="1" si="266"/>
        <v>#N/A</v>
      </c>
      <c r="AV426" s="99">
        <f t="shared" ca="1" si="267"/>
        <v>-4.6041118058481549</v>
      </c>
      <c r="AW426" s="91">
        <f t="shared" ca="1" si="268"/>
        <v>-7.2563553897083652</v>
      </c>
      <c r="AX426" s="99">
        <f t="shared" ca="1" si="260"/>
        <v>-5.0049895637877047</v>
      </c>
      <c r="AY426" s="91">
        <f t="shared" ca="1" si="261"/>
        <v>6.9858870967741931</v>
      </c>
    </row>
    <row r="427" spans="46:51">
      <c r="AT427" s="99" t="e">
        <f t="shared" ca="1" si="265"/>
        <v>#N/A</v>
      </c>
      <c r="AU427" s="91" t="e">
        <f t="shared" ca="1" si="266"/>
        <v>#N/A</v>
      </c>
      <c r="AV427" s="99">
        <f t="shared" ca="1" si="267"/>
        <v>-4.889560967842649</v>
      </c>
      <c r="AW427" s="91">
        <f t="shared" ca="1" si="268"/>
        <v>-7.2563553897083661</v>
      </c>
      <c r="AX427" s="99">
        <f t="shared" ca="1" si="260"/>
        <v>-5.0959893740383899</v>
      </c>
      <c r="AY427" s="91">
        <f t="shared" ca="1" si="261"/>
        <v>7.1129032258064511</v>
      </c>
    </row>
    <row r="428" spans="46:51">
      <c r="AT428" s="99" t="e">
        <f t="shared" ca="1" si="265"/>
        <v>#N/A</v>
      </c>
      <c r="AU428" s="91" t="e">
        <f t="shared" ca="1" si="266"/>
        <v>#N/A</v>
      </c>
      <c r="AV428" s="99">
        <f t="shared" ca="1" si="267"/>
        <v>-5.163970906264904</v>
      </c>
      <c r="AW428" s="91">
        <f t="shared" ca="1" si="268"/>
        <v>-7.2563553897083644</v>
      </c>
      <c r="AX428" s="99">
        <f t="shared" ca="1" si="260"/>
        <v>-5.1869891842890752</v>
      </c>
      <c r="AY428" s="91">
        <f t="shared" ca="1" si="261"/>
        <v>7.2399193548387091</v>
      </c>
    </row>
    <row r="429" spans="46:51">
      <c r="AT429" s="99" t="e">
        <f t="shared" ca="1" si="265"/>
        <v>#N/A</v>
      </c>
      <c r="AU429" s="91" t="e">
        <f t="shared" ca="1" si="266"/>
        <v>#N/A</v>
      </c>
      <c r="AV429" s="99">
        <f t="shared" ca="1" si="267"/>
        <v>-5.4290158139620797</v>
      </c>
      <c r="AW429" s="91">
        <f t="shared" ca="1" si="268"/>
        <v>-7.2563553897083661</v>
      </c>
      <c r="AX429" s="99">
        <f t="shared" ca="1" si="260"/>
        <v>-5.2779889945397604</v>
      </c>
      <c r="AY429" s="91">
        <f t="shared" ca="1" si="261"/>
        <v>7.3669354838709671</v>
      </c>
    </row>
    <row r="430" spans="46:51">
      <c r="AT430" s="99" t="e">
        <f t="shared" ca="1" si="265"/>
        <v>#N/A</v>
      </c>
      <c r="AU430" s="91" t="e">
        <f t="shared" ca="1" si="266"/>
        <v>#N/A</v>
      </c>
      <c r="AV430" s="99">
        <f t="shared" ca="1" si="267"/>
        <v>-5.6860054538094094</v>
      </c>
      <c r="AW430" s="91">
        <f t="shared" ca="1" si="268"/>
        <v>-7.2563553897083652</v>
      </c>
      <c r="AX430" s="99">
        <f t="shared" ca="1" si="260"/>
        <v>-5.3689888047904466</v>
      </c>
      <c r="AY430" s="91">
        <f t="shared" ca="1" si="261"/>
        <v>7.4939516129032251</v>
      </c>
    </row>
    <row r="431" spans="46:51">
      <c r="AT431" s="99" t="e">
        <f t="shared" ca="1" si="265"/>
        <v>#N/A</v>
      </c>
      <c r="AU431" s="91" t="e">
        <f t="shared" ca="1" si="266"/>
        <v>#N/A</v>
      </c>
      <c r="AV431" s="99">
        <f t="shared" ca="1" si="267"/>
        <v>-5.9359861403350953</v>
      </c>
      <c r="AW431" s="91">
        <f t="shared" ca="1" si="268"/>
        <v>-7.256355389708367</v>
      </c>
      <c r="AX431" s="99">
        <f t="shared" ca="1" si="260"/>
        <v>-5.4599886150411319</v>
      </c>
      <c r="AY431" s="91">
        <f t="shared" ca="1" si="261"/>
        <v>7.620967741935484</v>
      </c>
    </row>
    <row r="432" spans="46:51">
      <c r="AT432" s="99" t="e">
        <f t="shared" ca="1" si="265"/>
        <v>#N/A</v>
      </c>
      <c r="AU432" s="91" t="e">
        <f t="shared" ca="1" si="266"/>
        <v>#N/A</v>
      </c>
      <c r="AV432" s="99">
        <f t="shared" ca="1" si="267"/>
        <v>-6.1798084938572613</v>
      </c>
      <c r="AW432" s="91">
        <f t="shared" ca="1" si="268"/>
        <v>-7.2563553897083661</v>
      </c>
      <c r="AX432" s="99">
        <f t="shared" ca="1" si="260"/>
        <v>-5.5509884252918171</v>
      </c>
      <c r="AY432" s="91">
        <f t="shared" ca="1" si="261"/>
        <v>7.747983870967742</v>
      </c>
    </row>
    <row r="433" spans="46:51">
      <c r="AT433" s="99" t="e">
        <f t="shared" ca="1" si="265"/>
        <v>#N/A</v>
      </c>
      <c r="AU433" s="91" t="e">
        <f t="shared" ca="1" si="266"/>
        <v>#N/A</v>
      </c>
      <c r="AV433" s="99">
        <f t="shared" ca="1" si="267"/>
        <v>-6.4181744061882853</v>
      </c>
      <c r="AW433" s="91">
        <f t="shared" ca="1" si="268"/>
        <v>-7.2563553897083652</v>
      </c>
      <c r="AX433" s="99">
        <f t="shared" ca="1" si="260"/>
        <v>-5.6419882355425033</v>
      </c>
      <c r="AY433" s="91">
        <f t="shared" ca="1" si="261"/>
        <v>7.875</v>
      </c>
    </row>
    <row r="434" spans="46:51">
      <c r="AT434" s="99" t="e">
        <f t="shared" ca="1" si="265"/>
        <v>#N/A</v>
      </c>
      <c r="AU434" s="91" t="e">
        <f t="shared" ca="1" si="266"/>
        <v>#N/A</v>
      </c>
      <c r="AV434" s="99">
        <f t="shared" ca="1" si="267"/>
        <v>-6.6516705060270676</v>
      </c>
      <c r="AW434" s="91">
        <f t="shared" ca="1" si="268"/>
        <v>-7.2563553897083635</v>
      </c>
      <c r="AX434" s="99">
        <f t="shared" ca="1" si="260"/>
        <v>-5.7329880457931885</v>
      </c>
      <c r="AY434" s="91">
        <f t="shared" ca="1" si="261"/>
        <v>8.002016129032258</v>
      </c>
    </row>
    <row r="435" spans="46:51">
      <c r="AT435" s="99" t="e">
        <f t="shared" ref="AT435:AT466" ca="1" si="274">-AT107</f>
        <v>#N/A</v>
      </c>
      <c r="AU435" s="91" t="e">
        <f t="shared" ref="AU435:AU466" ca="1" si="275">AU107</f>
        <v>#N/A</v>
      </c>
      <c r="AV435" s="99">
        <f t="shared" ref="AV435:AV466" ca="1" si="276">-AV107</f>
        <v>-6.880792574860136</v>
      </c>
      <c r="AW435" s="91">
        <f t="shared" ref="AW435:AW466" ca="1" si="277">AW107</f>
        <v>-7.2563553897083644</v>
      </c>
      <c r="AX435" s="99">
        <f t="shared" ca="1" si="260"/>
        <v>-5.8239878560438738</v>
      </c>
      <c r="AY435" s="91">
        <f t="shared" ca="1" si="261"/>
        <v>8.129032258064516</v>
      </c>
    </row>
    <row r="436" spans="46:51">
      <c r="AT436" s="99" t="e">
        <f t="shared" ca="1" si="274"/>
        <v>#N/A</v>
      </c>
      <c r="AU436" s="91" t="e">
        <f t="shared" ca="1" si="275"/>
        <v>#N/A</v>
      </c>
      <c r="AV436" s="99">
        <f t="shared" ca="1" si="276"/>
        <v>-7.1059637292031228</v>
      </c>
      <c r="AW436" s="91">
        <f t="shared" ca="1" si="277"/>
        <v>-7.2563553897083644</v>
      </c>
      <c r="AX436" s="99">
        <f t="shared" ref="AX436:AX499" ca="1" si="278">-AX108</f>
        <v>-5.91498766629456</v>
      </c>
      <c r="AY436" s="91">
        <f t="shared" ref="AY436:AY499" ca="1" si="279">AY108</f>
        <v>8.256048387096774</v>
      </c>
    </row>
    <row r="437" spans="46:51">
      <c r="AT437" s="99" t="e">
        <f t="shared" ca="1" si="274"/>
        <v>#N/A</v>
      </c>
      <c r="AU437" s="91" t="e">
        <f t="shared" ca="1" si="275"/>
        <v>#N/A</v>
      </c>
      <c r="AV437" s="99">
        <f t="shared" ca="1" si="276"/>
        <v>-7.3275482057950567</v>
      </c>
      <c r="AW437" s="91">
        <f t="shared" ca="1" si="277"/>
        <v>-7.2563553897083661</v>
      </c>
      <c r="AX437" s="99">
        <f t="shared" ca="1" si="278"/>
        <v>-6.0059874765452452</v>
      </c>
      <c r="AY437" s="91">
        <f t="shared" ca="1" si="279"/>
        <v>8.383064516129032</v>
      </c>
    </row>
    <row r="438" spans="46:51">
      <c r="AT438" s="99" t="e">
        <f t="shared" ca="1" si="274"/>
        <v>#N/A</v>
      </c>
      <c r="AU438" s="91" t="e">
        <f t="shared" ca="1" si="275"/>
        <v>#N/A</v>
      </c>
      <c r="AV438" s="99">
        <f t="shared" ca="1" si="276"/>
        <v>-7.5458619799695752</v>
      </c>
      <c r="AW438" s="91">
        <f t="shared" ca="1" si="277"/>
        <v>-7.2563553897083661</v>
      </c>
      <c r="AX438" s="99">
        <f t="shared" ca="1" si="278"/>
        <v>-6.0969872867959305</v>
      </c>
      <c r="AY438" s="91">
        <f t="shared" ca="1" si="279"/>
        <v>8.51008064516129</v>
      </c>
    </row>
    <row r="439" spans="46:51">
      <c r="AT439" s="99" t="e">
        <f t="shared" ca="1" si="274"/>
        <v>#N/A</v>
      </c>
      <c r="AU439" s="91" t="e">
        <f t="shared" ca="1" si="275"/>
        <v>#N/A</v>
      </c>
      <c r="AV439" s="99">
        <f t="shared" ca="1" si="276"/>
        <v>-7.7611810607825884</v>
      </c>
      <c r="AW439" s="91">
        <f t="shared" ca="1" si="277"/>
        <v>-7.2563553897083661</v>
      </c>
      <c r="AX439" s="99">
        <f t="shared" ca="1" si="278"/>
        <v>-6.1879870970466158</v>
      </c>
      <c r="AY439" s="91">
        <f t="shared" ca="1" si="279"/>
        <v>8.637096774193548</v>
      </c>
    </row>
    <row r="440" spans="46:51">
      <c r="AT440" s="99" t="e">
        <f t="shared" ca="1" si="274"/>
        <v>#N/A</v>
      </c>
      <c r="AU440" s="91" t="e">
        <f t="shared" ca="1" si="275"/>
        <v>#N/A</v>
      </c>
      <c r="AV440" s="99">
        <f t="shared" ca="1" si="276"/>
        <v>-7.9737480535034644</v>
      </c>
      <c r="AW440" s="91">
        <f t="shared" ca="1" si="277"/>
        <v>-7.2563553897083697</v>
      </c>
      <c r="AX440" s="99">
        <f t="shared" ca="1" si="278"/>
        <v>-6.2789869072973019</v>
      </c>
      <c r="AY440" s="91">
        <f t="shared" ca="1" si="279"/>
        <v>8.7641129032258061</v>
      </c>
    </row>
    <row r="441" spans="46:51">
      <c r="AT441" s="99" t="e">
        <f t="shared" ca="1" si="274"/>
        <v>#N/A</v>
      </c>
      <c r="AU441" s="91" t="e">
        <f t="shared" ca="1" si="275"/>
        <v>#N/A</v>
      </c>
      <c r="AV441" s="99">
        <f t="shared" ca="1" si="276"/>
        <v>-8.1837774107224082</v>
      </c>
      <c r="AW441" s="91">
        <f t="shared" ca="1" si="277"/>
        <v>-7.2563553897083644</v>
      </c>
      <c r="AX441" s="99">
        <f t="shared" ca="1" si="278"/>
        <v>-6.3699867175479872</v>
      </c>
      <c r="AY441" s="91">
        <f t="shared" ca="1" si="279"/>
        <v>8.8911290322580641</v>
      </c>
    </row>
    <row r="442" spans="46:51">
      <c r="AT442" s="99" t="e">
        <f t="shared" ca="1" si="274"/>
        <v>#N/A</v>
      </c>
      <c r="AU442" s="91" t="e">
        <f t="shared" ca="1" si="275"/>
        <v>#N/A</v>
      </c>
      <c r="AV442" s="99">
        <f t="shared" ca="1" si="276"/>
        <v>-8.3914596775978296</v>
      </c>
      <c r="AW442" s="91">
        <f t="shared" ca="1" si="277"/>
        <v>-7.2563553897083697</v>
      </c>
      <c r="AX442" s="99">
        <f t="shared" ca="1" si="278"/>
        <v>-6.4609865277986724</v>
      </c>
      <c r="AY442" s="91">
        <f t="shared" ca="1" si="279"/>
        <v>9.0181451612903221</v>
      </c>
    </row>
    <row r="443" spans="46:51">
      <c r="AT443" s="99" t="e">
        <f t="shared" ca="1" si="274"/>
        <v>#N/A</v>
      </c>
      <c r="AU443" s="91" t="e">
        <f t="shared" ca="1" si="275"/>
        <v>#N/A</v>
      </c>
      <c r="AV443" s="99">
        <f t="shared" ca="1" si="276"/>
        <v>-8.5969649562069463</v>
      </c>
      <c r="AW443" s="91">
        <f t="shared" ca="1" si="277"/>
        <v>-7.2563553897083688</v>
      </c>
      <c r="AX443" s="99">
        <f t="shared" ca="1" si="278"/>
        <v>-6.5519863380493586</v>
      </c>
      <c r="AY443" s="91">
        <f t="shared" ca="1" si="279"/>
        <v>9.1451612903225801</v>
      </c>
    </row>
    <row r="444" spans="46:51">
      <c r="AT444" s="99" t="e">
        <f t="shared" ca="1" si="274"/>
        <v>#N/A</v>
      </c>
      <c r="AU444" s="91" t="e">
        <f t="shared" ca="1" si="275"/>
        <v>#N/A</v>
      </c>
      <c r="AV444" s="99">
        <f t="shared" ca="1" si="276"/>
        <v>-8.8004457569347228</v>
      </c>
      <c r="AW444" s="91">
        <f t="shared" ca="1" si="277"/>
        <v>-7.2563553897083644</v>
      </c>
      <c r="AX444" s="99">
        <f t="shared" ca="1" si="278"/>
        <v>-6.6429861483000439</v>
      </c>
      <c r="AY444" s="91">
        <f t="shared" ca="1" si="279"/>
        <v>9.2721774193548381</v>
      </c>
    </row>
    <row r="445" spans="46:51">
      <c r="AT445" s="99" t="e">
        <f t="shared" ca="1" si="274"/>
        <v>#N/A</v>
      </c>
      <c r="AU445" s="91" t="e">
        <f t="shared" ca="1" si="275"/>
        <v>#N/A</v>
      </c>
      <c r="AV445" s="99">
        <f t="shared" ca="1" si="276"/>
        <v>-9.0020393638469667</v>
      </c>
      <c r="AW445" s="91">
        <f t="shared" ca="1" si="277"/>
        <v>-7.2563553897083679</v>
      </c>
      <c r="AX445" s="99">
        <f t="shared" ca="1" si="278"/>
        <v>-6.7339859585507291</v>
      </c>
      <c r="AY445" s="91">
        <f t="shared" ca="1" si="279"/>
        <v>9.3991935483870961</v>
      </c>
    </row>
    <row r="446" spans="46:51">
      <c r="AT446" s="99" t="e">
        <f t="shared" ca="1" si="274"/>
        <v>#N/A</v>
      </c>
      <c r="AU446" s="91" t="e">
        <f t="shared" ca="1" si="275"/>
        <v>#N/A</v>
      </c>
      <c r="AV446" s="99">
        <f t="shared" ca="1" si="276"/>
        <v>-9.2018698111172146</v>
      </c>
      <c r="AW446" s="91">
        <f t="shared" ca="1" si="277"/>
        <v>-7.2563553897083661</v>
      </c>
      <c r="AX446" s="99">
        <f t="shared" ca="1" si="278"/>
        <v>-6.8249857688014153</v>
      </c>
      <c r="AY446" s="91">
        <f t="shared" ca="1" si="279"/>
        <v>9.5262096774193541</v>
      </c>
    </row>
    <row r="447" spans="46:51">
      <c r="AT447" s="99" t="e">
        <f t="shared" ca="1" si="274"/>
        <v>#N/A</v>
      </c>
      <c r="AU447" s="91" t="e">
        <f t="shared" ca="1" si="275"/>
        <v>#N/A</v>
      </c>
      <c r="AV447" s="99">
        <f t="shared" ca="1" si="276"/>
        <v>-9.4000495455210427</v>
      </c>
      <c r="AW447" s="91">
        <f t="shared" ca="1" si="277"/>
        <v>-7.2563553897083661</v>
      </c>
      <c r="AX447" s="99">
        <f t="shared" ca="1" si="278"/>
        <v>-6.9159855790521005</v>
      </c>
      <c r="AY447" s="91">
        <f t="shared" ca="1" si="279"/>
        <v>9.6532258064516121</v>
      </c>
    </row>
    <row r="448" spans="46:51">
      <c r="AT448" s="99" t="e">
        <f t="shared" ca="1" si="274"/>
        <v>#N/A</v>
      </c>
      <c r="AU448" s="91" t="e">
        <f t="shared" ca="1" si="275"/>
        <v>#N/A</v>
      </c>
      <c r="AV448" s="99">
        <f t="shared" ca="1" si="276"/>
        <v>-9.5966808335356433</v>
      </c>
      <c r="AW448" s="91">
        <f t="shared" ca="1" si="277"/>
        <v>-7.2563553897083626</v>
      </c>
      <c r="AX448" s="99">
        <f t="shared" ca="1" si="278"/>
        <v>-7.0069853893027858</v>
      </c>
      <c r="AY448" s="91">
        <f t="shared" ca="1" si="279"/>
        <v>9.7802419354838701</v>
      </c>
    </row>
    <row r="449" spans="46:51">
      <c r="AT449" s="99" t="e">
        <f t="shared" ca="1" si="274"/>
        <v>#N/A</v>
      </c>
      <c r="AU449" s="91" t="e">
        <f t="shared" ca="1" si="275"/>
        <v>#N/A</v>
      </c>
      <c r="AV449" s="99">
        <f t="shared" ca="1" si="276"/>
        <v>-9.7918569591395883</v>
      </c>
      <c r="AW449" s="91">
        <f t="shared" ca="1" si="277"/>
        <v>-7.2563553897083644</v>
      </c>
      <c r="AX449" s="99">
        <f t="shared" ca="1" si="278"/>
        <v>-7.0979851995534711</v>
      </c>
      <c r="AY449" s="91">
        <f t="shared" ca="1" si="279"/>
        <v>9.9072580645161281</v>
      </c>
    </row>
    <row r="450" spans="46:51">
      <c r="AT450" s="99" t="e">
        <f t="shared" ca="1" si="274"/>
        <v>#N/A</v>
      </c>
      <c r="AU450" s="91" t="e">
        <f t="shared" ca="1" si="275"/>
        <v>#N/A</v>
      </c>
      <c r="AV450" s="99">
        <f t="shared" ca="1" si="276"/>
        <v>-9.9856632489159356</v>
      </c>
      <c r="AW450" s="91">
        <f t="shared" ca="1" si="277"/>
        <v>-7.2563553897083652</v>
      </c>
      <c r="AX450" s="99">
        <f t="shared" ca="1" si="278"/>
        <v>-7.1889850098041572</v>
      </c>
      <c r="AY450" s="91">
        <f t="shared" ca="1" si="279"/>
        <v>10.034274193548386</v>
      </c>
    </row>
    <row r="451" spans="46:51">
      <c r="AT451" s="99" t="e">
        <f t="shared" ca="1" si="274"/>
        <v>#N/A</v>
      </c>
      <c r="AU451" s="91" t="e">
        <f t="shared" ca="1" si="275"/>
        <v>#N/A</v>
      </c>
      <c r="AV451" s="99">
        <f t="shared" ca="1" si="276"/>
        <v>-10.178177953752348</v>
      </c>
      <c r="AW451" s="91">
        <f t="shared" ca="1" si="277"/>
        <v>-7.2563553897083661</v>
      </c>
      <c r="AX451" s="99">
        <f t="shared" ca="1" si="278"/>
        <v>-7.2799848200548425</v>
      </c>
      <c r="AY451" s="91">
        <f t="shared" ca="1" si="279"/>
        <v>10.161290322580644</v>
      </c>
    </row>
    <row r="452" spans="46:51">
      <c r="AT452" s="99" t="e">
        <f t="shared" ca="1" si="274"/>
        <v>#N/A</v>
      </c>
      <c r="AU452" s="91" t="e">
        <f t="shared" ca="1" si="275"/>
        <v>#N/A</v>
      </c>
      <c r="AV452" s="99">
        <f t="shared" ca="1" si="276"/>
        <v>-10.369473010753746</v>
      </c>
      <c r="AW452" s="91">
        <f t="shared" ca="1" si="277"/>
        <v>-7.2563553897083679</v>
      </c>
      <c r="AX452" s="99">
        <f t="shared" ca="1" si="278"/>
        <v>-7.3709846303055278</v>
      </c>
      <c r="AY452" s="91">
        <f t="shared" ca="1" si="279"/>
        <v>10.288306451612902</v>
      </c>
    </row>
    <row r="453" spans="46:51">
      <c r="AT453" s="99" t="e">
        <f t="shared" ca="1" si="274"/>
        <v>#N/A</v>
      </c>
      <c r="AU453" s="91" t="e">
        <f t="shared" ca="1" si="275"/>
        <v>#N/A</v>
      </c>
      <c r="AV453" s="99">
        <f t="shared" ca="1" si="276"/>
        <v>-10.55961470453588</v>
      </c>
      <c r="AW453" s="91">
        <f t="shared" ca="1" si="277"/>
        <v>-7.2563553897083652</v>
      </c>
      <c r="AX453" s="99">
        <f t="shared" ca="1" si="278"/>
        <v>-7.4619844405562139</v>
      </c>
      <c r="AY453" s="91">
        <f t="shared" ca="1" si="279"/>
        <v>10.41532258064516</v>
      </c>
    </row>
    <row r="454" spans="46:51">
      <c r="AT454" s="99" t="e">
        <f t="shared" ca="1" si="274"/>
        <v>#N/A</v>
      </c>
      <c r="AU454" s="91" t="e">
        <f t="shared" ca="1" si="275"/>
        <v>#N/A</v>
      </c>
      <c r="AV454" s="99">
        <f t="shared" ca="1" si="276"/>
        <v>-10.748664243558377</v>
      </c>
      <c r="AW454" s="91">
        <f t="shared" ca="1" si="277"/>
        <v>-7.2563553897083644</v>
      </c>
      <c r="AX454" s="99">
        <f t="shared" ca="1" si="278"/>
        <v>-7.5529842508068992</v>
      </c>
      <c r="AY454" s="91">
        <f t="shared" ca="1" si="279"/>
        <v>10.542338709677418</v>
      </c>
    </row>
    <row r="455" spans="46:51">
      <c r="AT455" s="99" t="e">
        <f t="shared" ca="1" si="274"/>
        <v>#N/A</v>
      </c>
      <c r="AU455" s="91" t="e">
        <f t="shared" ca="1" si="275"/>
        <v>#N/A</v>
      </c>
      <c r="AV455" s="99">
        <f t="shared" ca="1" si="276"/>
        <v>-10.936678264365755</v>
      </c>
      <c r="AW455" s="91">
        <f t="shared" ca="1" si="277"/>
        <v>-7.2563553897083661</v>
      </c>
      <c r="AX455" s="99">
        <f t="shared" ca="1" si="278"/>
        <v>-7.6439840610575844</v>
      </c>
      <c r="AY455" s="91">
        <f t="shared" ca="1" si="279"/>
        <v>10.669354838709676</v>
      </c>
    </row>
    <row r="456" spans="46:51">
      <c r="AT456" s="99" t="e">
        <f t="shared" ca="1" si="274"/>
        <v>#N/A</v>
      </c>
      <c r="AU456" s="91" t="e">
        <f t="shared" ca="1" si="275"/>
        <v>#N/A</v>
      </c>
      <c r="AV456" s="99">
        <f t="shared" ca="1" si="276"/>
        <v>-11.123709274372032</v>
      </c>
      <c r="AW456" s="91">
        <f t="shared" ca="1" si="277"/>
        <v>-7.2563553897083626</v>
      </c>
      <c r="AX456" s="99">
        <f t="shared" ca="1" si="278"/>
        <v>-7.7349838713082706</v>
      </c>
      <c r="AY456" s="91">
        <f t="shared" ca="1" si="279"/>
        <v>10.796370967741934</v>
      </c>
    </row>
    <row r="457" spans="46:51">
      <c r="AT457" s="99" t="e">
        <f t="shared" ca="1" si="274"/>
        <v>#N/A</v>
      </c>
      <c r="AU457" s="91" t="e">
        <f t="shared" ca="1" si="275"/>
        <v>#N/A</v>
      </c>
      <c r="AV457" s="99">
        <f t="shared" ca="1" si="276"/>
        <v>-11.309806042026111</v>
      </c>
      <c r="AW457" s="91">
        <f t="shared" ca="1" si="277"/>
        <v>-7.2563553897083661</v>
      </c>
      <c r="AX457" s="99">
        <f t="shared" ca="1" si="278"/>
        <v>-7.8259836815589559</v>
      </c>
      <c r="AY457" s="91">
        <f t="shared" ca="1" si="279"/>
        <v>10.923387096774194</v>
      </c>
    </row>
    <row r="458" spans="46:51">
      <c r="AT458" s="99" t="e">
        <f t="shared" ca="1" si="274"/>
        <v>#N/A</v>
      </c>
      <c r="AU458" s="91" t="e">
        <f t="shared" ca="1" si="275"/>
        <v>#N/A</v>
      </c>
      <c r="AV458" s="99">
        <f t="shared" ca="1" si="276"/>
        <v>-11.495013941737971</v>
      </c>
      <c r="AW458" s="91">
        <f t="shared" ca="1" si="277"/>
        <v>-7.2563553897083661</v>
      </c>
      <c r="AX458" s="99">
        <f t="shared" ca="1" si="278"/>
        <v>-7.9169834918096411</v>
      </c>
      <c r="AY458" s="91">
        <f t="shared" ca="1" si="279"/>
        <v>11.050403225806452</v>
      </c>
    </row>
    <row r="459" spans="46:51">
      <c r="AT459" s="99" t="e">
        <f t="shared" ca="1" si="274"/>
        <v>#N/A</v>
      </c>
      <c r="AU459" s="91" t="e">
        <f t="shared" ca="1" si="275"/>
        <v>#N/A</v>
      </c>
      <c r="AV459" s="99">
        <f t="shared" ca="1" si="276"/>
        <v>-11.679375259758134</v>
      </c>
      <c r="AW459" s="91">
        <f t="shared" ca="1" si="277"/>
        <v>-7.2563553897083635</v>
      </c>
      <c r="AX459" s="99">
        <f t="shared" ca="1" si="278"/>
        <v>-8.0079833020603264</v>
      </c>
      <c r="AY459" s="91">
        <f t="shared" ca="1" si="279"/>
        <v>11.17741935483871</v>
      </c>
    </row>
    <row r="460" spans="46:51">
      <c r="AT460" s="99" t="e">
        <f t="shared" ca="1" si="274"/>
        <v>#N/A</v>
      </c>
      <c r="AU460" s="91" t="e">
        <f t="shared" ca="1" si="275"/>
        <v>#N/A</v>
      </c>
      <c r="AV460" s="99">
        <f t="shared" ca="1" si="276"/>
        <v>-11.862929466230101</v>
      </c>
      <c r="AW460" s="91">
        <f t="shared" ca="1" si="277"/>
        <v>-7.2563553897083635</v>
      </c>
      <c r="AX460" s="99">
        <f t="shared" ca="1" si="278"/>
        <v>-8.0989831123110125</v>
      </c>
      <c r="AY460" s="91">
        <f t="shared" ca="1" si="279"/>
        <v>11.304435483870968</v>
      </c>
    </row>
    <row r="461" spans="46:51">
      <c r="AT461" s="99" t="e">
        <f t="shared" ca="1" si="274"/>
        <v>#N/A</v>
      </c>
      <c r="AU461" s="91" t="e">
        <f t="shared" ca="1" si="275"/>
        <v>#N/A</v>
      </c>
      <c r="AV461" s="99">
        <f t="shared" ca="1" si="276"/>
        <v>-12.045713457834299</v>
      </c>
      <c r="AW461" s="91">
        <f t="shared" ca="1" si="277"/>
        <v>-7.2563553897083652</v>
      </c>
      <c r="AX461" s="99">
        <f t="shared" ca="1" si="278"/>
        <v>-8.1899829225616987</v>
      </c>
      <c r="AY461" s="91">
        <f t="shared" ca="1" si="279"/>
        <v>11.431451612903226</v>
      </c>
    </row>
    <row r="462" spans="46:51">
      <c r="AT462" s="99" t="e">
        <f t="shared" ca="1" si="274"/>
        <v>#N/A</v>
      </c>
      <c r="AU462" s="91" t="e">
        <f t="shared" ca="1" si="275"/>
        <v>#N/A</v>
      </c>
      <c r="AV462" s="99">
        <f t="shared" ca="1" si="276"/>
        <v>-12.227761774779157</v>
      </c>
      <c r="AW462" s="91">
        <f t="shared" ca="1" si="277"/>
        <v>-7.2563553897083688</v>
      </c>
      <c r="AX462" s="99">
        <f t="shared" ca="1" si="278"/>
        <v>-8.2809827328123831</v>
      </c>
      <c r="AY462" s="91">
        <f t="shared" ca="1" si="279"/>
        <v>11.558467741935484</v>
      </c>
    </row>
    <row r="463" spans="46:51">
      <c r="AT463" s="99" t="e">
        <f t="shared" ca="1" si="274"/>
        <v>#N/A</v>
      </c>
      <c r="AU463" s="91" t="e">
        <f t="shared" ca="1" si="275"/>
        <v>#N/A</v>
      </c>
      <c r="AV463" s="99">
        <f t="shared" ca="1" si="276"/>
        <v>-12.409106795343909</v>
      </c>
      <c r="AW463" s="91">
        <f t="shared" ca="1" si="277"/>
        <v>-7.2563553897083652</v>
      </c>
      <c r="AX463" s="99">
        <f t="shared" ca="1" si="278"/>
        <v>-8.3719825430630692</v>
      </c>
      <c r="AY463" s="91">
        <f t="shared" ca="1" si="279"/>
        <v>11.685483870967742</v>
      </c>
    </row>
    <row r="464" spans="46:51">
      <c r="AT464" s="99" t="e">
        <f t="shared" ca="1" si="274"/>
        <v>#N/A</v>
      </c>
      <c r="AU464" s="91" t="e">
        <f t="shared" ca="1" si="275"/>
        <v>#N/A</v>
      </c>
      <c r="AV464" s="99">
        <f t="shared" ca="1" si="276"/>
        <v>-12.589778910717628</v>
      </c>
      <c r="AW464" s="91">
        <f t="shared" ca="1" si="277"/>
        <v>-7.2563553897083652</v>
      </c>
      <c r="AX464" s="99">
        <f t="shared" ca="1" si="278"/>
        <v>-8.4629823533137536</v>
      </c>
      <c r="AY464" s="91">
        <f t="shared" ca="1" si="279"/>
        <v>11.8125</v>
      </c>
    </row>
    <row r="465" spans="46:51">
      <c r="AT465" s="99" t="e">
        <f t="shared" ca="1" si="274"/>
        <v>#N/A</v>
      </c>
      <c r="AU465" s="91" t="e">
        <f t="shared" ca="1" si="275"/>
        <v>#N/A</v>
      </c>
      <c r="AV465" s="99">
        <f t="shared" ca="1" si="276"/>
        <v>-12.769806682493293</v>
      </c>
      <c r="AW465" s="91">
        <f t="shared" ca="1" si="277"/>
        <v>-7.2563553897083661</v>
      </c>
      <c r="AX465" s="99">
        <f t="shared" ca="1" si="278"/>
        <v>-8.5539821635644397</v>
      </c>
      <c r="AY465" s="91">
        <f t="shared" ca="1" si="279"/>
        <v>11.939516129032258</v>
      </c>
    </row>
    <row r="466" spans="46:51">
      <c r="AT466" s="99" t="e">
        <f t="shared" ca="1" si="274"/>
        <v>#N/A</v>
      </c>
      <c r="AU466" s="91" t="e">
        <f t="shared" ca="1" si="275"/>
        <v>#N/A</v>
      </c>
      <c r="AV466" s="99">
        <f t="shared" ca="1" si="276"/>
        <v>-12.949216984850874</v>
      </c>
      <c r="AW466" s="91">
        <f t="shared" ca="1" si="277"/>
        <v>-7.2563553897083635</v>
      </c>
      <c r="AX466" s="99">
        <f t="shared" ca="1" si="278"/>
        <v>-8.6449819738151259</v>
      </c>
      <c r="AY466" s="91">
        <f t="shared" ca="1" si="279"/>
        <v>12.066532258064516</v>
      </c>
    </row>
    <row r="467" spans="46:51">
      <c r="AT467" s="99" t="e">
        <f t="shared" ref="AT467:AT498" ca="1" si="280">-AT139</f>
        <v>#N/A</v>
      </c>
      <c r="AU467" s="91" t="e">
        <f t="shared" ref="AU467:AU498" ca="1" si="281">AU139</f>
        <v>#N/A</v>
      </c>
      <c r="AV467" s="99">
        <f t="shared" ref="AV467:AV498" ca="1" si="282">-AV139</f>
        <v>-13.128035133189215</v>
      </c>
      <c r="AW467" s="91">
        <f t="shared" ref="AW467:AW498" ca="1" si="283">AW139</f>
        <v>-7.2563553897083652</v>
      </c>
      <c r="AX467" s="99">
        <f t="shared" ca="1" si="278"/>
        <v>-8.7359817840658103</v>
      </c>
      <c r="AY467" s="91">
        <f t="shared" ca="1" si="279"/>
        <v>12.193548387096774</v>
      </c>
    </row>
    <row r="468" spans="46:51">
      <c r="AT468" s="99" t="e">
        <f t="shared" ca="1" si="280"/>
        <v>#N/A</v>
      </c>
      <c r="AU468" s="91" t="e">
        <f t="shared" ca="1" si="281"/>
        <v>#N/A</v>
      </c>
      <c r="AV468" s="99">
        <f t="shared" ca="1" si="282"/>
        <v>-13.306285000733689</v>
      </c>
      <c r="AW468" s="91">
        <f t="shared" ca="1" si="283"/>
        <v>-7.2563553897083652</v>
      </c>
      <c r="AX468" s="99">
        <f t="shared" ca="1" si="278"/>
        <v>-8.8269815943164964</v>
      </c>
      <c r="AY468" s="91">
        <f t="shared" ca="1" si="279"/>
        <v>12.320564516129032</v>
      </c>
    </row>
    <row r="469" spans="46:51">
      <c r="AT469" s="99" t="e">
        <f t="shared" ca="1" si="280"/>
        <v>#N/A</v>
      </c>
      <c r="AU469" s="91" t="e">
        <f t="shared" ca="1" si="281"/>
        <v>#N/A</v>
      </c>
      <c r="AV469" s="99">
        <f t="shared" ca="1" si="282"/>
        <v>-13.483989124448684</v>
      </c>
      <c r="AW469" s="91">
        <f t="shared" ca="1" si="283"/>
        <v>-7.2563553897083652</v>
      </c>
      <c r="AX469" s="99">
        <f t="shared" ca="1" si="278"/>
        <v>-8.9179814045671826</v>
      </c>
      <c r="AY469" s="91">
        <f t="shared" ca="1" si="279"/>
        <v>12.44758064516129</v>
      </c>
    </row>
    <row r="470" spans="46:51">
      <c r="AT470" s="99" t="e">
        <f t="shared" ca="1" si="280"/>
        <v>#N/A</v>
      </c>
      <c r="AU470" s="91" t="e">
        <f t="shared" ca="1" si="281"/>
        <v>#N/A</v>
      </c>
      <c r="AV470" s="99">
        <f t="shared" ca="1" si="282"/>
        <v>-13.661168801414846</v>
      </c>
      <c r="AW470" s="91">
        <f t="shared" ca="1" si="283"/>
        <v>-7.2563553897083661</v>
      </c>
      <c r="AX470" s="99">
        <f t="shared" ca="1" si="278"/>
        <v>-9.008981214817867</v>
      </c>
      <c r="AY470" s="91">
        <f t="shared" ca="1" si="279"/>
        <v>12.574596774193548</v>
      </c>
    </row>
    <row r="471" spans="46:51">
      <c r="AT471" s="99" t="e">
        <f t="shared" ca="1" si="280"/>
        <v>#N/A</v>
      </c>
      <c r="AU471" s="91" t="e">
        <f t="shared" ca="1" si="281"/>
        <v>#N/A</v>
      </c>
      <c r="AV471" s="99">
        <f t="shared" ca="1" si="282"/>
        <v>-13.837844176686279</v>
      </c>
      <c r="AW471" s="91">
        <f t="shared" ca="1" si="283"/>
        <v>-7.2563553897083644</v>
      </c>
      <c r="AX471" s="99">
        <f t="shared" ca="1" si="278"/>
        <v>-9.0999810250685531</v>
      </c>
      <c r="AY471" s="91">
        <f t="shared" ca="1" si="279"/>
        <v>12.701612903225806</v>
      </c>
    </row>
    <row r="472" spans="46:51">
      <c r="AT472" s="99" t="e">
        <f t="shared" ca="1" si="280"/>
        <v>#N/A</v>
      </c>
      <c r="AU472" s="91" t="e">
        <f t="shared" ca="1" si="281"/>
        <v>#N/A</v>
      </c>
      <c r="AV472" s="99">
        <f t="shared" ca="1" si="282"/>
        <v>-14.014034323518347</v>
      </c>
      <c r="AW472" s="91">
        <f t="shared" ca="1" si="283"/>
        <v>-7.2563553897083679</v>
      </c>
      <c r="AX472" s="99">
        <f t="shared" ca="1" si="278"/>
        <v>-9.1909808353192393</v>
      </c>
      <c r="AY472" s="91">
        <f t="shared" ca="1" si="279"/>
        <v>12.828629032258064</v>
      </c>
    </row>
    <row r="473" spans="46:51">
      <c r="AT473" s="99" t="e">
        <f t="shared" ca="1" si="280"/>
        <v>#N/A</v>
      </c>
      <c r="AU473" s="91" t="e">
        <f t="shared" ca="1" si="281"/>
        <v>#N/A</v>
      </c>
      <c r="AV473" s="99">
        <f t="shared" ca="1" si="282"/>
        <v>-14.189757316749656</v>
      </c>
      <c r="AW473" s="91">
        <f t="shared" ca="1" si="283"/>
        <v>-7.2563553897083652</v>
      </c>
      <c r="AX473" s="99">
        <f t="shared" ca="1" si="278"/>
        <v>-9.2819806455699236</v>
      </c>
      <c r="AY473" s="91">
        <f t="shared" ca="1" si="279"/>
        <v>12.955645161290322</v>
      </c>
    </row>
    <row r="474" spans="46:51">
      <c r="AT474" s="99" t="e">
        <f t="shared" ca="1" si="280"/>
        <v>#N/A</v>
      </c>
      <c r="AU474" s="91" t="e">
        <f t="shared" ca="1" si="281"/>
        <v>#N/A</v>
      </c>
      <c r="AV474" s="99">
        <f t="shared" ca="1" si="282"/>
        <v>-14.365030300028968</v>
      </c>
      <c r="AW474" s="91">
        <f t="shared" ca="1" si="283"/>
        <v>-7.2563553897083679</v>
      </c>
      <c r="AX474" s="99">
        <f t="shared" ca="1" si="278"/>
        <v>-9.3729804558206098</v>
      </c>
      <c r="AY474" s="91">
        <f t="shared" ca="1" si="279"/>
        <v>13.08266129032258</v>
      </c>
    </row>
    <row r="475" spans="46:51">
      <c r="AT475" s="99" t="e">
        <f t="shared" ca="1" si="280"/>
        <v>#N/A</v>
      </c>
      <c r="AU475" s="91" t="e">
        <f t="shared" ca="1" si="281"/>
        <v>#N/A</v>
      </c>
      <c r="AV475" s="99">
        <f t="shared" ca="1" si="282"/>
        <v>-14.539869547497677</v>
      </c>
      <c r="AW475" s="91">
        <f t="shared" ca="1" si="283"/>
        <v>-7.2563553897083697</v>
      </c>
      <c r="AX475" s="99">
        <f t="shared" ca="1" si="278"/>
        <v>-9.4639802660712959</v>
      </c>
      <c r="AY475" s="91">
        <f t="shared" ca="1" si="279"/>
        <v>13.209677419354838</v>
      </c>
    </row>
    <row r="476" spans="46:51">
      <c r="AT476" s="99" t="e">
        <f t="shared" ca="1" si="280"/>
        <v>#N/A</v>
      </c>
      <c r="AU476" s="91" t="e">
        <f t="shared" ca="1" si="281"/>
        <v>#N/A</v>
      </c>
      <c r="AV476" s="99">
        <f t="shared" ca="1" si="282"/>
        <v>-14.714290520468541</v>
      </c>
      <c r="AW476" s="91">
        <f t="shared" ca="1" si="283"/>
        <v>-7.2563553897083644</v>
      </c>
      <c r="AX476" s="99">
        <f t="shared" ca="1" si="278"/>
        <v>-9.5549800763219803</v>
      </c>
      <c r="AY476" s="91">
        <f t="shared" ca="1" si="279"/>
        <v>13.336693548387096</v>
      </c>
    </row>
    <row r="477" spans="46:51">
      <c r="AT477" s="99" t="e">
        <f t="shared" ca="1" si="280"/>
        <v>#N/A</v>
      </c>
      <c r="AU477" s="91" t="e">
        <f t="shared" ca="1" si="281"/>
        <v>#N/A</v>
      </c>
      <c r="AV477" s="99">
        <f t="shared" ca="1" si="282"/>
        <v>-14.888307919580734</v>
      </c>
      <c r="AW477" s="91">
        <f t="shared" ca="1" si="283"/>
        <v>-7.2563553897083626</v>
      </c>
      <c r="AX477" s="99">
        <f t="shared" ca="1" si="278"/>
        <v>-9.6459798865726665</v>
      </c>
      <c r="AY477" s="91">
        <f t="shared" ca="1" si="279"/>
        <v>13.463709677419354</v>
      </c>
    </row>
    <row r="478" spans="46:51">
      <c r="AT478" s="99" t="e">
        <f t="shared" ca="1" si="280"/>
        <v>#N/A</v>
      </c>
      <c r="AU478" s="91" t="e">
        <f t="shared" ca="1" si="281"/>
        <v>#N/A</v>
      </c>
      <c r="AV478" s="99">
        <f t="shared" ca="1" si="282"/>
        <v>-15.061935732858188</v>
      </c>
      <c r="AW478" s="91">
        <f t="shared" ca="1" si="283"/>
        <v>-7.2563553897083652</v>
      </c>
      <c r="AX478" s="99">
        <f t="shared" ca="1" si="278"/>
        <v>-9.7369796968233526</v>
      </c>
      <c r="AY478" s="91">
        <f t="shared" ca="1" si="279"/>
        <v>13.590725806451612</v>
      </c>
    </row>
    <row r="479" spans="46:51">
      <c r="AT479" s="99" t="e">
        <f t="shared" ca="1" si="280"/>
        <v>#N/A</v>
      </c>
      <c r="AU479" s="91" t="e">
        <f t="shared" ca="1" si="281"/>
        <v>#N/A</v>
      </c>
      <c r="AV479" s="99">
        <f t="shared" ca="1" si="282"/>
        <v>-15.235187280051742</v>
      </c>
      <c r="AW479" s="91">
        <f t="shared" ca="1" si="283"/>
        <v>-7.256355389708367</v>
      </c>
      <c r="AX479" s="99">
        <f t="shared" ca="1" si="278"/>
        <v>-9.827979507074037</v>
      </c>
      <c r="AY479" s="91">
        <f t="shared" ca="1" si="279"/>
        <v>13.71774193548387</v>
      </c>
    </row>
    <row r="480" spans="46:51">
      <c r="AT480" s="99" t="e">
        <f t="shared" ca="1" si="280"/>
        <v>#N/A</v>
      </c>
      <c r="AU480" s="91" t="e">
        <f t="shared" ca="1" si="281"/>
        <v>#N/A</v>
      </c>
      <c r="AV480" s="99">
        <f t="shared" ca="1" si="282"/>
        <v>-15.408075253604856</v>
      </c>
      <c r="AW480" s="91">
        <f t="shared" ca="1" si="283"/>
        <v>-7.256355389708367</v>
      </c>
      <c r="AX480" s="99">
        <f t="shared" ca="1" si="278"/>
        <v>-9.9189793173247232</v>
      </c>
      <c r="AY480" s="91">
        <f t="shared" ca="1" si="279"/>
        <v>13.844758064516128</v>
      </c>
    </row>
    <row r="481" spans="46:51">
      <c r="AT481" s="99" t="e">
        <f t="shared" ca="1" si="280"/>
        <v>#N/A</v>
      </c>
      <c r="AU481" s="91" t="e">
        <f t="shared" ca="1" si="281"/>
        <v>#N/A</v>
      </c>
      <c r="AV481" s="99">
        <f t="shared" ca="1" si="282"/>
        <v>-15.580611756546991</v>
      </c>
      <c r="AW481" s="91">
        <f t="shared" ca="1" si="283"/>
        <v>-7.2563553897083661</v>
      </c>
      <c r="AX481" s="99">
        <f t="shared" ca="1" si="278"/>
        <v>-10.009979127575409</v>
      </c>
      <c r="AY481" s="91">
        <f t="shared" ca="1" si="279"/>
        <v>13.971774193548386</v>
      </c>
    </row>
    <row r="482" spans="46:51">
      <c r="AT482" s="99" t="e">
        <f t="shared" ca="1" si="280"/>
        <v>#N/A</v>
      </c>
      <c r="AU482" s="91" t="e">
        <f t="shared" ca="1" si="281"/>
        <v>#N/A</v>
      </c>
      <c r="AV482" s="99">
        <f t="shared" ca="1" si="282"/>
        <v>-15.752808337586995</v>
      </c>
      <c r="AW482" s="91">
        <f t="shared" ca="1" si="283"/>
        <v>-7.2563553897083679</v>
      </c>
      <c r="AX482" s="99">
        <f t="shared" ca="1" si="278"/>
        <v>-10.100978937826094</v>
      </c>
      <c r="AY482" s="91">
        <f t="shared" ca="1" si="279"/>
        <v>14.098790322580644</v>
      </c>
    </row>
    <row r="483" spans="46:51">
      <c r="AT483" s="99" t="e">
        <f t="shared" ca="1" si="280"/>
        <v>#N/A</v>
      </c>
      <c r="AU483" s="91" t="e">
        <f t="shared" ca="1" si="281"/>
        <v>#N/A</v>
      </c>
      <c r="AV483" s="99">
        <f t="shared" ca="1" si="282"/>
        <v>-15.924676023651166</v>
      </c>
      <c r="AW483" s="91">
        <f t="shared" ca="1" si="283"/>
        <v>-7.256355389708367</v>
      </c>
      <c r="AX483" s="99">
        <f t="shared" ca="1" si="278"/>
        <v>-10.19197874807678</v>
      </c>
      <c r="AY483" s="91">
        <f t="shared" ca="1" si="279"/>
        <v>14.225806451612902</v>
      </c>
    </row>
    <row r="484" spans="46:51">
      <c r="AT484" s="99" t="e">
        <f t="shared" ca="1" si="280"/>
        <v>#N/A</v>
      </c>
      <c r="AU484" s="91" t="e">
        <f t="shared" ca="1" si="281"/>
        <v>#N/A</v>
      </c>
      <c r="AV484" s="99">
        <f t="shared" ca="1" si="282"/>
        <v>-16.096225350085973</v>
      </c>
      <c r="AW484" s="91">
        <f t="shared" ca="1" si="283"/>
        <v>-7.2563553897083661</v>
      </c>
      <c r="AX484" s="99">
        <f t="shared" ca="1" si="278"/>
        <v>-10.282978558327464</v>
      </c>
      <c r="AY484" s="91">
        <f t="shared" ca="1" si="279"/>
        <v>14.35282258064516</v>
      </c>
    </row>
    <row r="485" spans="46:51">
      <c r="AT485" s="99" t="e">
        <f t="shared" ca="1" si="280"/>
        <v>#N/A</v>
      </c>
      <c r="AU485" s="91" t="e">
        <f t="shared" ca="1" si="281"/>
        <v>#N/A</v>
      </c>
      <c r="AV485" s="99">
        <f t="shared" ca="1" si="282"/>
        <v>-16.267466388723548</v>
      </c>
      <c r="AW485" s="91">
        <f t="shared" ca="1" si="283"/>
        <v>-7.2563553897083644</v>
      </c>
      <c r="AX485" s="99">
        <f t="shared" ca="1" si="278"/>
        <v>-10.37397836857815</v>
      </c>
      <c r="AY485" s="91">
        <f t="shared" ca="1" si="279"/>
        <v>14.479838709677418</v>
      </c>
    </row>
    <row r="486" spans="46:51">
      <c r="AT486" s="99" t="e">
        <f t="shared" ca="1" si="280"/>
        <v>#N/A</v>
      </c>
      <c r="AU486" s="91" t="e">
        <f t="shared" ca="1" si="281"/>
        <v>#N/A</v>
      </c>
      <c r="AV486" s="99">
        <f t="shared" ca="1" si="282"/>
        <v>-16.438408773988751</v>
      </c>
      <c r="AW486" s="91">
        <f t="shared" ca="1" si="283"/>
        <v>-7.2563553897083635</v>
      </c>
      <c r="AX486" s="99">
        <f t="shared" ca="1" si="278"/>
        <v>-10.464978178828837</v>
      </c>
      <c r="AY486" s="91">
        <f t="shared" ca="1" si="279"/>
        <v>14.606854838709676</v>
      </c>
    </row>
    <row r="487" spans="46:51">
      <c r="AT487" s="99" t="e">
        <f t="shared" ca="1" si="280"/>
        <v>#N/A</v>
      </c>
      <c r="AU487" s="91" t="e">
        <f t="shared" ca="1" si="281"/>
        <v>#N/A</v>
      </c>
      <c r="AV487" s="99">
        <f t="shared" ca="1" si="282"/>
        <v>-16.609061727209347</v>
      </c>
      <c r="AW487" s="91">
        <f t="shared" ca="1" si="283"/>
        <v>-7.2563553897083652</v>
      </c>
      <c r="AX487" s="99">
        <f t="shared" ca="1" si="278"/>
        <v>-10.555977989079521</v>
      </c>
      <c r="AY487" s="91">
        <f t="shared" ca="1" si="279"/>
        <v>14.733870967741934</v>
      </c>
    </row>
    <row r="488" spans="46:51">
      <c r="AT488" s="99" t="e">
        <f t="shared" ca="1" si="280"/>
        <v>#N/A</v>
      </c>
      <c r="AU488" s="91" t="e">
        <f t="shared" ca="1" si="281"/>
        <v>#N/A</v>
      </c>
      <c r="AV488" s="99">
        <f t="shared" ca="1" si="282"/>
        <v>-16.779434079275447</v>
      </c>
      <c r="AW488" s="91">
        <f t="shared" ca="1" si="283"/>
        <v>-7.2563553897083697</v>
      </c>
      <c r="AX488" s="99">
        <f t="shared" ca="1" si="278"/>
        <v>-10.646977799330207</v>
      </c>
      <c r="AY488" s="91">
        <f t="shared" ca="1" si="279"/>
        <v>14.860887096774192</v>
      </c>
    </row>
    <row r="489" spans="46:51">
      <c r="AT489" s="99" t="e">
        <f t="shared" ca="1" si="280"/>
        <v>#N/A</v>
      </c>
      <c r="AU489" s="91" t="e">
        <f t="shared" ca="1" si="281"/>
        <v>#N/A</v>
      </c>
      <c r="AV489" s="99">
        <f t="shared" ca="1" si="282"/>
        <v>-16.949534291780715</v>
      </c>
      <c r="AW489" s="91">
        <f t="shared" ca="1" si="283"/>
        <v>-7.2563553897083652</v>
      </c>
      <c r="AX489" s="99">
        <f t="shared" ca="1" si="278"/>
        <v>-10.737977609580893</v>
      </c>
      <c r="AY489" s="91">
        <f t="shared" ca="1" si="279"/>
        <v>14.98790322580645</v>
      </c>
    </row>
    <row r="490" spans="46:51">
      <c r="AT490" s="99" t="e">
        <f t="shared" ca="1" si="280"/>
        <v>#N/A</v>
      </c>
      <c r="AU490" s="91" t="e">
        <f t="shared" ca="1" si="281"/>
        <v>#N/A</v>
      </c>
      <c r="AV490" s="99">
        <f t="shared" ca="1" si="282"/>
        <v>-17.119370476765503</v>
      </c>
      <c r="AW490" s="91">
        <f t="shared" ca="1" si="283"/>
        <v>-7.2563553897083661</v>
      </c>
      <c r="AX490" s="99">
        <f t="shared" ca="1" si="278"/>
        <v>-10.828977419831578</v>
      </c>
      <c r="AY490" s="91">
        <f t="shared" ca="1" si="279"/>
        <v>15.114919354838708</v>
      </c>
    </row>
    <row r="491" spans="46:51">
      <c r="AT491" s="99" t="e">
        <f t="shared" ca="1" si="280"/>
        <v>#N/A</v>
      </c>
      <c r="AU491" s="91" t="e">
        <f t="shared" ca="1" si="281"/>
        <v>#N/A</v>
      </c>
      <c r="AV491" s="99">
        <f t="shared" ca="1" si="282"/>
        <v>-17.288950415171257</v>
      </c>
      <c r="AW491" s="91">
        <f t="shared" ca="1" si="283"/>
        <v>-7.2563553897083652</v>
      </c>
      <c r="AX491" s="99">
        <f t="shared" ca="1" si="278"/>
        <v>-10.919977230082264</v>
      </c>
      <c r="AY491" s="91">
        <f t="shared" ca="1" si="279"/>
        <v>15.241935483870968</v>
      </c>
    </row>
    <row r="492" spans="46:51">
      <c r="AT492" s="99" t="e">
        <f t="shared" ca="1" si="280"/>
        <v>#N/A</v>
      </c>
      <c r="AU492" s="91" t="e">
        <f t="shared" ca="1" si="281"/>
        <v>#N/A</v>
      </c>
      <c r="AV492" s="99">
        <f t="shared" ca="1" si="282"/>
        <v>-17.458281574105463</v>
      </c>
      <c r="AW492" s="91">
        <f t="shared" ca="1" si="283"/>
        <v>-7.256355389708367</v>
      </c>
      <c r="AX492" s="99">
        <f t="shared" ca="1" si="278"/>
        <v>-11.01097704033295</v>
      </c>
      <c r="AY492" s="91">
        <f t="shared" ca="1" si="279"/>
        <v>15.368951612903226</v>
      </c>
    </row>
    <row r="493" spans="46:51">
      <c r="AT493" s="99" t="e">
        <f t="shared" ca="1" si="280"/>
        <v>#N/A</v>
      </c>
      <c r="AU493" s="91" t="e">
        <f t="shared" ca="1" si="281"/>
        <v>#N/A</v>
      </c>
      <c r="AV493" s="99">
        <f t="shared" ca="1" si="282"/>
        <v>-17.62737112300783</v>
      </c>
      <c r="AW493" s="91">
        <f t="shared" ca="1" si="283"/>
        <v>-7.2563553897083679</v>
      </c>
      <c r="AX493" s="99">
        <f t="shared" ca="1" si="278"/>
        <v>-11.101976850583634</v>
      </c>
      <c r="AY493" s="91">
        <f t="shared" ca="1" si="279"/>
        <v>15.495967741935484</v>
      </c>
    </row>
    <row r="494" spans="46:51">
      <c r="AT494" s="99" t="e">
        <f t="shared" ca="1" si="280"/>
        <v>#N/A</v>
      </c>
      <c r="AU494" s="91" t="e">
        <f t="shared" ca="1" si="281"/>
        <v>#N/A</v>
      </c>
      <c r="AV494" s="99">
        <f t="shared" ca="1" si="282"/>
        <v>-17.796225948800224</v>
      </c>
      <c r="AW494" s="91">
        <f t="shared" ca="1" si="283"/>
        <v>-7.2563553897083626</v>
      </c>
      <c r="AX494" s="99">
        <f t="shared" ca="1" si="278"/>
        <v>-11.19297666083432</v>
      </c>
      <c r="AY494" s="91">
        <f t="shared" ca="1" si="279"/>
        <v>15.622983870967742</v>
      </c>
    </row>
    <row r="495" spans="46:51">
      <c r="AT495" s="99" t="e">
        <f t="shared" ca="1" si="280"/>
        <v>#N/A</v>
      </c>
      <c r="AU495" s="91" t="e">
        <f t="shared" ca="1" si="281"/>
        <v>#N/A</v>
      </c>
      <c r="AV495" s="99">
        <f t="shared" ca="1" si="282"/>
        <v>-17.964852670095862</v>
      </c>
      <c r="AW495" s="91">
        <f t="shared" ca="1" si="283"/>
        <v>-7.2563553897083661</v>
      </c>
      <c r="AX495" s="99">
        <f t="shared" ca="1" si="278"/>
        <v>-11.283976471085007</v>
      </c>
      <c r="AY495" s="91">
        <f t="shared" ca="1" si="279"/>
        <v>15.75</v>
      </c>
    </row>
    <row r="496" spans="46:51">
      <c r="AT496" s="99" t="e">
        <f t="shared" ca="1" si="280"/>
        <v>#N/A</v>
      </c>
      <c r="AU496" s="91" t="e">
        <f t="shared" ca="1" si="281"/>
        <v>#N/A</v>
      </c>
      <c r="AV496" s="99">
        <f t="shared" ca="1" si="282"/>
        <v>-18.13325765053677</v>
      </c>
      <c r="AW496" s="91">
        <f t="shared" ca="1" si="283"/>
        <v>-7.2563553897083661</v>
      </c>
      <c r="AX496" s="99">
        <f t="shared" ca="1" si="278"/>
        <v>-11.374976281335691</v>
      </c>
      <c r="AY496" s="91">
        <f t="shared" ca="1" si="279"/>
        <v>15.877016129032258</v>
      </c>
    </row>
    <row r="497" spans="46:51">
      <c r="AT497" s="99" t="e">
        <f t="shared" ca="1" si="280"/>
        <v>#N/A</v>
      </c>
      <c r="AU497" s="91" t="e">
        <f t="shared" ca="1" si="281"/>
        <v>#N/A</v>
      </c>
      <c r="AV497" s="99">
        <f t="shared" ca="1" si="282"/>
        <v>-18.30144701132264</v>
      </c>
      <c r="AW497" s="91">
        <f t="shared" ca="1" si="283"/>
        <v>-7.2563553897083652</v>
      </c>
      <c r="AX497" s="99">
        <f t="shared" ca="1" si="278"/>
        <v>-11.465976091586377</v>
      </c>
      <c r="AY497" s="91">
        <f t="shared" ca="1" si="279"/>
        <v>16.004032258064516</v>
      </c>
    </row>
    <row r="498" spans="46:51">
      <c r="AT498" s="99" t="e">
        <f t="shared" ca="1" si="280"/>
        <v>#N/A</v>
      </c>
      <c r="AU498" s="91" t="e">
        <f t="shared" ca="1" si="281"/>
        <v>#N/A</v>
      </c>
      <c r="AV498" s="99">
        <f t="shared" ca="1" si="282"/>
        <v>-18.469426642988957</v>
      </c>
      <c r="AW498" s="91">
        <f t="shared" ca="1" si="283"/>
        <v>-7.2563553897083644</v>
      </c>
      <c r="AX498" s="99">
        <f t="shared" ca="1" si="278"/>
        <v>-11.556975901837063</v>
      </c>
      <c r="AY498" s="91">
        <f t="shared" ca="1" si="279"/>
        <v>16.131048387096772</v>
      </c>
    </row>
    <row r="499" spans="46:51">
      <c r="AT499" s="99" t="e">
        <f t="shared" ref="AT499:AT530" ca="1" si="284">-AT171</f>
        <v>#N/A</v>
      </c>
      <c r="AU499" s="91" t="e">
        <f t="shared" ref="AU499:AU530" ca="1" si="285">AU171</f>
        <v>#N/A</v>
      </c>
      <c r="AV499" s="99">
        <f t="shared" ref="AV499:AV530" ca="1" si="286">-AV171</f>
        <v>-18.637202216487601</v>
      </c>
      <c r="AW499" s="91">
        <f t="shared" ref="AW499:AW530" ca="1" si="287">AW171</f>
        <v>-7.2563553897083626</v>
      </c>
      <c r="AX499" s="99">
        <f t="shared" ca="1" si="278"/>
        <v>-11.647975712087748</v>
      </c>
      <c r="AY499" s="91">
        <f t="shared" ca="1" si="279"/>
        <v>16.258064516129032</v>
      </c>
    </row>
    <row r="500" spans="46:51">
      <c r="AT500" s="99" t="e">
        <f t="shared" ca="1" si="284"/>
        <v>#N/A</v>
      </c>
      <c r="AU500" s="91" t="e">
        <f t="shared" ca="1" si="285"/>
        <v>#N/A</v>
      </c>
      <c r="AV500" s="99">
        <f t="shared" ca="1" si="286"/>
        <v>-18.804779193618582</v>
      </c>
      <c r="AW500" s="91">
        <f t="shared" ca="1" si="287"/>
        <v>-7.2563553897083644</v>
      </c>
      <c r="AX500" s="99">
        <f t="shared" ref="AX500:AX530" ca="1" si="288">-AX172</f>
        <v>-11.738975522338434</v>
      </c>
      <c r="AY500" s="91">
        <f t="shared" ref="AY500:AY530" ca="1" si="289">AY172</f>
        <v>16.385080645161288</v>
      </c>
    </row>
    <row r="501" spans="46:51">
      <c r="AT501" s="99" t="e">
        <f t="shared" ca="1" si="284"/>
        <v>#N/A</v>
      </c>
      <c r="AU501" s="91" t="e">
        <f t="shared" ca="1" si="285"/>
        <v>#N/A</v>
      </c>
      <c r="AV501" s="99">
        <f t="shared" ca="1" si="286"/>
        <v>-18.972162836857855</v>
      </c>
      <c r="AW501" s="91">
        <f t="shared" ca="1" si="287"/>
        <v>-7.2563553897083688</v>
      </c>
      <c r="AX501" s="99">
        <f t="shared" ca="1" si="288"/>
        <v>-11.82997533258912</v>
      </c>
      <c r="AY501" s="91">
        <f t="shared" ca="1" si="289"/>
        <v>16.512096774193548</v>
      </c>
    </row>
    <row r="502" spans="46:51">
      <c r="AT502" s="99" t="e">
        <f t="shared" ca="1" si="284"/>
        <v>#N/A</v>
      </c>
      <c r="AU502" s="91" t="e">
        <f t="shared" ca="1" si="285"/>
        <v>#N/A</v>
      </c>
      <c r="AV502" s="99">
        <f t="shared" ca="1" si="286"/>
        <v>-19.139358218622441</v>
      </c>
      <c r="AW502" s="91">
        <f t="shared" ca="1" si="287"/>
        <v>-7.2563553897083644</v>
      </c>
      <c r="AX502" s="99">
        <f t="shared" ca="1" si="288"/>
        <v>-11.920975142839804</v>
      </c>
      <c r="AY502" s="91">
        <f t="shared" ca="1" si="289"/>
        <v>16.639112903225804</v>
      </c>
    </row>
    <row r="503" spans="46:51">
      <c r="AT503" s="99" t="e">
        <f t="shared" ca="1" si="284"/>
        <v>#N/A</v>
      </c>
      <c r="AU503" s="91" t="e">
        <f t="shared" ca="1" si="285"/>
        <v>#N/A</v>
      </c>
      <c r="AV503" s="99">
        <f t="shared" ca="1" si="286"/>
        <v>-19.306370230010881</v>
      </c>
      <c r="AW503" s="91">
        <f t="shared" ca="1" si="287"/>
        <v>-7.2563553897083635</v>
      </c>
      <c r="AX503" s="99">
        <f t="shared" ca="1" si="288"/>
        <v>-12.01197495309049</v>
      </c>
      <c r="AY503" s="91">
        <f t="shared" ca="1" si="289"/>
        <v>16.766129032258064</v>
      </c>
    </row>
    <row r="504" spans="46:51">
      <c r="AT504" s="99" t="e">
        <f t="shared" ca="1" si="284"/>
        <v>#N/A</v>
      </c>
      <c r="AU504" s="91" t="e">
        <f t="shared" ca="1" si="285"/>
        <v>#N/A</v>
      </c>
      <c r="AV504" s="99">
        <f t="shared" ca="1" si="286"/>
        <v>-19.473203589054123</v>
      </c>
      <c r="AW504" s="91">
        <f t="shared" ca="1" si="287"/>
        <v>-7.2563553897083644</v>
      </c>
      <c r="AX504" s="99">
        <f t="shared" ca="1" si="288"/>
        <v>-12.102974763341177</v>
      </c>
      <c r="AY504" s="91">
        <f t="shared" ca="1" si="289"/>
        <v>16.89314516129032</v>
      </c>
    </row>
    <row r="505" spans="46:51">
      <c r="AT505" s="99" t="e">
        <f t="shared" ca="1" si="284"/>
        <v>#N/A</v>
      </c>
      <c r="AU505" s="91" t="e">
        <f t="shared" ca="1" si="285"/>
        <v>#N/A</v>
      </c>
      <c r="AV505" s="99">
        <f t="shared" ca="1" si="286"/>
        <v>-19.639862848509161</v>
      </c>
      <c r="AW505" s="91">
        <f t="shared" ca="1" si="287"/>
        <v>-7.256355389708367</v>
      </c>
      <c r="AX505" s="99">
        <f t="shared" ca="1" si="288"/>
        <v>-12.193974573591861</v>
      </c>
      <c r="AY505" s="91">
        <f t="shared" ca="1" si="289"/>
        <v>17.02016129032258</v>
      </c>
    </row>
    <row r="506" spans="46:51">
      <c r="AT506" s="99" t="e">
        <f t="shared" ca="1" si="284"/>
        <v>#N/A</v>
      </c>
      <c r="AU506" s="91" t="e">
        <f t="shared" ca="1" si="285"/>
        <v>#N/A</v>
      </c>
      <c r="AV506" s="99">
        <f t="shared" ca="1" si="286"/>
        <v>-19.806352403225347</v>
      </c>
      <c r="AW506" s="91">
        <f t="shared" ca="1" si="287"/>
        <v>-7.2563553897083635</v>
      </c>
      <c r="AX506" s="99">
        <f t="shared" ca="1" si="288"/>
        <v>-12.284974383842547</v>
      </c>
      <c r="AY506" s="91">
        <f t="shared" ca="1" si="289"/>
        <v>17.147177419354836</v>
      </c>
    </row>
    <row r="507" spans="46:51">
      <c r="AT507" s="99" t="e">
        <f t="shared" ca="1" si="284"/>
        <v>#N/A</v>
      </c>
      <c r="AU507" s="91" t="e">
        <f t="shared" ca="1" si="285"/>
        <v>#N/A</v>
      </c>
      <c r="AV507" s="99">
        <f t="shared" ca="1" si="286"/>
        <v>-19.972676497111006</v>
      </c>
      <c r="AW507" s="91">
        <f t="shared" ca="1" si="287"/>
        <v>-7.2563553897083635</v>
      </c>
      <c r="AX507" s="99">
        <f t="shared" ca="1" si="288"/>
        <v>-12.375974194093232</v>
      </c>
      <c r="AY507" s="91">
        <f t="shared" ca="1" si="289"/>
        <v>17.274193548387096</v>
      </c>
    </row>
    <row r="508" spans="46:51">
      <c r="AT508" s="99" t="e">
        <f t="shared" ca="1" si="284"/>
        <v>#N/A</v>
      </c>
      <c r="AU508" s="91" t="e">
        <f t="shared" ca="1" si="285"/>
        <v>#N/A</v>
      </c>
      <c r="AV508" s="99">
        <f t="shared" ca="1" si="286"/>
        <v>-20.138839229725985</v>
      </c>
      <c r="AW508" s="91">
        <f t="shared" ca="1" si="287"/>
        <v>-7.2563553897083706</v>
      </c>
      <c r="AX508" s="99">
        <f t="shared" ca="1" si="288"/>
        <v>-12.466974004343918</v>
      </c>
      <c r="AY508" s="91">
        <f t="shared" ca="1" si="289"/>
        <v>17.401209677419356</v>
      </c>
    </row>
    <row r="509" spans="46:51">
      <c r="AT509" s="99" t="e">
        <f t="shared" ca="1" si="284"/>
        <v>#N/A</v>
      </c>
      <c r="AU509" s="91" t="e">
        <f t="shared" ca="1" si="285"/>
        <v>#N/A</v>
      </c>
      <c r="AV509" s="99">
        <f t="shared" ca="1" si="286"/>
        <v>-20.304844562523751</v>
      </c>
      <c r="AW509" s="91">
        <f t="shared" ca="1" si="287"/>
        <v>-7.2563553897083652</v>
      </c>
      <c r="AX509" s="99">
        <f t="shared" ca="1" si="288"/>
        <v>-12.557973814594604</v>
      </c>
      <c r="AY509" s="91">
        <f t="shared" ca="1" si="289"/>
        <v>17.528225806451612</v>
      </c>
    </row>
    <row r="510" spans="46:51">
      <c r="AT510" s="99" t="e">
        <f t="shared" ca="1" si="284"/>
        <v>#N/A</v>
      </c>
      <c r="AU510" s="91" t="e">
        <f t="shared" ca="1" si="285"/>
        <v>#N/A</v>
      </c>
      <c r="AV510" s="99">
        <f t="shared" ca="1" si="286"/>
        <v>-20.470696324765076</v>
      </c>
      <c r="AW510" s="91">
        <f t="shared" ca="1" si="287"/>
        <v>-7.2563553897083652</v>
      </c>
      <c r="AX510" s="99">
        <f t="shared" ca="1" si="288"/>
        <v>-12.648973624845288</v>
      </c>
      <c r="AY510" s="91">
        <f t="shared" ca="1" si="289"/>
        <v>17.655241935483872</v>
      </c>
    </row>
    <row r="511" spans="46:51">
      <c r="AT511" s="99" t="e">
        <f t="shared" ca="1" si="284"/>
        <v>#N/A</v>
      </c>
      <c r="AU511" s="91" t="e">
        <f t="shared" ca="1" si="285"/>
        <v>#N/A</v>
      </c>
      <c r="AV511" s="99">
        <f t="shared" ca="1" si="286"/>
        <v>-20.636398219123667</v>
      </c>
      <c r="AW511" s="91">
        <f t="shared" ca="1" si="287"/>
        <v>-7.2563553897083644</v>
      </c>
      <c r="AX511" s="99">
        <f t="shared" ca="1" si="288"/>
        <v>-12.739973435095974</v>
      </c>
      <c r="AY511" s="91">
        <f t="shared" ca="1" si="289"/>
        <v>17.782258064516128</v>
      </c>
    </row>
    <row r="512" spans="46:51">
      <c r="AT512" s="99" t="e">
        <f t="shared" ca="1" si="284"/>
        <v>#N/A</v>
      </c>
      <c r="AU512" s="91" t="e">
        <f t="shared" ca="1" si="285"/>
        <v>#N/A</v>
      </c>
      <c r="AV512" s="99">
        <f t="shared" ca="1" si="286"/>
        <v>-20.801953827002652</v>
      </c>
      <c r="AW512" s="91">
        <f t="shared" ca="1" si="287"/>
        <v>-7.2563553897083661</v>
      </c>
      <c r="AX512" s="99">
        <f t="shared" ca="1" si="288"/>
        <v>-12.830973245346661</v>
      </c>
      <c r="AY512" s="91">
        <f t="shared" ca="1" si="289"/>
        <v>17.909274193548388</v>
      </c>
    </row>
    <row r="513" spans="46:51">
      <c r="AT513" s="99" t="e">
        <f t="shared" ca="1" si="284"/>
        <v>#N/A</v>
      </c>
      <c r="AU513" s="91" t="e">
        <f t="shared" ca="1" si="285"/>
        <v>#N/A</v>
      </c>
      <c r="AV513" s="99">
        <f t="shared" ca="1" si="286"/>
        <v>-20.96736661357955</v>
      </c>
      <c r="AW513" s="91">
        <f t="shared" ca="1" si="287"/>
        <v>-7.2563553897083635</v>
      </c>
      <c r="AX513" s="99">
        <f t="shared" ca="1" si="288"/>
        <v>-12.921973055597345</v>
      </c>
      <c r="AY513" s="91">
        <f t="shared" ca="1" si="289"/>
        <v>18.036290322580644</v>
      </c>
    </row>
    <row r="514" spans="46:51">
      <c r="AT514" s="99" t="e">
        <f t="shared" ca="1" si="284"/>
        <v>#N/A</v>
      </c>
      <c r="AU514" s="91" t="e">
        <f t="shared" ca="1" si="285"/>
        <v>#N/A</v>
      </c>
      <c r="AV514" s="99">
        <f t="shared" ca="1" si="286"/>
        <v>-21.132639932595982</v>
      </c>
      <c r="AW514" s="91">
        <f t="shared" ca="1" si="287"/>
        <v>-7.2563553897083661</v>
      </c>
      <c r="AX514" s="99">
        <f t="shared" ca="1" si="288"/>
        <v>-13.012972865848031</v>
      </c>
      <c r="AY514" s="91">
        <f t="shared" ca="1" si="289"/>
        <v>18.163306451612904</v>
      </c>
    </row>
    <row r="515" spans="46:51">
      <c r="AT515" s="99" t="e">
        <f t="shared" ca="1" si="284"/>
        <v>#N/A</v>
      </c>
      <c r="AU515" s="91" t="e">
        <f t="shared" ca="1" si="285"/>
        <v>#N/A</v>
      </c>
      <c r="AV515" s="99">
        <f t="shared" ca="1" si="286"/>
        <v>-21.297777030907483</v>
      </c>
      <c r="AW515" s="91">
        <f t="shared" ca="1" si="287"/>
        <v>-7.256355389708367</v>
      </c>
      <c r="AX515" s="99">
        <f t="shared" ca="1" si="288"/>
        <v>-13.103972676098717</v>
      </c>
      <c r="AY515" s="91">
        <f t="shared" ca="1" si="289"/>
        <v>18.29032258064516</v>
      </c>
    </row>
    <row r="516" spans="46:51">
      <c r="AT516" s="99" t="e">
        <f t="shared" ca="1" si="284"/>
        <v>#N/A</v>
      </c>
      <c r="AU516" s="91" t="e">
        <f t="shared" ca="1" si="285"/>
        <v>#N/A</v>
      </c>
      <c r="AV516" s="99">
        <f t="shared" ca="1" si="286"/>
        <v>-21.462781052807447</v>
      </c>
      <c r="AW516" s="91">
        <f t="shared" ca="1" si="287"/>
        <v>-7.2563553897083652</v>
      </c>
      <c r="AX516" s="99">
        <f t="shared" ca="1" si="288"/>
        <v>-13.194972486349402</v>
      </c>
      <c r="AY516" s="91">
        <f t="shared" ca="1" si="289"/>
        <v>18.41733870967742</v>
      </c>
    </row>
    <row r="517" spans="46:51">
      <c r="AT517" s="99" t="e">
        <f t="shared" ca="1" si="284"/>
        <v>#N/A</v>
      </c>
      <c r="AU517" s="91" t="e">
        <f t="shared" ca="1" si="285"/>
        <v>#N/A</v>
      </c>
      <c r="AV517" s="99">
        <f t="shared" ca="1" si="286"/>
        <v>-21.627655044138521</v>
      </c>
      <c r="AW517" s="91">
        <f t="shared" ca="1" si="287"/>
        <v>-7.2563553897083617</v>
      </c>
      <c r="AX517" s="99">
        <f t="shared" ca="1" si="288"/>
        <v>-13.285972296600088</v>
      </c>
      <c r="AY517" s="91">
        <f t="shared" ca="1" si="289"/>
        <v>18.544354838709676</v>
      </c>
    </row>
    <row r="518" spans="46:51">
      <c r="AT518" s="99" t="e">
        <f t="shared" ca="1" si="284"/>
        <v>#N/A</v>
      </c>
      <c r="AU518" s="91" t="e">
        <f t="shared" ca="1" si="285"/>
        <v>#N/A</v>
      </c>
      <c r="AV518" s="99">
        <f t="shared" ca="1" si="286"/>
        <v>-21.792401956203687</v>
      </c>
      <c r="AW518" s="91">
        <f t="shared" ca="1" si="287"/>
        <v>-7.2563553897083644</v>
      </c>
      <c r="AX518" s="99">
        <f t="shared" ca="1" si="288"/>
        <v>-13.376972106850774</v>
      </c>
      <c r="AY518" s="91">
        <f t="shared" ca="1" si="289"/>
        <v>18.671370967741936</v>
      </c>
    </row>
    <row r="519" spans="46:51">
      <c r="AT519" s="99" t="e">
        <f t="shared" ca="1" si="284"/>
        <v>#N/A</v>
      </c>
      <c r="AU519" s="91" t="e">
        <f t="shared" ca="1" si="285"/>
        <v>#N/A</v>
      </c>
      <c r="AV519" s="99">
        <f t="shared" ca="1" si="286"/>
        <v>-21.957024649488609</v>
      </c>
      <c r="AW519" s="91">
        <f t="shared" ca="1" si="287"/>
        <v>-7.2563553897083679</v>
      </c>
      <c r="AX519" s="99">
        <f t="shared" ca="1" si="288"/>
        <v>-13.467971917101458</v>
      </c>
      <c r="AY519" s="91">
        <f t="shared" ca="1" si="289"/>
        <v>18.798387096774192</v>
      </c>
    </row>
    <row r="520" spans="46:51">
      <c r="AT520" s="99" t="e">
        <f t="shared" ca="1" si="284"/>
        <v>#N/A</v>
      </c>
      <c r="AU520" s="91" t="e">
        <f t="shared" ca="1" si="285"/>
        <v>#N/A</v>
      </c>
      <c r="AV520" s="99">
        <f t="shared" ca="1" si="286"/>
        <v>-22.121525897205878</v>
      </c>
      <c r="AW520" s="91">
        <f t="shared" ca="1" si="287"/>
        <v>-7.2563553897083652</v>
      </c>
      <c r="AX520" s="99">
        <f t="shared" ca="1" si="288"/>
        <v>-13.558971727352144</v>
      </c>
      <c r="AY520" s="91">
        <f t="shared" ca="1" si="289"/>
        <v>18.925403225806452</v>
      </c>
    </row>
    <row r="521" spans="46:51">
      <c r="AT521" s="99" t="e">
        <f t="shared" ca="1" si="284"/>
        <v>#N/A</v>
      </c>
      <c r="AU521" s="91" t="e">
        <f t="shared" ca="1" si="285"/>
        <v>#N/A</v>
      </c>
      <c r="AV521" s="99">
        <f t="shared" ca="1" si="286"/>
        <v>-22.285908388671309</v>
      </c>
      <c r="AW521" s="91">
        <f t="shared" ca="1" si="287"/>
        <v>-7.2563553897083697</v>
      </c>
      <c r="AX521" s="99">
        <f t="shared" ca="1" si="288"/>
        <v>-13.649971537602831</v>
      </c>
      <c r="AY521" s="91">
        <f t="shared" ca="1" si="289"/>
        <v>19.052419354838708</v>
      </c>
    </row>
    <row r="522" spans="46:51">
      <c r="AT522" s="99" t="e">
        <f t="shared" ca="1" si="284"/>
        <v>#N/A</v>
      </c>
      <c r="AU522" s="91" t="e">
        <f t="shared" ca="1" si="285"/>
        <v>#N/A</v>
      </c>
      <c r="AV522" s="99">
        <f t="shared" ca="1" si="286"/>
        <v>-22.450174732521578</v>
      </c>
      <c r="AW522" s="91">
        <f t="shared" ca="1" si="287"/>
        <v>-7.2563553897083626</v>
      </c>
      <c r="AX522" s="99">
        <f t="shared" ca="1" si="288"/>
        <v>-13.740971347853515</v>
      </c>
      <c r="AY522" s="91">
        <f t="shared" ca="1" si="289"/>
        <v>19.179435483870968</v>
      </c>
    </row>
    <row r="523" spans="46:51">
      <c r="AT523" s="99" t="e">
        <f t="shared" ca="1" si="284"/>
        <v>#N/A</v>
      </c>
      <c r="AU523" s="91" t="e">
        <f t="shared" ca="1" si="285"/>
        <v>#N/A</v>
      </c>
      <c r="AV523" s="99">
        <f t="shared" ca="1" si="286"/>
        <v>-22.614327459782004</v>
      </c>
      <c r="AW523" s="91">
        <f t="shared" ca="1" si="287"/>
        <v>-7.2563553897083679</v>
      </c>
      <c r="AX523" s="99">
        <f t="shared" ca="1" si="288"/>
        <v>-13.831971158104201</v>
      </c>
      <c r="AY523" s="91">
        <f t="shared" ca="1" si="289"/>
        <v>19.306451612903224</v>
      </c>
    </row>
    <row r="524" spans="46:51">
      <c r="AT524" s="99" t="e">
        <f t="shared" ca="1" si="284"/>
        <v>#N/A</v>
      </c>
      <c r="AU524" s="91" t="e">
        <f t="shared" ca="1" si="285"/>
        <v>#N/A</v>
      </c>
      <c r="AV524" s="99">
        <f t="shared" ca="1" si="286"/>
        <v>-22.778369026792731</v>
      </c>
      <c r="AW524" s="91">
        <f t="shared" ca="1" si="287"/>
        <v>-7.2563553897083617</v>
      </c>
      <c r="AX524" s="99">
        <f t="shared" ca="1" si="288"/>
        <v>-13.922970968354887</v>
      </c>
      <c r="AY524" s="91">
        <f t="shared" ca="1" si="289"/>
        <v>19.433467741935484</v>
      </c>
    </row>
    <row r="525" spans="46:51">
      <c r="AT525" s="99" t="e">
        <f t="shared" ca="1" si="284"/>
        <v>#N/A</v>
      </c>
      <c r="AU525" s="91" t="e">
        <f t="shared" ca="1" si="285"/>
        <v>#N/A</v>
      </c>
      <c r="AV525" s="99">
        <f t="shared" ca="1" si="286"/>
        <v>-22.942301818000963</v>
      </c>
      <c r="AW525" s="91">
        <f t="shared" ca="1" si="287"/>
        <v>-7.256355389708367</v>
      </c>
      <c r="AX525" s="99">
        <f t="shared" ca="1" si="288"/>
        <v>-14.013970778605572</v>
      </c>
      <c r="AY525" s="91">
        <f t="shared" ca="1" si="289"/>
        <v>19.56048387096774</v>
      </c>
    </row>
    <row r="526" spans="46:51">
      <c r="AT526" s="99" t="e">
        <f t="shared" ca="1" si="284"/>
        <v>#N/A</v>
      </c>
      <c r="AU526" s="91" t="e">
        <f t="shared" ca="1" si="285"/>
        <v>#N/A</v>
      </c>
      <c r="AV526" s="99">
        <f t="shared" ca="1" si="286"/>
        <v>-23.10612814862651</v>
      </c>
      <c r="AW526" s="91">
        <f t="shared" ca="1" si="287"/>
        <v>-7.256355389708367</v>
      </c>
      <c r="AX526" s="99">
        <f t="shared" ca="1" si="288"/>
        <v>-14.104970588856258</v>
      </c>
      <c r="AY526" s="91">
        <f t="shared" ca="1" si="289"/>
        <v>19.6875</v>
      </c>
    </row>
    <row r="527" spans="46:51">
      <c r="AT527" s="99" t="e">
        <f t="shared" ca="1" si="284"/>
        <v>#N/A</v>
      </c>
      <c r="AU527" s="91" t="e">
        <f t="shared" ca="1" si="285"/>
        <v>#N/A</v>
      </c>
      <c r="AV527" s="99">
        <f t="shared" ca="1" si="286"/>
        <v>-23.26985026720736</v>
      </c>
      <c r="AW527" s="91">
        <f t="shared" ca="1" si="287"/>
        <v>-7.2563553897083626</v>
      </c>
      <c r="AX527" s="99">
        <f t="shared" ca="1" si="288"/>
        <v>-14.195970399106942</v>
      </c>
      <c r="AY527" s="91">
        <f t="shared" ca="1" si="289"/>
        <v>19.814516129032256</v>
      </c>
    </row>
    <row r="528" spans="46:51">
      <c r="AT528" s="99" t="e">
        <f t="shared" ca="1" si="284"/>
        <v>#N/A</v>
      </c>
      <c r="AU528" s="91" t="e">
        <f t="shared" ca="1" si="285"/>
        <v>#N/A</v>
      </c>
      <c r="AV528" s="99">
        <f t="shared" ca="1" si="286"/>
        <v>-23.433470358031698</v>
      </c>
      <c r="AW528" s="91">
        <f t="shared" ca="1" si="287"/>
        <v>-7.2563553897083661</v>
      </c>
      <c r="AX528" s="99">
        <f t="shared" ca="1" si="288"/>
        <v>-14.286970209357628</v>
      </c>
      <c r="AY528" s="91">
        <f t="shared" ca="1" si="289"/>
        <v>19.941532258064516</v>
      </c>
    </row>
    <row r="529" spans="46:51">
      <c r="AT529" s="99" t="e">
        <f t="shared" ca="1" si="284"/>
        <v>#N/A</v>
      </c>
      <c r="AU529" s="91" t="e">
        <f t="shared" ca="1" si="285"/>
        <v>#N/A</v>
      </c>
      <c r="AV529" s="99">
        <f t="shared" ca="1" si="286"/>
        <v>-23.596990543462326</v>
      </c>
      <c r="AW529" s="91">
        <f t="shared" ca="1" si="287"/>
        <v>-7.2563553897083635</v>
      </c>
      <c r="AX529" s="99">
        <f t="shared" ca="1" si="288"/>
        <v>-14.377970019608314</v>
      </c>
      <c r="AY529" s="91">
        <f t="shared" ca="1" si="289"/>
        <v>20.068548387096772</v>
      </c>
    </row>
    <row r="530" spans="46:51">
      <c r="AT530" s="154" t="e">
        <f t="shared" ca="1" si="284"/>
        <v>#N/A</v>
      </c>
      <c r="AU530" s="139" t="e">
        <f t="shared" ca="1" si="285"/>
        <v>#N/A</v>
      </c>
      <c r="AV530" s="154">
        <f t="shared" ca="1" si="286"/>
        <v>-23.862029746301054</v>
      </c>
      <c r="AW530" s="139">
        <f t="shared" ca="1" si="287"/>
        <v>-7.287388859299571</v>
      </c>
      <c r="AX530" s="99">
        <f t="shared" ca="1" si="288"/>
        <v>-14.530849700829465</v>
      </c>
      <c r="AY530" s="91">
        <f t="shared" ca="1" si="289"/>
        <v>20.281935483870967</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f t="shared" ca="1" si="290"/>
        <v>-0.74849152769789451</v>
      </c>
      <c r="AU558" s="91">
        <f t="shared" ca="1" si="291"/>
        <v>-3.9929521263051067</v>
      </c>
      <c r="AV558" s="99" t="e">
        <f t="shared" ca="1" si="292"/>
        <v>#N/A</v>
      </c>
      <c r="AW558" s="91" t="e">
        <f t="shared" ca="1" si="293"/>
        <v>#N/A</v>
      </c>
      <c r="AX558" s="99" t="e">
        <f t="shared" ref="AX558" ca="1" si="320">-AX233</f>
        <v>#N/A</v>
      </c>
      <c r="AY558" s="91" t="e">
        <f t="shared" ca="1" si="295"/>
        <v>#N/A</v>
      </c>
    </row>
    <row r="559" spans="46:51">
      <c r="AT559" s="99">
        <f t="shared" ca="1" si="290"/>
        <v>-1.3616845741710959</v>
      </c>
      <c r="AU559" s="91">
        <f t="shared" ca="1" si="291"/>
        <v>-3.992952126305108</v>
      </c>
      <c r="AV559" s="99" t="e">
        <f t="shared" ca="1" si="292"/>
        <v>#N/A</v>
      </c>
      <c r="AW559" s="91" t="e">
        <f t="shared" ca="1" si="293"/>
        <v>#N/A</v>
      </c>
      <c r="AX559" s="99" t="e">
        <f t="shared" ref="AX559" ca="1" si="321">-AX234</f>
        <v>#N/A</v>
      </c>
      <c r="AY559" s="91" t="e">
        <f t="shared" ca="1" si="295"/>
        <v>#N/A</v>
      </c>
    </row>
    <row r="560" spans="46:51">
      <c r="AT560" s="99">
        <f t="shared" ca="1" si="290"/>
        <v>-1.7880040036407976</v>
      </c>
      <c r="AU560" s="91">
        <f t="shared" ca="1" si="291"/>
        <v>-3.9929521263051075</v>
      </c>
      <c r="AV560" s="99" t="e">
        <f t="shared" ca="1" si="292"/>
        <v>#N/A</v>
      </c>
      <c r="AW560" s="91" t="e">
        <f t="shared" ca="1" si="293"/>
        <v>#N/A</v>
      </c>
      <c r="AX560" s="99" t="e">
        <f t="shared" ref="AX560" ca="1" si="322">-AX235</f>
        <v>#N/A</v>
      </c>
      <c r="AY560" s="91" t="e">
        <f t="shared" ca="1" si="295"/>
        <v>#N/A</v>
      </c>
    </row>
    <row r="561" spans="46:51">
      <c r="AT561" s="99">
        <f t="shared" ca="1" si="290"/>
        <v>-2.1420924068619267</v>
      </c>
      <c r="AU561" s="91">
        <f t="shared" ca="1" si="291"/>
        <v>-3.9929521263051071</v>
      </c>
      <c r="AV561" s="99" t="e">
        <f t="shared" ca="1" si="292"/>
        <v>#N/A</v>
      </c>
      <c r="AW561" s="91" t="e">
        <f t="shared" ca="1" si="293"/>
        <v>#N/A</v>
      </c>
      <c r="AX561" s="99" t="e">
        <f t="shared" ref="AX561" ca="1" si="323">-AX236</f>
        <v>#N/A</v>
      </c>
      <c r="AY561" s="91" t="e">
        <f t="shared" ca="1" si="295"/>
        <v>#N/A</v>
      </c>
    </row>
    <row r="562" spans="46:51">
      <c r="AT562" s="99">
        <f t="shared" ca="1" si="290"/>
        <v>-2.4554000828857854</v>
      </c>
      <c r="AU562" s="91">
        <f t="shared" ca="1" si="291"/>
        <v>-3.9929521263051075</v>
      </c>
      <c r="AV562" s="99" t="e">
        <f t="shared" ca="1" si="292"/>
        <v>#N/A</v>
      </c>
      <c r="AW562" s="91" t="e">
        <f t="shared" ca="1" si="293"/>
        <v>#N/A</v>
      </c>
      <c r="AX562" s="99" t="e">
        <f t="shared" ref="AX562" ca="1" si="324">-AX237</f>
        <v>#N/A</v>
      </c>
      <c r="AY562" s="91" t="e">
        <f t="shared" ca="1" si="295"/>
        <v>#N/A</v>
      </c>
    </row>
    <row r="563" spans="46:51">
      <c r="AT563" s="99">
        <f t="shared" ca="1" si="290"/>
        <v>-2.741942264077696</v>
      </c>
      <c r="AU563" s="91">
        <f t="shared" ca="1" si="291"/>
        <v>-3.9929521263051075</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t="e">
        <f t="shared" ca="1" si="399"/>
        <v>#N/A</v>
      </c>
      <c r="AU654" s="91" t="e">
        <f t="shared" ca="1" si="400"/>
        <v>#N/A</v>
      </c>
      <c r="AV654" s="99" t="e">
        <f t="shared" ca="1" si="401"/>
        <v>#N/A</v>
      </c>
      <c r="AW654" s="91" t="e">
        <f t="shared" ca="1" si="402"/>
        <v>#N/A</v>
      </c>
      <c r="AX654" s="99" t="e">
        <f t="shared" ref="AX654" ca="1" si="429">-AX329</f>
        <v>#N/A</v>
      </c>
      <c r="AY654" s="91" t="e">
        <f t="shared" ca="1" si="368"/>
        <v>#N/A</v>
      </c>
    </row>
    <row r="655" spans="46:51">
      <c r="AT655" s="99" t="e">
        <f t="shared" ca="1" si="399"/>
        <v>#N/A</v>
      </c>
      <c r="AU655" s="91" t="e">
        <f t="shared" ca="1" si="400"/>
        <v>#N/A</v>
      </c>
      <c r="AV655" s="99" t="e">
        <f t="shared" ca="1" si="401"/>
        <v>#N/A</v>
      </c>
      <c r="AW655" s="91" t="e">
        <f t="shared" ca="1" si="402"/>
        <v>#N/A</v>
      </c>
      <c r="AX655" s="99" t="e">
        <f t="shared" ref="AX655" ca="1" si="430">-AX330</f>
        <v>#N/A</v>
      </c>
      <c r="AY655" s="91" t="e">
        <f t="shared" ca="1" si="368"/>
        <v>#N/A</v>
      </c>
    </row>
    <row r="656" spans="46:51">
      <c r="AT656" s="99" t="e">
        <f t="shared" ca="1" si="399"/>
        <v>#N/A</v>
      </c>
      <c r="AU656" s="91" t="e">
        <f t="shared" ca="1" si="400"/>
        <v>#N/A</v>
      </c>
      <c r="AV656" s="99" t="e">
        <f t="shared" ca="1" si="401"/>
        <v>#N/A</v>
      </c>
      <c r="AW656" s="91" t="e">
        <f t="shared" ca="1" si="402"/>
        <v>#N/A</v>
      </c>
      <c r="AX656" s="99" t="e">
        <f t="shared" ref="AX656" ca="1" si="431">-AX331</f>
        <v>#N/A</v>
      </c>
      <c r="AY656" s="91" t="e">
        <f t="shared" ca="1" si="368"/>
        <v>#N/A</v>
      </c>
    </row>
    <row r="657" spans="46:51">
      <c r="AT657" s="99" t="e">
        <f t="shared" ca="1" si="399"/>
        <v>#N/A</v>
      </c>
      <c r="AU657" s="91" t="e">
        <f t="shared" ca="1" si="400"/>
        <v>#N/A</v>
      </c>
      <c r="AV657" s="99" t="e">
        <f t="shared" ca="1" si="401"/>
        <v>#N/A</v>
      </c>
      <c r="AW657" s="91" t="e">
        <f t="shared" ca="1" si="402"/>
        <v>#N/A</v>
      </c>
      <c r="AX657" s="99" t="e">
        <f t="shared" ref="AX657" ca="1" si="432">-AX332</f>
        <v>#N/A</v>
      </c>
      <c r="AY657" s="91" t="e">
        <f t="shared" ca="1" si="368"/>
        <v>#N/A</v>
      </c>
    </row>
    <row r="658" spans="46:51">
      <c r="AT658" s="99" t="e">
        <f t="shared" ca="1" si="399"/>
        <v>#N/A</v>
      </c>
      <c r="AU658" s="91" t="e">
        <f t="shared" ca="1" si="400"/>
        <v>#N/A</v>
      </c>
      <c r="AV658" s="99" t="e">
        <f t="shared" ca="1" si="401"/>
        <v>#N/A</v>
      </c>
      <c r="AW658" s="91" t="e">
        <f t="shared" ca="1" si="402"/>
        <v>#N/A</v>
      </c>
      <c r="AX658" s="99" t="e">
        <f t="shared" ref="AX658" ca="1" si="433">-AX333</f>
        <v>#N/A</v>
      </c>
      <c r="AY658" s="91" t="e">
        <f t="shared" ca="1" si="368"/>
        <v>#N/A</v>
      </c>
    </row>
    <row r="659" spans="46:51">
      <c r="AT659" s="99" t="e">
        <f t="shared" ca="1" si="399"/>
        <v>#N/A</v>
      </c>
      <c r="AU659" s="91" t="e">
        <f t="shared" ca="1" si="400"/>
        <v>#N/A</v>
      </c>
      <c r="AV659" s="99" t="e">
        <f t="shared" ca="1" si="401"/>
        <v>#N/A</v>
      </c>
      <c r="AW659" s="91" t="e">
        <f t="shared" ca="1" si="402"/>
        <v>#N/A</v>
      </c>
      <c r="AX659" s="99" t="e">
        <f t="shared" ref="AX659" ca="1" si="434">-AX334</f>
        <v>#N/A</v>
      </c>
      <c r="AY659" s="91" t="e">
        <f t="shared" ca="1" si="368"/>
        <v>#N/A</v>
      </c>
    </row>
    <row r="660" spans="46:51">
      <c r="AT660" s="99" t="e">
        <f t="shared" ref="AT660:AT691" ca="1" si="435">-AT335</f>
        <v>#N/A</v>
      </c>
      <c r="AU660" s="91" t="e">
        <f t="shared" ref="AU660:AU691" ca="1" si="436">AU335</f>
        <v>#N/A</v>
      </c>
      <c r="AV660" s="99" t="e">
        <f t="shared" ref="AV660:AV691" ca="1" si="437">-AV335</f>
        <v>#N/A</v>
      </c>
      <c r="AW660" s="91" t="e">
        <f t="shared" ref="AW660:AW691" ca="1" si="438">AW335</f>
        <v>#N/A</v>
      </c>
      <c r="AX660" s="99" t="e">
        <f t="shared" ref="AX660" ca="1" si="439">-AX335</f>
        <v>#N/A</v>
      </c>
      <c r="AY660" s="91" t="e">
        <f t="shared" ca="1" si="368"/>
        <v>#N/A</v>
      </c>
    </row>
    <row r="661" spans="46:51">
      <c r="AT661" s="99" t="e">
        <f t="shared" ca="1" si="435"/>
        <v>#N/A</v>
      </c>
      <c r="AU661" s="91" t="e">
        <f t="shared" ca="1" si="436"/>
        <v>#N/A</v>
      </c>
      <c r="AV661" s="99" t="e">
        <f t="shared" ca="1" si="437"/>
        <v>#N/A</v>
      </c>
      <c r="AW661" s="91" t="e">
        <f t="shared" ca="1" si="438"/>
        <v>#N/A</v>
      </c>
      <c r="AX661" s="99" t="e">
        <f t="shared" ref="AX661" ca="1" si="440">-AX336</f>
        <v>#N/A</v>
      </c>
      <c r="AY661" s="91" t="e">
        <f t="shared" ref="AY661:AY691" ca="1" si="441">AY336</f>
        <v>#N/A</v>
      </c>
    </row>
    <row r="662" spans="46:51">
      <c r="AT662" s="99" t="e">
        <f t="shared" ca="1" si="435"/>
        <v>#N/A</v>
      </c>
      <c r="AU662" s="91" t="e">
        <f t="shared" ca="1" si="436"/>
        <v>#N/A</v>
      </c>
      <c r="AV662" s="99" t="e">
        <f t="shared" ca="1" si="437"/>
        <v>#N/A</v>
      </c>
      <c r="AW662" s="91" t="e">
        <f t="shared" ca="1" si="438"/>
        <v>#N/A</v>
      </c>
      <c r="AX662" s="99" t="e">
        <f t="shared" ref="AX662" ca="1" si="442">-AX337</f>
        <v>#N/A</v>
      </c>
      <c r="AY662" s="91" t="e">
        <f t="shared" ca="1" si="441"/>
        <v>#N/A</v>
      </c>
    </row>
    <row r="663" spans="46:51">
      <c r="AT663" s="99" t="e">
        <f t="shared" ca="1" si="435"/>
        <v>#N/A</v>
      </c>
      <c r="AU663" s="91" t="e">
        <f t="shared" ca="1" si="436"/>
        <v>#N/A</v>
      </c>
      <c r="AV663" s="99" t="e">
        <f t="shared" ca="1" si="437"/>
        <v>#N/A</v>
      </c>
      <c r="AW663" s="91" t="e">
        <f t="shared" ca="1" si="438"/>
        <v>#N/A</v>
      </c>
      <c r="AX663" s="99" t="e">
        <f t="shared" ref="AX663" ca="1" si="443">-AX338</f>
        <v>#N/A</v>
      </c>
      <c r="AY663" s="91" t="e">
        <f t="shared" ca="1" si="441"/>
        <v>#N/A</v>
      </c>
    </row>
    <row r="664" spans="46:51">
      <c r="AT664" s="99" t="e">
        <f t="shared" ca="1" si="435"/>
        <v>#N/A</v>
      </c>
      <c r="AU664" s="91" t="e">
        <f t="shared" ca="1" si="436"/>
        <v>#N/A</v>
      </c>
      <c r="AV664" s="99" t="e">
        <f t="shared" ca="1" si="437"/>
        <v>#N/A</v>
      </c>
      <c r="AW664" s="91" t="e">
        <f t="shared" ca="1" si="438"/>
        <v>#N/A</v>
      </c>
      <c r="AX664" s="99" t="e">
        <f t="shared" ref="AX664" ca="1" si="444">-AX339</f>
        <v>#N/A</v>
      </c>
      <c r="AY664" s="91" t="e">
        <f t="shared" ca="1" si="441"/>
        <v>#N/A</v>
      </c>
    </row>
    <row r="665" spans="46:51">
      <c r="AT665" s="99" t="e">
        <f t="shared" ca="1" si="435"/>
        <v>#N/A</v>
      </c>
      <c r="AU665" s="91" t="e">
        <f t="shared" ca="1" si="436"/>
        <v>#N/A</v>
      </c>
      <c r="AV665" s="99" t="e">
        <f t="shared" ca="1" si="437"/>
        <v>#N/A</v>
      </c>
      <c r="AW665" s="91" t="e">
        <f t="shared" ca="1" si="438"/>
        <v>#N/A</v>
      </c>
      <c r="AX665" s="99" t="e">
        <f t="shared" ref="AX665" ca="1" si="445">-AX340</f>
        <v>#N/A</v>
      </c>
      <c r="AY665" s="91" t="e">
        <f t="shared" ca="1" si="441"/>
        <v>#N/A</v>
      </c>
    </row>
    <row r="666" spans="46:51">
      <c r="AT666" s="99" t="e">
        <f t="shared" ca="1" si="435"/>
        <v>#N/A</v>
      </c>
      <c r="AU666" s="91" t="e">
        <f t="shared" ca="1" si="436"/>
        <v>#N/A</v>
      </c>
      <c r="AV666" s="99" t="e">
        <f t="shared" ca="1" si="437"/>
        <v>#N/A</v>
      </c>
      <c r="AW666" s="91" t="e">
        <f t="shared" ca="1" si="438"/>
        <v>#N/A</v>
      </c>
      <c r="AX666" s="99" t="e">
        <f t="shared" ref="AX666" ca="1" si="446">-AX341</f>
        <v>#N/A</v>
      </c>
      <c r="AY666" s="91" t="e">
        <f t="shared" ca="1" si="441"/>
        <v>#N/A</v>
      </c>
    </row>
    <row r="667" spans="46:51">
      <c r="AT667" s="99" t="e">
        <f t="shared" ca="1" si="435"/>
        <v>#N/A</v>
      </c>
      <c r="AU667" s="91" t="e">
        <f t="shared" ca="1" si="436"/>
        <v>#N/A</v>
      </c>
      <c r="AV667" s="99" t="e">
        <f t="shared" ca="1" si="437"/>
        <v>#N/A</v>
      </c>
      <c r="AW667" s="91" t="e">
        <f t="shared" ca="1" si="438"/>
        <v>#N/A</v>
      </c>
      <c r="AX667" s="99" t="e">
        <f t="shared" ref="AX667" ca="1" si="447">-AX342</f>
        <v>#N/A</v>
      </c>
      <c r="AY667" s="91" t="e">
        <f t="shared" ca="1" si="441"/>
        <v>#N/A</v>
      </c>
    </row>
    <row r="668" spans="46:51">
      <c r="AT668" s="99" t="e">
        <f t="shared" ca="1" si="435"/>
        <v>#N/A</v>
      </c>
      <c r="AU668" s="91" t="e">
        <f t="shared" ca="1" si="436"/>
        <v>#N/A</v>
      </c>
      <c r="AV668" s="99" t="e">
        <f t="shared" ca="1" si="437"/>
        <v>#N/A</v>
      </c>
      <c r="AW668" s="91" t="e">
        <f t="shared" ca="1" si="438"/>
        <v>#N/A</v>
      </c>
      <c r="AX668" s="99" t="e">
        <f t="shared" ref="AX668" ca="1" si="448">-AX343</f>
        <v>#N/A</v>
      </c>
      <c r="AY668" s="91" t="e">
        <f t="shared" ca="1" si="441"/>
        <v>#N/A</v>
      </c>
    </row>
    <row r="669" spans="46:51">
      <c r="AT669" s="99" t="e">
        <f t="shared" ca="1" si="435"/>
        <v>#N/A</v>
      </c>
      <c r="AU669" s="91" t="e">
        <f t="shared" ca="1" si="436"/>
        <v>#N/A</v>
      </c>
      <c r="AV669" s="99" t="e">
        <f t="shared" ca="1" si="437"/>
        <v>#N/A</v>
      </c>
      <c r="AW669" s="91" t="e">
        <f t="shared" ca="1" si="438"/>
        <v>#N/A</v>
      </c>
      <c r="AX669" s="99" t="e">
        <f t="shared" ref="AX669" ca="1" si="449">-AX344</f>
        <v>#N/A</v>
      </c>
      <c r="AY669" s="91" t="e">
        <f t="shared" ca="1" si="441"/>
        <v>#N/A</v>
      </c>
    </row>
    <row r="670" spans="46:51">
      <c r="AT670" s="99" t="e">
        <f t="shared" ca="1" si="435"/>
        <v>#N/A</v>
      </c>
      <c r="AU670" s="91" t="e">
        <f t="shared" ca="1" si="436"/>
        <v>#N/A</v>
      </c>
      <c r="AV670" s="99" t="e">
        <f t="shared" ca="1" si="437"/>
        <v>#N/A</v>
      </c>
      <c r="AW670" s="91" t="e">
        <f t="shared" ca="1" si="438"/>
        <v>#N/A</v>
      </c>
      <c r="AX670" s="99" t="e">
        <f t="shared" ref="AX670" ca="1" si="450">-AX345</f>
        <v>#N/A</v>
      </c>
      <c r="AY670" s="91" t="e">
        <f t="shared" ca="1" si="441"/>
        <v>#N/A</v>
      </c>
    </row>
    <row r="671" spans="46:51">
      <c r="AT671" s="99" t="e">
        <f t="shared" ca="1" si="435"/>
        <v>#N/A</v>
      </c>
      <c r="AU671" s="91" t="e">
        <f t="shared" ca="1" si="436"/>
        <v>#N/A</v>
      </c>
      <c r="AV671" s="99" t="e">
        <f t="shared" ca="1" si="437"/>
        <v>#N/A</v>
      </c>
      <c r="AW671" s="91" t="e">
        <f t="shared" ca="1" si="438"/>
        <v>#N/A</v>
      </c>
      <c r="AX671" s="99" t="e">
        <f t="shared" ref="AX671" ca="1" si="451">-AX346</f>
        <v>#N/A</v>
      </c>
      <c r="AY671" s="91" t="e">
        <f t="shared" ca="1" si="441"/>
        <v>#N/A</v>
      </c>
    </row>
    <row r="672" spans="46:51">
      <c r="AT672" s="99" t="e">
        <f t="shared" ca="1" si="435"/>
        <v>#N/A</v>
      </c>
      <c r="AU672" s="91" t="e">
        <f t="shared" ca="1" si="436"/>
        <v>#N/A</v>
      </c>
      <c r="AV672" s="99" t="e">
        <f t="shared" ca="1" si="437"/>
        <v>#N/A</v>
      </c>
      <c r="AW672" s="91" t="e">
        <f t="shared" ca="1" si="438"/>
        <v>#N/A</v>
      </c>
      <c r="AX672" s="99" t="e">
        <f t="shared" ref="AX672" ca="1" si="452">-AX347</f>
        <v>#N/A</v>
      </c>
      <c r="AY672" s="91" t="e">
        <f t="shared" ca="1" si="441"/>
        <v>#N/A</v>
      </c>
    </row>
    <row r="673" spans="46:51">
      <c r="AT673" s="99" t="e">
        <f t="shared" ca="1" si="435"/>
        <v>#N/A</v>
      </c>
      <c r="AU673" s="91" t="e">
        <f t="shared" ca="1" si="436"/>
        <v>#N/A</v>
      </c>
      <c r="AV673" s="99" t="e">
        <f t="shared" ca="1" si="437"/>
        <v>#N/A</v>
      </c>
      <c r="AW673" s="91" t="e">
        <f t="shared" ca="1" si="438"/>
        <v>#N/A</v>
      </c>
      <c r="AX673" s="99" t="e">
        <f t="shared" ref="AX673" ca="1" si="453">-AX348</f>
        <v>#N/A</v>
      </c>
      <c r="AY673" s="91" t="e">
        <f t="shared" ca="1" si="441"/>
        <v>#N/A</v>
      </c>
    </row>
    <row r="674" spans="46:51">
      <c r="AT674" s="99" t="e">
        <f t="shared" ca="1" si="435"/>
        <v>#N/A</v>
      </c>
      <c r="AU674" s="91" t="e">
        <f t="shared" ca="1" si="436"/>
        <v>#N/A</v>
      </c>
      <c r="AV674" s="99" t="e">
        <f t="shared" ca="1" si="437"/>
        <v>#N/A</v>
      </c>
      <c r="AW674" s="91" t="e">
        <f t="shared" ca="1" si="438"/>
        <v>#N/A</v>
      </c>
      <c r="AX674" s="99" t="e">
        <f t="shared" ref="AX674" ca="1" si="454">-AX349</f>
        <v>#N/A</v>
      </c>
      <c r="AY674" s="91" t="e">
        <f t="shared" ca="1" si="441"/>
        <v>#N/A</v>
      </c>
    </row>
    <row r="675" spans="46:51">
      <c r="AT675" s="99" t="e">
        <f t="shared" ca="1" si="435"/>
        <v>#N/A</v>
      </c>
      <c r="AU675" s="91" t="e">
        <f t="shared" ca="1" si="436"/>
        <v>#N/A</v>
      </c>
      <c r="AV675" s="99" t="e">
        <f t="shared" ca="1" si="437"/>
        <v>#N/A</v>
      </c>
      <c r="AW675" s="91" t="e">
        <f t="shared" ca="1" si="438"/>
        <v>#N/A</v>
      </c>
      <c r="AX675" s="99" t="e">
        <f t="shared" ref="AX675" ca="1" si="455">-AX350</f>
        <v>#N/A</v>
      </c>
      <c r="AY675" s="91" t="e">
        <f t="shared" ca="1" si="441"/>
        <v>#N/A</v>
      </c>
    </row>
    <row r="676" spans="46:51">
      <c r="AT676" s="99" t="e">
        <f t="shared" ca="1" si="435"/>
        <v>#N/A</v>
      </c>
      <c r="AU676" s="91" t="e">
        <f t="shared" ca="1" si="436"/>
        <v>#N/A</v>
      </c>
      <c r="AV676" s="99" t="e">
        <f t="shared" ca="1" si="437"/>
        <v>#N/A</v>
      </c>
      <c r="AW676" s="91" t="e">
        <f t="shared" ca="1" si="438"/>
        <v>#N/A</v>
      </c>
      <c r="AX676" s="99" t="e">
        <f t="shared" ref="AX676" ca="1" si="456">-AX351</f>
        <v>#N/A</v>
      </c>
      <c r="AY676" s="91" t="e">
        <f t="shared" ca="1" si="441"/>
        <v>#N/A</v>
      </c>
    </row>
    <row r="677" spans="46:51">
      <c r="AT677" s="99" t="e">
        <f t="shared" ca="1" si="435"/>
        <v>#N/A</v>
      </c>
      <c r="AU677" s="91" t="e">
        <f t="shared" ca="1" si="436"/>
        <v>#N/A</v>
      </c>
      <c r="AV677" s="99" t="e">
        <f t="shared" ca="1" si="437"/>
        <v>#N/A</v>
      </c>
      <c r="AW677" s="91" t="e">
        <f t="shared" ca="1" si="438"/>
        <v>#N/A</v>
      </c>
      <c r="AX677" s="99" t="e">
        <f t="shared" ref="AX677" ca="1" si="457">-AX352</f>
        <v>#N/A</v>
      </c>
      <c r="AY677" s="91" t="e">
        <f t="shared" ca="1" si="441"/>
        <v>#N/A</v>
      </c>
    </row>
    <row r="678" spans="46:51">
      <c r="AT678" s="99" t="e">
        <f t="shared" ca="1" si="435"/>
        <v>#N/A</v>
      </c>
      <c r="AU678" s="91" t="e">
        <f t="shared" ca="1" si="436"/>
        <v>#N/A</v>
      </c>
      <c r="AV678" s="99" t="e">
        <f t="shared" ca="1" si="437"/>
        <v>#N/A</v>
      </c>
      <c r="AW678" s="91" t="e">
        <f t="shared" ca="1" si="438"/>
        <v>#N/A</v>
      </c>
      <c r="AX678" s="99" t="e">
        <f t="shared" ref="AX678" ca="1" si="458">-AX353</f>
        <v>#N/A</v>
      </c>
      <c r="AY678" s="91" t="e">
        <f t="shared" ca="1" si="441"/>
        <v>#N/A</v>
      </c>
    </row>
    <row r="679" spans="46:51">
      <c r="AT679" s="99" t="e">
        <f t="shared" ca="1" si="435"/>
        <v>#N/A</v>
      </c>
      <c r="AU679" s="91" t="e">
        <f t="shared" ca="1" si="436"/>
        <v>#N/A</v>
      </c>
      <c r="AV679" s="99" t="e">
        <f t="shared" ca="1" si="437"/>
        <v>#N/A</v>
      </c>
      <c r="AW679" s="91" t="e">
        <f t="shared" ca="1" si="438"/>
        <v>#N/A</v>
      </c>
      <c r="AX679" s="99" t="e">
        <f t="shared" ref="AX679" ca="1" si="459">-AX354</f>
        <v>#N/A</v>
      </c>
      <c r="AY679" s="91" t="e">
        <f t="shared" ca="1" si="441"/>
        <v>#N/A</v>
      </c>
    </row>
    <row r="680" spans="46:51">
      <c r="AT680" s="99" t="e">
        <f t="shared" ca="1" si="435"/>
        <v>#N/A</v>
      </c>
      <c r="AU680" s="91" t="e">
        <f t="shared" ca="1" si="436"/>
        <v>#N/A</v>
      </c>
      <c r="AV680" s="99" t="e">
        <f t="shared" ca="1" si="437"/>
        <v>#N/A</v>
      </c>
      <c r="AW680" s="91" t="e">
        <f t="shared" ca="1" si="438"/>
        <v>#N/A</v>
      </c>
      <c r="AX680" s="99" t="e">
        <f t="shared" ref="AX680" ca="1" si="460">-AX355</f>
        <v>#N/A</v>
      </c>
      <c r="AY680" s="91" t="e">
        <f t="shared" ca="1" si="441"/>
        <v>#N/A</v>
      </c>
    </row>
    <row r="681" spans="46:51">
      <c r="AT681" s="99" t="e">
        <f t="shared" ca="1" si="435"/>
        <v>#N/A</v>
      </c>
      <c r="AU681" s="91" t="e">
        <f t="shared" ca="1" si="436"/>
        <v>#N/A</v>
      </c>
      <c r="AV681" s="99" t="e">
        <f t="shared" ca="1" si="437"/>
        <v>#N/A</v>
      </c>
      <c r="AW681" s="91" t="e">
        <f t="shared" ca="1" si="438"/>
        <v>#N/A</v>
      </c>
      <c r="AX681" s="99" t="e">
        <f t="shared" ref="AX681" ca="1" si="461">-AX356</f>
        <v>#N/A</v>
      </c>
      <c r="AY681" s="91" t="e">
        <f t="shared" ca="1" si="441"/>
        <v>#N/A</v>
      </c>
    </row>
    <row r="682" spans="46:51">
      <c r="AT682" s="99" t="e">
        <f t="shared" ca="1" si="435"/>
        <v>#N/A</v>
      </c>
      <c r="AU682" s="91" t="e">
        <f t="shared" ca="1" si="436"/>
        <v>#N/A</v>
      </c>
      <c r="AV682" s="99" t="e">
        <f t="shared" ca="1" si="437"/>
        <v>#N/A</v>
      </c>
      <c r="AW682" s="91" t="e">
        <f t="shared" ca="1" si="438"/>
        <v>#N/A</v>
      </c>
      <c r="AX682" s="99" t="e">
        <f t="shared" ref="AX682" ca="1" si="462">-AX357</f>
        <v>#N/A</v>
      </c>
      <c r="AY682" s="91" t="e">
        <f t="shared" ca="1" si="441"/>
        <v>#N/A</v>
      </c>
    </row>
    <row r="683" spans="46:51">
      <c r="AT683" s="99" t="e">
        <f t="shared" ca="1" si="435"/>
        <v>#N/A</v>
      </c>
      <c r="AU683" s="91" t="e">
        <f t="shared" ca="1" si="436"/>
        <v>#N/A</v>
      </c>
      <c r="AV683" s="99" t="e">
        <f t="shared" ca="1" si="437"/>
        <v>#N/A</v>
      </c>
      <c r="AW683" s="91" t="e">
        <f t="shared" ca="1" si="438"/>
        <v>#N/A</v>
      </c>
      <c r="AX683" s="99" t="e">
        <f t="shared" ref="AX683" ca="1" si="463">-AX358</f>
        <v>#N/A</v>
      </c>
      <c r="AY683" s="91" t="e">
        <f t="shared" ca="1" si="441"/>
        <v>#N/A</v>
      </c>
    </row>
    <row r="684" spans="46:51">
      <c r="AT684" s="99" t="e">
        <f t="shared" ca="1" si="435"/>
        <v>#N/A</v>
      </c>
      <c r="AU684" s="91" t="e">
        <f t="shared" ca="1" si="436"/>
        <v>#N/A</v>
      </c>
      <c r="AV684" s="99" t="e">
        <f t="shared" ca="1" si="437"/>
        <v>#N/A</v>
      </c>
      <c r="AW684" s="91" t="e">
        <f t="shared" ca="1" si="438"/>
        <v>#N/A</v>
      </c>
      <c r="AX684" s="99" t="e">
        <f t="shared" ref="AX684" ca="1" si="464">-AX359</f>
        <v>#N/A</v>
      </c>
      <c r="AY684" s="91" t="e">
        <f t="shared" ca="1" si="441"/>
        <v>#N/A</v>
      </c>
    </row>
    <row r="685" spans="46:51">
      <c r="AT685" s="99" t="e">
        <f t="shared" ca="1" si="435"/>
        <v>#N/A</v>
      </c>
      <c r="AU685" s="91" t="e">
        <f t="shared" ca="1" si="436"/>
        <v>#N/A</v>
      </c>
      <c r="AV685" s="99" t="e">
        <f t="shared" ca="1" si="437"/>
        <v>#N/A</v>
      </c>
      <c r="AW685" s="91" t="e">
        <f t="shared" ca="1" si="438"/>
        <v>#N/A</v>
      </c>
      <c r="AX685" s="99" t="e">
        <f t="shared" ref="AX685" ca="1" si="465">-AX360</f>
        <v>#N/A</v>
      </c>
      <c r="AY685" s="91" t="e">
        <f t="shared" ca="1" si="441"/>
        <v>#N/A</v>
      </c>
    </row>
    <row r="686" spans="46:51">
      <c r="AT686" s="99" t="e">
        <f t="shared" ca="1" si="435"/>
        <v>#N/A</v>
      </c>
      <c r="AU686" s="91" t="e">
        <f t="shared" ca="1" si="436"/>
        <v>#N/A</v>
      </c>
      <c r="AV686" s="99" t="e">
        <f t="shared" ca="1" si="437"/>
        <v>#N/A</v>
      </c>
      <c r="AW686" s="91" t="e">
        <f t="shared" ca="1" si="438"/>
        <v>#N/A</v>
      </c>
      <c r="AX686" s="99" t="e">
        <f t="shared" ref="AX686" ca="1" si="466">-AX361</f>
        <v>#N/A</v>
      </c>
      <c r="AY686" s="91" t="e">
        <f t="shared" ca="1" si="441"/>
        <v>#N/A</v>
      </c>
    </row>
    <row r="687" spans="46:51">
      <c r="AT687" s="99" t="e">
        <f t="shared" ca="1" si="435"/>
        <v>#N/A</v>
      </c>
      <c r="AU687" s="91" t="e">
        <f t="shared" ca="1" si="436"/>
        <v>#N/A</v>
      </c>
      <c r="AV687" s="99" t="e">
        <f t="shared" ca="1" si="437"/>
        <v>#N/A</v>
      </c>
      <c r="AW687" s="91" t="e">
        <f t="shared" ca="1" si="438"/>
        <v>#N/A</v>
      </c>
      <c r="AX687" s="99" t="e">
        <f t="shared" ref="AX687" ca="1" si="467">-AX362</f>
        <v>#N/A</v>
      </c>
      <c r="AY687" s="91" t="e">
        <f t="shared" ca="1" si="441"/>
        <v>#N/A</v>
      </c>
    </row>
    <row r="688" spans="46:51">
      <c r="AT688" s="99" t="e">
        <f t="shared" ca="1" si="435"/>
        <v>#N/A</v>
      </c>
      <c r="AU688" s="91" t="e">
        <f t="shared" ca="1" si="436"/>
        <v>#N/A</v>
      </c>
      <c r="AV688" s="99" t="e">
        <f t="shared" ca="1" si="437"/>
        <v>#N/A</v>
      </c>
      <c r="AW688" s="91" t="e">
        <f t="shared" ca="1" si="438"/>
        <v>#N/A</v>
      </c>
      <c r="AX688" s="99" t="e">
        <f t="shared" ref="AX688" ca="1" si="468">-AX363</f>
        <v>#N/A</v>
      </c>
      <c r="AY688" s="91" t="e">
        <f t="shared" ca="1" si="441"/>
        <v>#N/A</v>
      </c>
    </row>
    <row r="689" spans="46:51">
      <c r="AT689" s="99" t="e">
        <f t="shared" ca="1" si="435"/>
        <v>#N/A</v>
      </c>
      <c r="AU689" s="91" t="e">
        <f t="shared" ca="1" si="436"/>
        <v>#N/A</v>
      </c>
      <c r="AV689" s="99" t="e">
        <f t="shared" ca="1" si="437"/>
        <v>#N/A</v>
      </c>
      <c r="AW689" s="91" t="e">
        <f t="shared" ca="1" si="438"/>
        <v>#N/A</v>
      </c>
      <c r="AX689" s="99" t="e">
        <f t="shared" ref="AX689" ca="1" si="469">-AX364</f>
        <v>#N/A</v>
      </c>
      <c r="AY689" s="91" t="e">
        <f t="shared" ca="1" si="441"/>
        <v>#N/A</v>
      </c>
    </row>
    <row r="690" spans="46:51">
      <c r="AT690" s="99" t="e">
        <f t="shared" ca="1" si="435"/>
        <v>#N/A</v>
      </c>
      <c r="AU690" s="91" t="e">
        <f t="shared" ca="1" si="436"/>
        <v>#N/A</v>
      </c>
      <c r="AV690" s="99" t="e">
        <f t="shared" ca="1" si="437"/>
        <v>#N/A</v>
      </c>
      <c r="AW690" s="91" t="e">
        <f t="shared" ca="1" si="438"/>
        <v>#N/A</v>
      </c>
      <c r="AX690" s="99" t="e">
        <f t="shared" ref="AX690" ca="1" si="470">-AX365</f>
        <v>#N/A</v>
      </c>
      <c r="AY690" s="91" t="e">
        <f t="shared" ca="1" si="441"/>
        <v>#N/A</v>
      </c>
    </row>
    <row r="691" spans="46:51">
      <c r="AT691" s="154" t="e">
        <f t="shared" ca="1" si="435"/>
        <v>#N/A</v>
      </c>
      <c r="AU691" s="139" t="e">
        <f t="shared" ca="1" si="436"/>
        <v>#N/A</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2023-02-20T09:20:23Z</dcterms:created>
  <dcterms:modified xsi:type="dcterms:W3CDTF">2023-02-21T10:43:36Z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