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APLICXML\2020\"/>
    </mc:Choice>
  </mc:AlternateContent>
  <xr:revisionPtr revIDLastSave="0" documentId="13_ncr:1_{D1CD0A1C-AAD6-4DA4-AE32-F8F76C63741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N42" sheetId="3" r:id="rId1"/>
    <sheet name="CON75-1" sheetId="2" r:id="rId2"/>
    <sheet name="CON75-2" sheetId="6" r:id="rId3"/>
    <sheet name="CON43" sheetId="5" r:id="rId4"/>
    <sheet name="Conferencia do Balancet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4" l="1"/>
  <c r="B22" i="4"/>
  <c r="B17" i="4"/>
  <c r="B11" i="4"/>
  <c r="B12" i="4" s="1"/>
  <c r="B6" i="4"/>
  <c r="B8" i="5"/>
  <c r="B6" i="5"/>
  <c r="B9" i="5" s="1"/>
  <c r="B7" i="6"/>
  <c r="B9" i="6" s="1"/>
  <c r="B13" i="2"/>
  <c r="B14" i="2" s="1"/>
  <c r="B6" i="2"/>
  <c r="B14" i="3"/>
  <c r="B6" i="3"/>
  <c r="B15" i="3" l="1"/>
</calcChain>
</file>

<file path=xl/sharedStrings.xml><?xml version="1.0" encoding="utf-8"?>
<sst xmlns="http://schemas.openxmlformats.org/spreadsheetml/2006/main" count="37" uniqueCount="22">
  <si>
    <t>Regra de Validação CON42</t>
  </si>
  <si>
    <t>Conta Contabil</t>
  </si>
  <si>
    <t>Resultado 8.2</t>
  </si>
  <si>
    <t>Ativo Financeiro</t>
  </si>
  <si>
    <t>Passivo Financeiro</t>
  </si>
  <si>
    <t>Resultado Passivo F + 6XXXX</t>
  </si>
  <si>
    <t>Diferença</t>
  </si>
  <si>
    <t>Regra de Validação CON75-1</t>
  </si>
  <si>
    <t>Passivo financeiro</t>
  </si>
  <si>
    <t xml:space="preserve"> </t>
  </si>
  <si>
    <t>Regra de Validação CON75-2</t>
  </si>
  <si>
    <t>Ativo financeiro</t>
  </si>
  <si>
    <t>Regra de Validação CON43</t>
  </si>
  <si>
    <t>Resultado 7.2.1.1 - 8.2.1.1.4</t>
  </si>
  <si>
    <t>Resultado Ativo F</t>
  </si>
  <si>
    <t>Validação do Balancete</t>
  </si>
  <si>
    <t>Resultado 1-2</t>
  </si>
  <si>
    <t>Resultado 3-4</t>
  </si>
  <si>
    <t>Diferença 1 e 2 - 3 e 4</t>
  </si>
  <si>
    <t>Resultado 5-6</t>
  </si>
  <si>
    <t>Resultado 7-8</t>
  </si>
  <si>
    <t>Diferença 5 e 6 - 7 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</si>
</sst>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0" borderId="21" applyNumberFormat="0" applyFill="0" applyAlignment="0" applyProtection="0"/>
  </cellStyleXfs>
  <cellXfs count="31">
    <xf numFmtId="0" fontId="0" fillId="0" borderId="0" xfId="0"/>
    <xf numFmtId="0" fontId="2" fillId="0" borderId="5" xfId="0" applyFont="1" applyBorder="1" applyAlignment="1">
      <alignment horizontal="center"/>
    </xf>
    <xf numFmtId="44" fontId="0" fillId="0" borderId="6" xfId="1" applyFont="1" applyBorder="1"/>
    <xf numFmtId="0" fontId="0" fillId="0" borderId="7" xfId="0" applyBorder="1"/>
    <xf numFmtId="44" fontId="0" fillId="0" borderId="8" xfId="1" applyFont="1" applyBorder="1"/>
    <xf numFmtId="44" fontId="0" fillId="0" borderId="9" xfId="1" applyFont="1" applyBorder="1"/>
    <xf numFmtId="0" fontId="2" fillId="0" borderId="10" xfId="2" applyBorder="1"/>
    <xf numFmtId="44" fontId="2" fillId="0" borderId="11" xfId="2" applyNumberFormat="1" applyBorder="1"/>
    <xf numFmtId="0" fontId="0" fillId="0" borderId="12" xfId="0" applyBorder="1"/>
    <xf numFmtId="44" fontId="0" fillId="0" borderId="13" xfId="1" applyFont="1" applyBorder="1"/>
    <xf numFmtId="0" fontId="2" fillId="0" borderId="14" xfId="0" applyFont="1" applyBorder="1" applyAlignment="1">
      <alignment horizontal="center"/>
    </xf>
    <xf numFmtId="44" fontId="0" fillId="0" borderId="15" xfId="1" applyFont="1" applyBorder="1"/>
    <xf numFmtId="0" fontId="3" fillId="0" borderId="10" xfId="2" applyFont="1" applyBorder="1"/>
    <xf numFmtId="44" fontId="3" fillId="0" borderId="11" xfId="2" applyNumberFormat="1" applyFont="1" applyBorder="1"/>
    <xf numFmtId="44" fontId="0" fillId="0" borderId="0" xfId="0" applyNumberFormat="1"/>
    <xf numFmtId="0" fontId="3" fillId="0" borderId="3" xfId="2" applyFont="1" applyBorder="1"/>
    <xf numFmtId="44" fontId="3" fillId="0" borderId="4" xfId="2" applyNumberFormat="1" applyFont="1" applyBorder="1"/>
    <xf numFmtId="44" fontId="0" fillId="0" borderId="0" xfId="1" applyFont="1"/>
    <xf numFmtId="0" fontId="0" fillId="0" borderId="16" xfId="0" applyBorder="1"/>
    <xf numFmtId="4" fontId="0" fillId="0" borderId="0" xfId="0" applyNumberFormat="1"/>
    <xf numFmtId="44" fontId="0" fillId="0" borderId="17" xfId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wrapText="1"/>
    </xf>
    <xf numFmtId="44" fontId="2" fillId="0" borderId="19" xfId="2" applyNumberFormat="1" applyBorder="1"/>
    <xf numFmtId="44" fontId="0" fillId="0" borderId="19" xfId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20" zoomScaleNormal="120" workbookViewId="0">
      <selection activeCell="B11" sqref="B11"/>
    </sheetView>
  </sheetViews>
  <sheetFormatPr defaultColWidth="9" defaultRowHeight="14.5"/>
  <cols>
    <col min="1" max="1" width="27.26953125" customWidth="1"/>
    <col min="2" max="2" width="19.1796875" style="17" customWidth="1"/>
  </cols>
  <sheetData>
    <row r="1" spans="1:2">
      <c r="A1" s="27" t="s">
        <v>0</v>
      </c>
      <c r="B1" s="28"/>
    </row>
    <row r="2" spans="1:2">
      <c r="A2" s="29"/>
      <c r="B2" s="30"/>
    </row>
    <row r="3" spans="1:2">
      <c r="A3" s="1" t="s">
        <v>1</v>
      </c>
      <c r="B3" s="2"/>
    </row>
    <row r="4" spans="1:2">
      <c r="A4" s="3">
        <v>82111010000</v>
      </c>
      <c r="B4" s="4">
        <v>8665440.3399999999</v>
      </c>
    </row>
    <row r="5" spans="1:2">
      <c r="A5" s="18">
        <v>82111020000</v>
      </c>
      <c r="B5" s="5"/>
    </row>
    <row r="6" spans="1:2">
      <c r="A6" s="6" t="s">
        <v>2</v>
      </c>
      <c r="B6" s="7">
        <f>SUM(B4:B5)</f>
        <v>8665440.3399999999</v>
      </c>
    </row>
    <row r="7" spans="1:2">
      <c r="A7" s="18" t="s">
        <v>3</v>
      </c>
      <c r="B7" s="24">
        <v>13441432.449999999</v>
      </c>
    </row>
    <row r="8" spans="1:2">
      <c r="A8" s="18" t="s">
        <v>4</v>
      </c>
      <c r="B8" s="24">
        <v>1017483.05</v>
      </c>
    </row>
    <row r="9" spans="1:2">
      <c r="A9" s="18">
        <v>62213010000</v>
      </c>
      <c r="B9" s="5">
        <v>3491433.11</v>
      </c>
    </row>
    <row r="10" spans="1:2">
      <c r="A10" s="18">
        <v>63110000000</v>
      </c>
      <c r="B10" s="5">
        <v>249605.25</v>
      </c>
    </row>
    <row r="11" spans="1:2">
      <c r="A11" s="18">
        <v>63150000000</v>
      </c>
      <c r="B11" s="5">
        <v>0</v>
      </c>
    </row>
    <row r="12" spans="1:2">
      <c r="A12" s="18">
        <v>63160000000</v>
      </c>
      <c r="B12" s="5">
        <v>0</v>
      </c>
    </row>
    <row r="13" spans="1:2">
      <c r="A13" s="18">
        <v>63171000000</v>
      </c>
      <c r="B13" s="5">
        <v>0</v>
      </c>
    </row>
    <row r="14" spans="1:2">
      <c r="A14" s="6" t="s">
        <v>5</v>
      </c>
      <c r="B14" s="7">
        <f>SUM(B8:B13)</f>
        <v>4758521.41</v>
      </c>
    </row>
    <row r="15" spans="1:2">
      <c r="A15" s="15" t="s">
        <v>6</v>
      </c>
      <c r="B15" s="16">
        <f>B7-B14-B6</f>
        <v>17470.699999999255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zoomScale="130" zoomScaleNormal="130" workbookViewId="0">
      <selection activeCell="F14" sqref="F14"/>
    </sheetView>
  </sheetViews>
  <sheetFormatPr defaultColWidth="9" defaultRowHeight="14.5"/>
  <cols>
    <col min="1" max="1" width="24" customWidth="1"/>
    <col min="2" max="2" width="20.54296875" style="17" customWidth="1"/>
    <col min="5" max="5" width="13" customWidth="1"/>
    <col min="6" max="6" width="12.7265625" customWidth="1"/>
    <col min="7" max="7" width="11.54296875" customWidth="1"/>
  </cols>
  <sheetData>
    <row r="1" spans="1:7">
      <c r="A1" s="27" t="s">
        <v>7</v>
      </c>
      <c r="B1" s="28"/>
      <c r="F1" s="19"/>
    </row>
    <row r="2" spans="1:7">
      <c r="A2" s="29"/>
      <c r="B2" s="30"/>
      <c r="F2" s="19"/>
    </row>
    <row r="3" spans="1:7">
      <c r="A3" s="1" t="s">
        <v>1</v>
      </c>
      <c r="B3" s="20"/>
      <c r="F3" s="19"/>
    </row>
    <row r="4" spans="1:7">
      <c r="A4" s="21">
        <v>82112000000</v>
      </c>
      <c r="B4" s="22">
        <v>23471975.91</v>
      </c>
      <c r="F4" s="19"/>
    </row>
    <row r="5" spans="1:7">
      <c r="A5" s="23">
        <v>82113000000</v>
      </c>
      <c r="B5" s="24">
        <v>9221486.9600000009</v>
      </c>
      <c r="F5" s="19"/>
    </row>
    <row r="6" spans="1:7">
      <c r="A6" s="6" t="s">
        <v>2</v>
      </c>
      <c r="B6" s="25">
        <f>SUM(B4:B5)</f>
        <v>32693462.870000001</v>
      </c>
    </row>
    <row r="7" spans="1:7">
      <c r="A7" s="23" t="s">
        <v>8</v>
      </c>
      <c r="B7" s="24">
        <v>9199441.0600000005</v>
      </c>
      <c r="C7" t="s">
        <v>9</v>
      </c>
      <c r="F7" s="19"/>
    </row>
    <row r="8" spans="1:7">
      <c r="A8" s="23">
        <v>62213010000</v>
      </c>
      <c r="B8">
        <v>22083134.609999999</v>
      </c>
      <c r="F8" s="19"/>
    </row>
    <row r="9" spans="1:7">
      <c r="A9" s="23">
        <v>63110000000</v>
      </c>
      <c r="B9" s="22">
        <v>1387581.3</v>
      </c>
      <c r="F9" s="19"/>
    </row>
    <row r="10" spans="1:7">
      <c r="A10" s="23">
        <v>63150000000</v>
      </c>
      <c r="B10" s="26">
        <v>0</v>
      </c>
    </row>
    <row r="11" spans="1:7">
      <c r="A11" s="23">
        <v>63160000000</v>
      </c>
      <c r="B11" s="26">
        <v>0</v>
      </c>
      <c r="E11" s="19"/>
    </row>
    <row r="12" spans="1:7">
      <c r="A12" s="23">
        <v>63171000000</v>
      </c>
      <c r="B12" s="26">
        <v>0</v>
      </c>
      <c r="F12" s="19"/>
    </row>
    <row r="13" spans="1:7">
      <c r="A13" s="6" t="s">
        <v>5</v>
      </c>
      <c r="B13" s="7">
        <f>SUM(B7:B12)</f>
        <v>32670156.970000003</v>
      </c>
      <c r="E13" s="19" t="s">
        <v>9</v>
      </c>
      <c r="F13" s="19"/>
    </row>
    <row r="14" spans="1:7">
      <c r="A14" s="15" t="s">
        <v>6</v>
      </c>
      <c r="B14" s="16">
        <f>B13-B6</f>
        <v>-23305.89999999851</v>
      </c>
      <c r="F14" s="19"/>
      <c r="G14" s="19"/>
    </row>
  </sheetData>
  <mergeCells count="1">
    <mergeCell ref="A1:B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="130" zoomScaleNormal="130" workbookViewId="0">
      <selection activeCell="B9" sqref="B9"/>
    </sheetView>
  </sheetViews>
  <sheetFormatPr defaultColWidth="9" defaultRowHeight="14.5"/>
  <cols>
    <col min="1" max="1" width="24" customWidth="1"/>
    <col min="2" max="2" width="19.1796875" style="17" customWidth="1"/>
  </cols>
  <sheetData>
    <row r="1" spans="1:2">
      <c r="A1" s="27" t="s">
        <v>10</v>
      </c>
      <c r="B1" s="28"/>
    </row>
    <row r="2" spans="1:2">
      <c r="A2" s="29"/>
      <c r="B2" s="30"/>
    </row>
    <row r="3" spans="1:2">
      <c r="A3" s="1" t="s">
        <v>1</v>
      </c>
      <c r="B3" s="2"/>
    </row>
    <row r="4" spans="1:2">
      <c r="A4" s="3">
        <v>82111000000</v>
      </c>
      <c r="B4" s="4">
        <v>2673051.5</v>
      </c>
    </row>
    <row r="5" spans="1:2">
      <c r="A5" s="18">
        <v>82112000000</v>
      </c>
      <c r="B5" s="5">
        <v>5816025.4800000004</v>
      </c>
    </row>
    <row r="6" spans="1:2">
      <c r="A6" s="18">
        <v>82113000000</v>
      </c>
      <c r="B6" s="5">
        <v>2705629.71</v>
      </c>
    </row>
    <row r="7" spans="1:2">
      <c r="A7" s="6" t="s">
        <v>2</v>
      </c>
      <c r="B7" s="7">
        <f>SUM(B4:B6)</f>
        <v>11194706.690000001</v>
      </c>
    </row>
    <row r="8" spans="1:2">
      <c r="A8" s="18" t="s">
        <v>11</v>
      </c>
      <c r="B8" s="5">
        <v>5871096.4800000004</v>
      </c>
    </row>
    <row r="9" spans="1:2">
      <c r="A9" s="15" t="s">
        <v>6</v>
      </c>
      <c r="B9" s="16">
        <f>B7-B8</f>
        <v>5323610.2100000009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zoomScale="145" zoomScaleNormal="145" workbookViewId="0">
      <selection activeCell="B9" sqref="B9"/>
    </sheetView>
  </sheetViews>
  <sheetFormatPr defaultColWidth="9" defaultRowHeight="14.5"/>
  <cols>
    <col min="1" max="1" width="25.26953125" customWidth="1"/>
    <col min="2" max="2" width="19.1796875" style="17" customWidth="1"/>
  </cols>
  <sheetData>
    <row r="1" spans="1:2">
      <c r="A1" s="27" t="s">
        <v>12</v>
      </c>
      <c r="B1" s="28"/>
    </row>
    <row r="2" spans="1:2">
      <c r="A2" s="29"/>
      <c r="B2" s="30"/>
    </row>
    <row r="3" spans="1:2">
      <c r="A3" s="1" t="s">
        <v>1</v>
      </c>
      <c r="B3" s="2"/>
    </row>
    <row r="4" spans="1:2">
      <c r="A4" s="3">
        <v>72110000000</v>
      </c>
      <c r="B4" s="4">
        <v>30740898.050000001</v>
      </c>
    </row>
    <row r="5" spans="1:2">
      <c r="A5" s="18">
        <v>82114000000</v>
      </c>
      <c r="B5" s="5">
        <v>24892294.359999999</v>
      </c>
    </row>
    <row r="6" spans="1:2">
      <c r="A6" s="6" t="s">
        <v>13</v>
      </c>
      <c r="B6" s="7">
        <f>B4-B5</f>
        <v>5848603.6900000013</v>
      </c>
    </row>
    <row r="7" spans="1:2">
      <c r="A7" s="18" t="s">
        <v>3</v>
      </c>
      <c r="B7" s="5">
        <v>5871096.4800000004</v>
      </c>
    </row>
    <row r="8" spans="1:2">
      <c r="A8" s="6" t="s">
        <v>14</v>
      </c>
      <c r="B8" s="7">
        <f>B7</f>
        <v>5871096.4800000004</v>
      </c>
    </row>
    <row r="9" spans="1:2">
      <c r="A9" s="15" t="s">
        <v>6</v>
      </c>
      <c r="B9" s="16">
        <f>B6-B8</f>
        <v>-22492.789999999106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topLeftCell="A10" workbookViewId="0">
      <selection activeCell="J20" sqref="J20"/>
    </sheetView>
  </sheetViews>
  <sheetFormatPr defaultColWidth="9" defaultRowHeight="14.5"/>
  <cols>
    <col min="1" max="1" width="23" customWidth="1"/>
    <col min="2" max="2" width="18" customWidth="1"/>
    <col min="3" max="3" width="11.453125" customWidth="1"/>
  </cols>
  <sheetData>
    <row r="1" spans="1:3">
      <c r="A1" s="27" t="s">
        <v>15</v>
      </c>
      <c r="B1" s="28"/>
    </row>
    <row r="2" spans="1:3">
      <c r="A2" s="29"/>
      <c r="B2" s="30"/>
    </row>
    <row r="3" spans="1:3">
      <c r="A3" s="1" t="s">
        <v>1</v>
      </c>
      <c r="B3" s="2"/>
    </row>
    <row r="4" spans="1:3">
      <c r="A4" s="3">
        <v>10000000000</v>
      </c>
      <c r="B4" s="4">
        <v>85370033.799999997</v>
      </c>
    </row>
    <row r="5" spans="1:3">
      <c r="A5" s="3">
        <v>20000000000</v>
      </c>
      <c r="B5" s="5">
        <v>83340845.25</v>
      </c>
    </row>
    <row r="6" spans="1:3">
      <c r="A6" s="6" t="s">
        <v>16</v>
      </c>
      <c r="B6" s="7">
        <f>B4-B5</f>
        <v>2029188.549999997</v>
      </c>
    </row>
    <row r="7" spans="1:3">
      <c r="A7" s="8"/>
      <c r="B7" s="9"/>
    </row>
    <row r="8" spans="1:3">
      <c r="A8" s="10" t="s">
        <v>1</v>
      </c>
      <c r="B8" s="11"/>
    </row>
    <row r="9" spans="1:3">
      <c r="A9" s="3">
        <v>30000000000</v>
      </c>
      <c r="B9" s="4">
        <v>9622314.2300000004</v>
      </c>
    </row>
    <row r="10" spans="1:3">
      <c r="A10" s="3">
        <v>40000000000</v>
      </c>
      <c r="B10" s="5">
        <v>11651502.779999999</v>
      </c>
    </row>
    <row r="11" spans="1:3">
      <c r="A11" s="6" t="s">
        <v>17</v>
      </c>
      <c r="B11" s="7">
        <f>B9-B10</f>
        <v>-2029188.5499999989</v>
      </c>
    </row>
    <row r="12" spans="1:3">
      <c r="A12" s="12" t="s">
        <v>18</v>
      </c>
      <c r="B12" s="13">
        <f>B6+B11</f>
        <v>-1.862645149230957E-9</v>
      </c>
      <c r="C12" s="14"/>
    </row>
    <row r="13" spans="1:3">
      <c r="A13" s="8"/>
      <c r="B13" s="9"/>
    </row>
    <row r="14" spans="1:3">
      <c r="A14" s="10" t="s">
        <v>1</v>
      </c>
      <c r="B14" s="11"/>
    </row>
    <row r="15" spans="1:3">
      <c r="A15" s="3">
        <v>50000000000</v>
      </c>
      <c r="B15" s="4">
        <v>127316524.59</v>
      </c>
    </row>
    <row r="16" spans="1:3">
      <c r="A16" s="3">
        <v>60000000000</v>
      </c>
      <c r="B16" s="5">
        <v>127316524.59</v>
      </c>
    </row>
    <row r="17" spans="1:2">
      <c r="A17" s="6" t="s">
        <v>19</v>
      </c>
      <c r="B17" s="7">
        <f>B15-B16</f>
        <v>0</v>
      </c>
    </row>
    <row r="18" spans="1:2">
      <c r="A18" s="8"/>
      <c r="B18" s="9"/>
    </row>
    <row r="19" spans="1:2">
      <c r="A19" s="10" t="s">
        <v>1</v>
      </c>
      <c r="B19" s="11"/>
    </row>
    <row r="20" spans="1:2">
      <c r="A20" s="3">
        <v>70000000000</v>
      </c>
      <c r="B20" s="4">
        <v>105323042.42</v>
      </c>
    </row>
    <row r="21" spans="1:2">
      <c r="A21" s="3">
        <v>80000000000</v>
      </c>
      <c r="B21" s="5">
        <v>105323042.42</v>
      </c>
    </row>
    <row r="22" spans="1:2">
      <c r="A22" s="6" t="s">
        <v>20</v>
      </c>
      <c r="B22" s="7">
        <f>B20-B21</f>
        <v>0</v>
      </c>
    </row>
    <row r="23" spans="1:2">
      <c r="A23" s="15" t="s">
        <v>21</v>
      </c>
      <c r="B23" s="16">
        <f>B17-B22</f>
        <v>0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CON42</vt:lpstr>
      <vt:lpstr>CON75-1</vt:lpstr>
      <vt:lpstr>CON75-2</vt:lpstr>
      <vt:lpstr>CON43</vt:lpstr>
      <vt:lpstr>Conferencia do Balancete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Carlos</dc:creator>
  <cp:lastModifiedBy>Israel Castiel</cp:lastModifiedBy>
  <dcterms:created xsi:type="dcterms:W3CDTF">2016-08-23T12:51:00Z</dcterms:created>
  <dcterms:modified xsi:type="dcterms:W3CDTF">2021-04-07T00:30:58Z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1046-11.2.0.9396</vt:lpwstr>
  </property>
</Properties>
</file>