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drawings/drawing3.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slicers/slicer1.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tables/table1.xml" ContentType="application/vnd.openxmlformats-officedocument.spreadsheetml.table+xml"/>
  <Override PartName="/xl/drawings/drawing4.xml" ContentType="application/vnd.openxmlformats-officedocument.drawing+xml"/>
  <Override PartName="/xl/tables/table2.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5.xml" ContentType="application/vnd.openxmlformats-officedocument.drawing+xml"/>
  <Override PartName="/xl/slicers/slicer2.xml" ContentType="application/vnd.ms-excel.slicer+xml"/>
  <Override PartName="/xl/comments1.xml" ContentType="application/vnd.openxmlformats-officedocument.spreadsheetml.comments+xml"/>
  <Override PartName="/xl/charts/chartEx2.xml" ContentType="application/vnd.ms-office.chartex+xml"/>
  <Override PartName="/xl/charts/style10.xml" ContentType="application/vnd.ms-office.chartstyle+xml"/>
  <Override PartName="/xl/charts/colors10.xml" ContentType="application/vnd.ms-office.chartcolorstyle+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6.xml" ContentType="application/vnd.openxmlformats-officedocument.drawing+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charts/chart11.xml" ContentType="application/vnd.openxmlformats-officedocument.drawingml.chart+xml"/>
  <Override PartName="/xl/charts/style13.xml" ContentType="application/vnd.ms-office.chartstyle+xml"/>
  <Override PartName="/xl/charts/colors13.xml" ContentType="application/vnd.ms-office.chartcolorstyle+xml"/>
  <Override PartName="/xl/charts/chart12.xml" ContentType="application/vnd.openxmlformats-officedocument.drawingml.chart+xml"/>
  <Override PartName="/xl/charts/style14.xml" ContentType="application/vnd.ms-office.chartstyle+xml"/>
  <Override PartName="/xl/charts/colors14.xml" ContentType="application/vnd.ms-office.chartcolorstyle+xml"/>
  <Override PartName="/xl/charts/chart13.xml" ContentType="application/vnd.openxmlformats-officedocument.drawingml.chart+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hidePivotFieldList="1" defaultThemeVersion="166925"/>
  <mc:AlternateContent xmlns:mc="http://schemas.openxmlformats.org/markup-compatibility/2006">
    <mc:Choice Requires="x15">
      <x15ac:absPath xmlns:x15ac="http://schemas.microsoft.com/office/spreadsheetml/2010/11/ac" url="C:\Users\josia\OneDrive\Documents\Personal Folder\VBA Projects\Expense Mgt sys\"/>
    </mc:Choice>
  </mc:AlternateContent>
  <xr:revisionPtr revIDLastSave="0" documentId="13_ncr:1_{272A7047-31E1-4643-B78F-234B5CEBA936}" xr6:coauthVersionLast="47" xr6:coauthVersionMax="47" xr10:uidLastSave="{00000000-0000-0000-0000-000000000000}"/>
  <bookViews>
    <workbookView xWindow="-120" yWindow="-120" windowWidth="20730" windowHeight="11040" xr2:uid="{BB4E35EA-F037-4E1E-85CF-B832AD5B0294}"/>
  </bookViews>
  <sheets>
    <sheet name="Interface" sheetId="9" r:id="rId1"/>
    <sheet name="Analysis" sheetId="10" r:id="rId2"/>
    <sheet name="Dashboard" sheetId="13" r:id="rId3"/>
    <sheet name="combobox" sheetId="3" r:id="rId4"/>
    <sheet name="Database" sheetId="4" r:id="rId5"/>
    <sheet name="Support" sheetId="14" r:id="rId6"/>
    <sheet name="User" sheetId="5" r:id="rId7"/>
    <sheet name="Clock1" sheetId="12" r:id="rId8"/>
  </sheets>
  <functionGroups builtInGroupCount="19"/>
  <externalReferences>
    <externalReference r:id="rId9"/>
  </externalReferences>
  <definedNames>
    <definedName name="_xlnm._FilterDatabase" localSheetId="4" hidden="1">Database!$A$1:$I$14016</definedName>
    <definedName name="_xlnm._FilterDatabase" localSheetId="0" hidden="1">Interface!$A$1:$I$40</definedName>
    <definedName name="_xlchart.v1.0" hidden="1">Support!$T$4:$T$9</definedName>
    <definedName name="_xlchart.v1.1" hidden="1">Support!$U$4:$U$9</definedName>
    <definedName name="_xlchart.v1.2" hidden="1">Support!$T$4:$T$9</definedName>
    <definedName name="_xlchart.v1.3" hidden="1">Support!$U$4:$U$9</definedName>
    <definedName name="Category" localSheetId="1">OFFSET(combobox!#REF!,,,COUNTA(combobox!$A$14:$A$43))</definedName>
    <definedName name="Category" localSheetId="2">OFFSET([1]combobox!#REF!,,,COUNTA([1]combobox!$A$14:$A$40))</definedName>
    <definedName name="Category">OFFSET(combobox!#REF!,,,COUNTA(combobox!$A$14:$A$43))</definedName>
    <definedName name="Category1">OFFSET([1]combobox!#REF!,,,COUNTA([1]combobox!$A$14:$A$40))</definedName>
    <definedName name="Combobox2">Support!$AB$4:$AB$6</definedName>
    <definedName name="_xlnm.Database">OFFSET(Database!$A$1,0,0,COUNTA(Database!$A$1:$A$12954),9)</definedName>
    <definedName name="Directors_Expense">#REF!</definedName>
    <definedName name="ExpenseCategory">Dexpense_details4[#Headers]</definedName>
    <definedName name="Headers">Support!$CE$2:$CT$2</definedName>
    <definedName name="LDA_Related">#REF!</definedName>
    <definedName name="Monthly_Salary">#REF!</definedName>
    <definedName name="Pharmacy_Related">#REF!</definedName>
    <definedName name="Records">Support!$A$9</definedName>
    <definedName name="Recordset">Database!$A$1:$I$11240</definedName>
    <definedName name="Repairs_Main">#REF!</definedName>
    <definedName name="Slicer_Category">#N/A</definedName>
    <definedName name="Slicer_Date_Hierarchy">#N/A</definedName>
    <definedName name="Slicer_Month">#N/A</definedName>
    <definedName name="Systinfo">OFFSET(Support!$AC$4,0,0,COUNTA(Support!$AC$4:$AC$45),)</definedName>
    <definedName name="Taxes_and_Levies">#REF!</definedName>
    <definedName name="tblallowance">#REF!</definedName>
    <definedName name="tblconsumable">tblconsumable(#REF!)</definedName>
    <definedName name="tblentertainment">tblentertainment(#REF!)</definedName>
    <definedName name="tbllinas">tbllinas(L.D.A_Related)</definedName>
    <definedName name="tbllubricant">tbllubricant(Lubricant_&amp;_Fuel)</definedName>
    <definedName name="tblothers">tblothers(Other_Expenses)</definedName>
    <definedName name="tblpharmacy">tblpharmacy(Pharmacy_Related)</definedName>
    <definedName name="tblpurchase">tblpurchase(#REF!)</definedName>
    <definedName name="tblrefund">tblrefund(#REF!)</definedName>
    <definedName name="tblrepairs">tblrepairs(Repairs_Main)</definedName>
    <definedName name="tblsalary">tblsalary(Monthly_Salary)</definedName>
    <definedName name="tblsubscription">tblsubscription(#REF!)</definedName>
    <definedName name="tbltaxes">tbltaxes(Taxes_&amp;_Levies)</definedName>
    <definedName name="tbltransport">tbltransport(Transportations)</definedName>
    <definedName name="tblutility">tblutility(Utility_Bills)</definedName>
    <definedName name="Transportations">#REF!</definedName>
    <definedName name="Utility_Bills">#REF!</definedName>
  </definedNames>
  <calcPr calcId="191029"/>
  <pivotCaches>
    <pivotCache cacheId="0" r:id="rId10"/>
    <pivotCache cacheId="16" r:id="rId11"/>
    <pivotCache cacheId="19" r:id="rId12"/>
    <pivotCache cacheId="22" r:id="rId13"/>
    <pivotCache cacheId="25" r:id="rId14"/>
    <pivotCache cacheId="28" r:id="rId15"/>
    <pivotCache cacheId="31" r:id="rId16"/>
    <pivotCache cacheId="34" r:id="rId17"/>
    <pivotCache cacheId="37" r:id="rId18"/>
    <pivotCache cacheId="40" r:id="rId19"/>
    <pivotCache cacheId="43" r:id="rId20"/>
    <pivotCache cacheId="46" r:id="rId21"/>
  </pivotCaches>
  <extLst>
    <ext xmlns:x14="http://schemas.microsoft.com/office/spreadsheetml/2009/9/main" uri="{876F7934-8845-4945-9796-88D515C7AA90}">
      <x14:pivotCaches>
        <pivotCache cacheId="15" r:id="rId22"/>
      </x14:pivotCaches>
    </ext>
    <ext xmlns:x14="http://schemas.microsoft.com/office/spreadsheetml/2009/9/main" uri="{BBE1A952-AA13-448e-AADC-164F8A28A991}">
      <x14:slicerCaches>
        <x14:slicerCache r:id="rId23"/>
        <x14:slicerCache r:id="rId24"/>
        <x14:slicerCache r:id="rId2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Transaction_f6dddda4-e21c-4d2d-8999-a1d4bd04ecb6" name="fTransaction" connection="Query - fTransaction"/>
          <x15:modelTable id="Dexpense_cat_82ec52f2-2a34-49e0-8cd9-3d6b2104ae03" name="Dexpense_cat" connection="Query - Dexpense_cat"/>
          <x15:modelTable id="DexpenseDtails_28a7145c-1bd8-4ff0-aa19-1f4d67aac248" name="DexpenseDtails" connection="Query - DexpenseDtails"/>
          <x15:modelTable id="Calendar 1" name="Calendar 1" connection="Connection1"/>
        </x15:modelTables>
        <x15:modelRelationships>
          <x15:modelRelationship fromTable="fTransaction" fromColumn="Category" toTable="Dexpense_cat" toColumn="Category"/>
          <x15:modelRelationship fromTable="fTransaction" fromColumn="Expense name" toTable="DexpenseDtails" toColumn="Expense Name"/>
          <x15:modelRelationship fromTable="fTransaction" fromColumn="Date" toTable="Calendar 1" toColumn="Dat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3" i="14" l="1"/>
  <c r="A9" i="14" l="1"/>
  <c r="AW3" i="14" l="1"/>
  <c r="BD2" i="14"/>
  <c r="BD1" i="14"/>
  <c r="BC2" i="14"/>
  <c r="BC1" i="14"/>
  <c r="U8" i="14" l="1"/>
  <c r="T8" i="14"/>
  <c r="U7" i="14"/>
  <c r="T7" i="14"/>
  <c r="U6" i="14"/>
  <c r="T6" i="14"/>
  <c r="U5" i="14"/>
  <c r="T5" i="14"/>
  <c r="U4" i="14"/>
  <c r="T4" i="14"/>
  <c r="AE2" i="13"/>
  <c r="AG2" i="13"/>
  <c r="G22" i="14"/>
  <c r="AX3" i="14"/>
  <c r="BH2" i="14"/>
  <c r="AJ2" i="14"/>
  <c r="Z2" i="14"/>
  <c r="U9" i="14"/>
  <c r="AM2" i="14"/>
  <c r="AL2" i="14"/>
  <c r="AS10" i="14"/>
  <c r="AE2" i="14"/>
  <c r="AK2" i="14"/>
  <c r="AT2" i="14"/>
  <c r="BI5" i="14" l="1"/>
  <c r="BI4" i="14"/>
  <c r="AT10" i="14"/>
  <c r="Q7" i="12" l="1"/>
  <c r="B12" i="12" l="1"/>
  <c r="B7" i="12" s="1"/>
  <c r="B9" i="12" l="1"/>
  <c r="B2" i="12"/>
  <c r="B4" i="12" s="1"/>
  <c r="B14"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Israel Josiah</author>
  </authors>
  <commentList>
    <comment ref="BI4" authorId="0" shapeId="0" xr:uid="{3BF6A9CE-A7BD-441B-B16C-519DC815067B}">
      <text>
        <r>
          <rPr>
            <b/>
            <sz val="9"/>
            <color indexed="81"/>
            <rFont val="Tahoma"/>
            <family val="2"/>
          </rPr>
          <t>Israel Josiah:</t>
        </r>
        <r>
          <rPr>
            <sz val="9"/>
            <color indexed="81"/>
            <rFont val="Tahoma"/>
            <family val="2"/>
          </rPr>
          <t xml:space="preserve">
Electricity</t>
        </r>
      </text>
    </comment>
    <comment ref="BI5" authorId="0" shapeId="0" xr:uid="{F17AB3BE-73F1-4CA9-8C22-39A535C11E1C}">
      <text>
        <r>
          <rPr>
            <b/>
            <sz val="9"/>
            <color indexed="81"/>
            <rFont val="Tahoma"/>
            <family val="2"/>
          </rPr>
          <t>Israel Josiah:</t>
        </r>
        <r>
          <rPr>
            <sz val="9"/>
            <color indexed="81"/>
            <rFont val="Tahoma"/>
            <family val="2"/>
          </rPr>
          <t xml:space="preserve">
NSITF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7E48B3-1415-4D40-8BD6-3C5EADCB9B8B}" name="Connection1" type="104" refreshedVersion="0" background="1">
    <extLst>
      <ext xmlns:x15="http://schemas.microsoft.com/office/spreadsheetml/2010/11/main" uri="{DE250136-89BD-433C-8126-D09CA5730AF9}">
        <x15:connection id="Calendar 1"/>
      </ext>
    </extLst>
  </connection>
  <connection id="2" xr16:uid="{40C8FBE6-88D6-4084-8C2A-96019470D893}" name="Query - Dexpense_cat" description="Connection to the 'Dexpense_cat' query in the workbook." type="100" refreshedVersion="8" minRefreshableVersion="5">
    <extLst>
      <ext xmlns:x15="http://schemas.microsoft.com/office/spreadsheetml/2010/11/main" uri="{DE250136-89BD-433C-8126-D09CA5730AF9}">
        <x15:connection id="919c6ca3-0b6b-4fed-ae82-7137285f6ec2"/>
      </ext>
    </extLst>
  </connection>
  <connection id="3" xr16:uid="{2B2E20CE-E32B-4612-89FC-3036B06DCBA1}" name="Query - DexpenseDtails" description="Connection to the 'DexpenseDtails' query in the workbook." type="100" refreshedVersion="6" minRefreshableVersion="5">
    <extLst>
      <ext xmlns:x15="http://schemas.microsoft.com/office/spreadsheetml/2010/11/main" uri="{DE250136-89BD-433C-8126-D09CA5730AF9}">
        <x15:connection id="b9aa4cdb-a9c6-444e-94f0-6694b0dcb931"/>
      </ext>
    </extLst>
  </connection>
  <connection id="4" xr16:uid="{D3B24B3A-2EB9-49D3-ACB2-0F2D90F46508}" name="Query - fTransaction" description="Connection to the 'fTransaction' query in the workbook." type="100" refreshedVersion="8" minRefreshableVersion="5">
    <extLst>
      <ext xmlns:x15="http://schemas.microsoft.com/office/spreadsheetml/2010/11/main" uri="{DE250136-89BD-433C-8126-D09CA5730AF9}">
        <x15:connection id="9657fbb7-f600-4aab-8e8e-2f2efe8266ff"/>
      </ext>
    </extLst>
  </connection>
  <connection id="5" xr16:uid="{F687A8B8-22EA-459B-A7D1-6347833DCC38}"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<sst xmlns="http://schemas.openxmlformats.org/spreadsheetml/2006/main" count="11546" uniqueCount="808">
  <si>
    <t>Donations</t>
  </si>
  <si>
    <t>Entertainment</t>
  </si>
  <si>
    <t>Allowances</t>
  </si>
  <si>
    <t>Consumables</t>
  </si>
  <si>
    <t>Transportation</t>
  </si>
  <si>
    <t>Nhis Refund</t>
  </si>
  <si>
    <t>Refund</t>
  </si>
  <si>
    <t>Patient Refund</t>
  </si>
  <si>
    <t>Staff Refund</t>
  </si>
  <si>
    <t>Lubricant &amp; Fuel</t>
  </si>
  <si>
    <t>Diesel Purchase</t>
  </si>
  <si>
    <t>Engine Oil Purchase</t>
  </si>
  <si>
    <t>Petrol Purchase</t>
  </si>
  <si>
    <t>Repairs &amp; Maintenance</t>
  </si>
  <si>
    <t>Paintings</t>
  </si>
  <si>
    <t>Doors &amp; Windows</t>
  </si>
  <si>
    <t>Other Furniture Replacement</t>
  </si>
  <si>
    <t>Plumbing Repairs</t>
  </si>
  <si>
    <t>Roof Repairs</t>
  </si>
  <si>
    <t>A.C Repair</t>
  </si>
  <si>
    <t>Switches &amp; Sockets</t>
  </si>
  <si>
    <t>Salary Advances</t>
  </si>
  <si>
    <t>Wages</t>
  </si>
  <si>
    <t>Purchases</t>
  </si>
  <si>
    <t>Computer Hardwares</t>
  </si>
  <si>
    <t>Printer &amp; Photocopier Repairs</t>
  </si>
  <si>
    <t>Electronic Purchase</t>
  </si>
  <si>
    <t>Medical Equipements</t>
  </si>
  <si>
    <t>Other Purchases</t>
  </si>
  <si>
    <t>Other Utilities</t>
  </si>
  <si>
    <t>Other Lubricant &amp; Fuel</t>
  </si>
  <si>
    <t>Other Refund</t>
  </si>
  <si>
    <t>Pharmacy Items</t>
  </si>
  <si>
    <t>Other Consumables</t>
  </si>
  <si>
    <t>Medical Equipment Purchases</t>
  </si>
  <si>
    <t>Guest Entertainment</t>
  </si>
  <si>
    <t>Other Entertainment</t>
  </si>
  <si>
    <t>Errands</t>
  </si>
  <si>
    <t>Nhis Postals</t>
  </si>
  <si>
    <t>Other Transportation</t>
  </si>
  <si>
    <t>Taxes &amp; Levies</t>
  </si>
  <si>
    <t>NSITF</t>
  </si>
  <si>
    <t>Other Taxes</t>
  </si>
  <si>
    <t>Building &amp; Ground Maintenance</t>
  </si>
  <si>
    <t>Other Expenses</t>
  </si>
  <si>
    <t>Pension Scheme</t>
  </si>
  <si>
    <t>Medical staff Welfare</t>
  </si>
  <si>
    <t>Legal Charges</t>
  </si>
  <si>
    <t>Utility Bills</t>
  </si>
  <si>
    <t>S/N</t>
  </si>
  <si>
    <t>Date</t>
  </si>
  <si>
    <t>Category</t>
  </si>
  <si>
    <t>Expense name</t>
  </si>
  <si>
    <t>Comments</t>
  </si>
  <si>
    <t>Submitted by</t>
  </si>
  <si>
    <t>Submitted on</t>
  </si>
  <si>
    <t>Intercom Repairs</t>
  </si>
  <si>
    <t>Amount</t>
  </si>
  <si>
    <t>Location (taken from)</t>
  </si>
  <si>
    <t>Grand Total</t>
  </si>
  <si>
    <t>Corporate Affiars. Tax</t>
  </si>
  <si>
    <t>Other Allowance</t>
  </si>
  <si>
    <t>Business Trips</t>
  </si>
  <si>
    <t>Hour Hand</t>
  </si>
  <si>
    <t>Start</t>
  </si>
  <si>
    <t>Hour</t>
  </si>
  <si>
    <t>Hand width</t>
  </si>
  <si>
    <t>Blank Area</t>
  </si>
  <si>
    <t>Minute Hand</t>
  </si>
  <si>
    <t>Minute</t>
  </si>
  <si>
    <t>Second Hand</t>
  </si>
  <si>
    <t>Second</t>
  </si>
  <si>
    <t>Service Discount</t>
  </si>
  <si>
    <t>Store items &amp; Consumable Purchase</t>
  </si>
  <si>
    <t>Airtime Purchases</t>
  </si>
  <si>
    <t>Internet Subscription</t>
  </si>
  <si>
    <t>Decoder &amp; Satelite</t>
  </si>
  <si>
    <t>Security Allowance</t>
  </si>
  <si>
    <t>Extra Hours Allowance</t>
  </si>
  <si>
    <t>Line Chart= sum by Category</t>
  </si>
  <si>
    <t>WaterFall Chart = Top5 Expenses</t>
  </si>
  <si>
    <t>Percent of Total=Battery Chart</t>
  </si>
  <si>
    <t/>
  </si>
  <si>
    <t>top2 Compare to grand total</t>
  </si>
  <si>
    <t>Daily avr. Expense</t>
  </si>
  <si>
    <t>Total Expense</t>
  </si>
  <si>
    <t>1. Click on the Calendar Icon and select the Month</t>
  </si>
  <si>
    <t>% Total Expense</t>
  </si>
  <si>
    <t xml:space="preserve">     automatically enter your desired date.</t>
  </si>
  <si>
    <t>2. Click on all the drop downs to Enter</t>
  </si>
  <si>
    <t xml:space="preserve">     further information</t>
  </si>
  <si>
    <t>3. The drop down "Category" And "Expense Name"</t>
  </si>
  <si>
    <t>Subscriptions</t>
  </si>
  <si>
    <t xml:space="preserve">     are Dependent on Eachother.</t>
  </si>
  <si>
    <t>4. Comments should be made as "Given to</t>
  </si>
  <si>
    <t xml:space="preserve">     or Authorised by ........." </t>
  </si>
  <si>
    <t xml:space="preserve">     "Refresh form" button</t>
  </si>
  <si>
    <t>6. After entring your data kindly</t>
  </si>
  <si>
    <t xml:space="preserve">     click on "Add Entry" and Confirm</t>
  </si>
  <si>
    <t>7. Already saved records can be edited and deleted</t>
  </si>
  <si>
    <t xml:space="preserve">     Database and click "Edit Record" or "Delete Record" buttons</t>
  </si>
  <si>
    <t>9. Search for already existing data's by Clicking</t>
  </si>
  <si>
    <t xml:space="preserve">     the dropdown for "Filter By" </t>
  </si>
  <si>
    <t xml:space="preserve">     and select a search criteria</t>
  </si>
  <si>
    <t xml:space="preserve">10. Enter any text relating to your filtered condition </t>
  </si>
  <si>
    <t xml:space="preserve">       and Click on the "Search button" to Search</t>
  </si>
  <si>
    <t xml:space="preserve">       restore the database record display.</t>
  </si>
  <si>
    <t xml:space="preserve">12. The Analysis Tab &amp; Dashboard Tab displays </t>
  </si>
  <si>
    <t xml:space="preserve">       the summaries of all entered record</t>
  </si>
  <si>
    <t xml:space="preserve">13. To Help in Budgeting, Futuristic planning and </t>
  </si>
  <si>
    <t xml:space="preserve">       Managerial Decision Making.</t>
  </si>
  <si>
    <t xml:space="preserve">14. From the System Interface you can </t>
  </si>
  <si>
    <t xml:space="preserve">       toggle round the application. Thank You</t>
  </si>
  <si>
    <t>Dstv/Satelite Subscription</t>
  </si>
  <si>
    <t>Number of Exp.</t>
  </si>
  <si>
    <t>Daily Avr</t>
  </si>
  <si>
    <t>Row Labels</t>
  </si>
  <si>
    <t>Water Bill</t>
  </si>
  <si>
    <t>Electricity Bill</t>
  </si>
  <si>
    <t>Waste &amp; Sewage Bill</t>
  </si>
  <si>
    <t xml:space="preserve">     and Year, then single click on the Day to </t>
  </si>
  <si>
    <t>5. Clear your form during entry by clicking on</t>
  </si>
  <si>
    <t>8. Locate and Click on the registered record in the</t>
  </si>
  <si>
    <t>11. After Search, Click on "Refresh Button" to</t>
  </si>
  <si>
    <t>Facilitation (Baba Saidu)</t>
  </si>
  <si>
    <t>Stationary Purchases</t>
  </si>
  <si>
    <t>Clinic Salary Balance</t>
  </si>
  <si>
    <t>Petrol 50 Litres For Gen</t>
  </si>
  <si>
    <t>Petrol in truck</t>
  </si>
  <si>
    <t>Advance For Staff ID Cards</t>
  </si>
  <si>
    <t>Intubation Drugs and Tube</t>
  </si>
  <si>
    <t>Invoices for Audit Exercise</t>
  </si>
  <si>
    <t>Dr. Bakari Pay</t>
  </si>
  <si>
    <t>Given to the Director</t>
  </si>
  <si>
    <t>Petrol for Truck</t>
  </si>
  <si>
    <t>Balance for Staff ID Cards</t>
  </si>
  <si>
    <t>Printing Stickers for Truck</t>
  </si>
  <si>
    <t>Monthly Internet Sub</t>
  </si>
  <si>
    <t>Petrol</t>
  </si>
  <si>
    <t>Plumbing Labour</t>
  </si>
  <si>
    <t>Purchase of Petrol</t>
  </si>
  <si>
    <t>Change of Key Engine</t>
  </si>
  <si>
    <t>Purchase of Petrol &amp; Diesel</t>
  </si>
  <si>
    <t>Repair of Transformer (NEPA)</t>
  </si>
  <si>
    <t>Etisalat Subscription Lina's</t>
  </si>
  <si>
    <t>Delivery Bed restructuring</t>
  </si>
  <si>
    <t>Methylated Spirit (bose)</t>
  </si>
  <si>
    <t xml:space="preserve">Washing Soap </t>
  </si>
  <si>
    <t>Hand sanitizer</t>
  </si>
  <si>
    <t>Picking Items from Kano</t>
  </si>
  <si>
    <t>2HP Chargers 2 Dell Chargers</t>
  </si>
  <si>
    <t>Internet for Upload Course Materials</t>
  </si>
  <si>
    <t>Petrol Mallam Isa</t>
  </si>
  <si>
    <t>Diesel Mallam Isa</t>
  </si>
  <si>
    <t>Petrol and Diesel</t>
  </si>
  <si>
    <t>Given to HeadTeacher</t>
  </si>
  <si>
    <t>Mesh for Hynaeea Dr. Peter</t>
  </si>
  <si>
    <t>Additional ID Card 4 Printing</t>
  </si>
  <si>
    <t>Fan Repairs</t>
  </si>
  <si>
    <t>50 pcs of Face Masks</t>
  </si>
  <si>
    <t>Balance Carpentary</t>
  </si>
  <si>
    <t>Petrol &amp; Diesel</t>
  </si>
  <si>
    <t>Fan Repairs (3)</t>
  </si>
  <si>
    <t>NEPA</t>
  </si>
  <si>
    <t xml:space="preserve">Water </t>
  </si>
  <si>
    <t>Transportation Ibrahim</t>
  </si>
  <si>
    <t>Baba Saidu Hand Refund</t>
  </si>
  <si>
    <t>Plumbing</t>
  </si>
  <si>
    <t>Petrol and Diesel 2 days</t>
  </si>
  <si>
    <t>Chief Security Salary&amp;Others</t>
  </si>
  <si>
    <t>Mr. Okeme Loan - Dr. Peter</t>
  </si>
  <si>
    <t>Petrol for 23rd, 24th &amp; 25th</t>
  </si>
  <si>
    <t>Salary Balance</t>
  </si>
  <si>
    <t>Data for Course Upload</t>
  </si>
  <si>
    <t>3500 to Head Teacher</t>
  </si>
  <si>
    <t>Purchase of Bulbs Imme</t>
  </si>
  <si>
    <t>Big Fan Repairs</t>
  </si>
  <si>
    <t>Petrol 29th &amp; 30th</t>
  </si>
  <si>
    <t>Capentary Repairs Oga Sunny</t>
  </si>
  <si>
    <t>Monthly Sewage Disposal</t>
  </si>
  <si>
    <t>Electrical Repairs</t>
  </si>
  <si>
    <t>Private Room2 Socket &amp; Reparis</t>
  </si>
  <si>
    <t>Internet for Videos Upload</t>
  </si>
  <si>
    <t>Imme Feb, Mar, April Monthly</t>
  </si>
  <si>
    <t>Labor for Pharmacy AC</t>
  </si>
  <si>
    <t>Plumbing Repairs (Nasiru)</t>
  </si>
  <si>
    <t>Face mask</t>
  </si>
  <si>
    <t>Director A/Condition</t>
  </si>
  <si>
    <t>Israel Loan from Salary</t>
  </si>
  <si>
    <t>Inpatient &amp; Toilet Door</t>
  </si>
  <si>
    <t>Diesel &amp; Petrol</t>
  </si>
  <si>
    <t>Ground Staff Weekly</t>
  </si>
  <si>
    <t>Borehole Repairs</t>
  </si>
  <si>
    <t>Refridgerator</t>
  </si>
  <si>
    <t>Ahmed Advance</t>
  </si>
  <si>
    <t>Coach Upchagi</t>
  </si>
  <si>
    <t>Electricity Bill April 2020</t>
  </si>
  <si>
    <t xml:space="preserve">AC Repairs </t>
  </si>
  <si>
    <t>Welding Repairs Shedrack</t>
  </si>
  <si>
    <t>Security Staff Salary for Sallah</t>
  </si>
  <si>
    <t>Lina's Security Salary</t>
  </si>
  <si>
    <t>Auwal for Screeding</t>
  </si>
  <si>
    <t>Monthly Internet Subscription</t>
  </si>
  <si>
    <t>Electrical Cable Imme</t>
  </si>
  <si>
    <t xml:space="preserve">Admin Muslims Salary </t>
  </si>
  <si>
    <t>Maintenance Muslim Salary</t>
  </si>
  <si>
    <t>Ground Staff + Auwal</t>
  </si>
  <si>
    <t>Cutting Tree Behind Admin</t>
  </si>
  <si>
    <t>Chief Security Salary</t>
  </si>
  <si>
    <t>Diesel</t>
  </si>
  <si>
    <t>Ground Staff Balance</t>
  </si>
  <si>
    <t>PR for Police and Ko + Transport</t>
  </si>
  <si>
    <t>Replacing Pharmacy Laptop</t>
  </si>
  <si>
    <t>Tube, Belt &amp; Labor for Mow Umar</t>
  </si>
  <si>
    <t>Carpentary Repairs in Pharmacy</t>
  </si>
  <si>
    <t>Upchagi Loan</t>
  </si>
  <si>
    <t>Repair of Generator Mujid</t>
  </si>
  <si>
    <t>Petrol &amp; Engine Oil</t>
  </si>
  <si>
    <t>Half Engine for Generator Purchase</t>
  </si>
  <si>
    <t>Advance for Generator Recoiling</t>
  </si>
  <si>
    <t xml:space="preserve">Petrol </t>
  </si>
  <si>
    <t>Wiring, Security Bulbs &amp; Repairs</t>
  </si>
  <si>
    <t>Court Register Moving Almadina Case</t>
  </si>
  <si>
    <t>5 Pieces of Face Shield</t>
  </si>
  <si>
    <t>Rain Boots, Coats &amp; Lamps Auwal</t>
  </si>
  <si>
    <t>Painter Screeding Balance Auwal</t>
  </si>
  <si>
    <t>Repair Wheel Barrow Tyre Ali</t>
  </si>
  <si>
    <t>Monthly Security Expense Mr. Azi</t>
  </si>
  <si>
    <t>$500 @ 450 Naira</t>
  </si>
  <si>
    <t>AC Repairs - Mr. Samson</t>
  </si>
  <si>
    <t>Given to Alhaji Ibrahim</t>
  </si>
  <si>
    <t>Purchase of Printer for Lab</t>
  </si>
  <si>
    <t>April Waste Disposal - Bose</t>
  </si>
  <si>
    <t>Chemicals for Spraying Grasses Auwal</t>
  </si>
  <si>
    <t>Purchase of Nightingale Bose</t>
  </si>
  <si>
    <t>Printing X-Ray Request Sheet</t>
  </si>
  <si>
    <t>Additional Cutting Trees</t>
  </si>
  <si>
    <t>Musa Security Loan</t>
  </si>
  <si>
    <t>Methylated Spirit Lizzy</t>
  </si>
  <si>
    <t>Umar Driver 50 Litres of Petrol</t>
  </si>
  <si>
    <t>Repair of AC at Director's House Alh. Ibrahim</t>
  </si>
  <si>
    <t>Mr. Immeh Electrical Services May 2020</t>
  </si>
  <si>
    <t>Engine Oil</t>
  </si>
  <si>
    <t>Plumber Advance</t>
  </si>
  <si>
    <t>$800 given to Alhaji @ N450/$</t>
  </si>
  <si>
    <t>Video Upload for Lina's</t>
  </si>
  <si>
    <t>Roofing Repairs from Rain Damage</t>
  </si>
  <si>
    <t>Gun Powder for Upchaggi</t>
  </si>
  <si>
    <t>External Electrical Sparks Fixing</t>
  </si>
  <si>
    <t>May Electricity Bill</t>
  </si>
  <si>
    <t>April &amp; May Water Bill</t>
  </si>
  <si>
    <t>Small fan for Doctor's Call Room</t>
  </si>
  <si>
    <t>Cables for Call Room Fan Changing</t>
  </si>
  <si>
    <t>Groudstaff Weekly</t>
  </si>
  <si>
    <t>Fertilizer for New Site Auwal</t>
  </si>
  <si>
    <t>Ibrahim Adamu Loan</t>
  </si>
  <si>
    <t>Overhauling Engine Mujid</t>
  </si>
  <si>
    <t>Relay for Private Room 1 Fridge &amp; Labor</t>
  </si>
  <si>
    <t>Door Damage Wind IPD</t>
  </si>
  <si>
    <t>Court Order 4000 Magistrate Court, 1500 High Court</t>
  </si>
  <si>
    <t>Theatre HeadLamp</t>
  </si>
  <si>
    <t>Electric Bulbs</t>
  </si>
  <si>
    <t>Abdullahi Future Ventures Loan</t>
  </si>
  <si>
    <t>$1000 @ N450</t>
  </si>
  <si>
    <t>Printing Death Certificate</t>
  </si>
  <si>
    <t>Alternator Brush</t>
  </si>
  <si>
    <t>Auwal Kassim Loan</t>
  </si>
  <si>
    <t>Mr. Joe 4500 Instructed by Mr. Hussam</t>
  </si>
  <si>
    <t>Timing Belt for Mow - Umar</t>
  </si>
  <si>
    <t>Repair of Mini Tractor</t>
  </si>
  <si>
    <t>Electricity Bill - Oga's House</t>
  </si>
  <si>
    <t>Electricity Bill - Lina's Academy</t>
  </si>
  <si>
    <t>Segun Balance for Gen Coiling</t>
  </si>
  <si>
    <t>Khadija Pharmacy Staff Salary</t>
  </si>
  <si>
    <t>Two Laptops replaced.</t>
  </si>
  <si>
    <t>Semi Private Male Door Knob</t>
  </si>
  <si>
    <t>Leg of Beds and Screws Female Ward</t>
  </si>
  <si>
    <t>Repair of Nets Entrance to Ward</t>
  </si>
  <si>
    <t>Chemical For Grass at New Site Auwal</t>
  </si>
  <si>
    <t>Monthly Internet Subscription Emmanuel</t>
  </si>
  <si>
    <t>Plumbing Repairs Consulting Rm3</t>
  </si>
  <si>
    <t>Security &amp; Gatemen Salary</t>
  </si>
  <si>
    <t>Engine Sitting for Generator Mujid</t>
  </si>
  <si>
    <t>Baba Datijo Loan</t>
  </si>
  <si>
    <t>Purchase of Standing Fan</t>
  </si>
  <si>
    <t>Engine Oil Servicing Almadina &amp; home</t>
  </si>
  <si>
    <t>Kola Advance for AnteNatal Booklets</t>
  </si>
  <si>
    <t>Benches &amp; Change of Door Locks</t>
  </si>
  <si>
    <t>Umar Petrol &amp; Gas for Truck</t>
  </si>
  <si>
    <t xml:space="preserve">Drinks for Covid Staff &amp; almadina </t>
  </si>
  <si>
    <t>Banner Framing for NHIS Patients</t>
  </si>
  <si>
    <t>Printing of Banner Kola</t>
  </si>
  <si>
    <t xml:space="preserve">Padlock for Pharmacy </t>
  </si>
  <si>
    <t>Welder for Almadina Gate</t>
  </si>
  <si>
    <t>Extending Electricals for Annex</t>
  </si>
  <si>
    <t>Weekly Security Expenses</t>
  </si>
  <si>
    <t>Refreshment for COVID-Personel</t>
  </si>
  <si>
    <t>Balance of Doors</t>
  </si>
  <si>
    <t>Lawalli Salary</t>
  </si>
  <si>
    <t>Bottle Water for Pharmacy</t>
  </si>
  <si>
    <t>Chemicals for Decontaminating Almadina + Certificate</t>
  </si>
  <si>
    <t>Curtain Rails for Annex 19 Windows</t>
  </si>
  <si>
    <t>Ashiru Nepa Wrong Connection</t>
  </si>
  <si>
    <t>Feeding Isolated COVID-19 Staff</t>
  </si>
  <si>
    <t>Two door locks</t>
  </si>
  <si>
    <t>Nurse Keziah Loan</t>
  </si>
  <si>
    <t>2 Mobile Water Tanks Plumber</t>
  </si>
  <si>
    <t>Plumbing Repairs for IPD</t>
  </si>
  <si>
    <t>Carpentary for Mobile Tank</t>
  </si>
  <si>
    <t>Tent and Canopy + Other Materials</t>
  </si>
  <si>
    <t>Additional Signs for NHIS Patients</t>
  </si>
  <si>
    <t>Plumbing Repairs for Lina's Academy</t>
  </si>
  <si>
    <t>IPD Laptop Replacement</t>
  </si>
  <si>
    <t>Iron Pools (Tent)</t>
  </si>
  <si>
    <t>Tent Cover Trampoline</t>
  </si>
  <si>
    <t>Additional Trampoline</t>
  </si>
  <si>
    <t>Hose for Mobile Bucket</t>
  </si>
  <si>
    <t>Drainage Cleaning and Waste Disposal</t>
  </si>
  <si>
    <t>Carpentary balance</t>
  </si>
  <si>
    <t>Intercomm Maintenance and Wire Purchase</t>
  </si>
  <si>
    <t>Monthly Electrician Payment - Immeh</t>
  </si>
  <si>
    <t>Cable &amp; Sucket Nursing Stand</t>
  </si>
  <si>
    <t>Monthly Waste Disposal</t>
  </si>
  <si>
    <t>Cylinder Annex</t>
  </si>
  <si>
    <t>Weed Chemicals</t>
  </si>
  <si>
    <t>Padlock</t>
  </si>
  <si>
    <t>Anas Advance</t>
  </si>
  <si>
    <t>Monthly Security Expenses</t>
  </si>
  <si>
    <t>Umar Petrol</t>
  </si>
  <si>
    <t>Aliyu Sakadai Loan</t>
  </si>
  <si>
    <t>Umar Driver Loan</t>
  </si>
  <si>
    <t>Lamp Holder</t>
  </si>
  <si>
    <t>Benches 3</t>
  </si>
  <si>
    <t>Plumbing Pharmacy</t>
  </si>
  <si>
    <t>Door Rollers Director's Office</t>
  </si>
  <si>
    <t>Bolt and Nuts Labour Room &amp; Ward</t>
  </si>
  <si>
    <t>Segun Generator Balance</t>
  </si>
  <si>
    <t>Emmanuel Josiah Kano Expense + Petrol</t>
  </si>
  <si>
    <t>DIesel</t>
  </si>
  <si>
    <t>Nurses Theatre Procedure</t>
  </si>
  <si>
    <t>Tap</t>
  </si>
  <si>
    <t>Alum &amp; Brush for pool</t>
  </si>
  <si>
    <t>Bolt &amp; Nut - IPD Door Entrance</t>
  </si>
  <si>
    <t>Carpentary Advance for Server Room</t>
  </si>
  <si>
    <t>NEPA Working on Meter - Ashiru</t>
  </si>
  <si>
    <t>Bulk Petrol  150Litres</t>
  </si>
  <si>
    <t>Bulbs</t>
  </si>
  <si>
    <t>Aluminum Rollers &amp; Screw - 3rd Consulting Room</t>
  </si>
  <si>
    <t>Belt for Mow</t>
  </si>
  <si>
    <t>Enginel Oil for Mowe</t>
  </si>
  <si>
    <t>NEPA for Oga's House</t>
  </si>
  <si>
    <t>NEPA for Almadina</t>
  </si>
  <si>
    <t>Water Bills</t>
  </si>
  <si>
    <t>Mama Hajara Cleaner</t>
  </si>
  <si>
    <t>Mallam Shehu Advance</t>
  </si>
  <si>
    <t>Dr. Sunday Okwo June Balance</t>
  </si>
  <si>
    <t>Ibrahim Adamu Kaduna TP</t>
  </si>
  <si>
    <t>IPD Door</t>
  </si>
  <si>
    <t>Hose for AC Croom 1</t>
  </si>
  <si>
    <t>Balance for Xray Request Sheet</t>
  </si>
  <si>
    <t>Chief Security Salary + Advance</t>
  </si>
  <si>
    <t>Additional Bulbs</t>
  </si>
  <si>
    <t>Repair of Nets at IPD</t>
  </si>
  <si>
    <t>Servicing Private Room AC</t>
  </si>
  <si>
    <t>Repair of Receive OPD</t>
  </si>
  <si>
    <t>Transformer Sparks Repair Imme</t>
  </si>
  <si>
    <t>Coach Upchagi Advance</t>
  </si>
  <si>
    <t>Water Leakage at Store</t>
  </si>
  <si>
    <t>Mallam Shehu &amp; Mallam Isa Slaary</t>
  </si>
  <si>
    <t>Ibrahim/Aliyu Sakadadi, Aliyu Chikaji, Datijo</t>
  </si>
  <si>
    <t>Salary Balance for Clinic</t>
  </si>
  <si>
    <t xml:space="preserve">Coach Upchagi Another Advance </t>
  </si>
  <si>
    <t>Abdullahi Loan</t>
  </si>
  <si>
    <t>Audu Wakili &amp; Najib New Site Guard Salary</t>
  </si>
  <si>
    <t>Fuse for Light Line</t>
  </si>
  <si>
    <t>Ground Staff For  Sallah</t>
  </si>
  <si>
    <t>Baba Welder Sallah Bonus</t>
  </si>
  <si>
    <t>Monthly waste disposal</t>
  </si>
  <si>
    <t>Engine Oil for Generator</t>
  </si>
  <si>
    <t>Starting Cover for Generator</t>
  </si>
  <si>
    <t>Capentary Lab Drawers &amp; Door, Admin Door</t>
  </si>
  <si>
    <t>Insecticide for Oga's House</t>
  </si>
  <si>
    <t>Wiper Blade for Car</t>
  </si>
  <si>
    <t>Labor Transporting Oxygen</t>
  </si>
  <si>
    <t>Wheel Chairs X 2 @ 35,000</t>
  </si>
  <si>
    <t>Lina's Academy Light Bill July 2020</t>
  </si>
  <si>
    <t>Lawali Gardner Salary July 2020</t>
  </si>
  <si>
    <t>Infrared Thermometers X 2</t>
  </si>
  <si>
    <t>Bulk Petrol</t>
  </si>
  <si>
    <t>Pharmacy Payment Voucher</t>
  </si>
  <si>
    <t>Musa Gateman Loan</t>
  </si>
  <si>
    <t xml:space="preserve">Fertilizer New Site Auwal </t>
  </si>
  <si>
    <t>Electrical Repairs, Fuse &amp; Sockets</t>
  </si>
  <si>
    <t>Servicing Lina's Academy Generator</t>
  </si>
  <si>
    <t>Chemicals for Grass</t>
  </si>
  <si>
    <t>Upchagi Loan + Gun Powder</t>
  </si>
  <si>
    <t>Torch Light for gatemen</t>
  </si>
  <si>
    <t>Extension</t>
  </si>
  <si>
    <t>IUCD Contraceptive</t>
  </si>
  <si>
    <t>Cash to Director</t>
  </si>
  <si>
    <t>Oxygen Refill IPD 10 cans @ 6,000</t>
  </si>
  <si>
    <t>Israel Josiah Loan</t>
  </si>
  <si>
    <t>Break Pads for Tata Truck</t>
  </si>
  <si>
    <t>Wedding Gift for Nurse Mercy</t>
  </si>
  <si>
    <t>Internet Subscription fo Lina's Work</t>
  </si>
  <si>
    <t xml:space="preserve">Monthly Internet Subscription - Almadina </t>
  </si>
  <si>
    <t>Ibrahim Adamu Balance for Extra Days</t>
  </si>
  <si>
    <t>Stationaries and Recharge card</t>
  </si>
  <si>
    <t>Bottle Water for Pharmacy Mummy KB</t>
  </si>
  <si>
    <t>Engine Oil, Seal, Petrol, Pipe and TP Mujid</t>
  </si>
  <si>
    <t>Chemicals for Grass - Auwal</t>
  </si>
  <si>
    <t>Nightinghale Clinic - Balance</t>
  </si>
  <si>
    <t>Oil Seal, Starting Cable &amp; Boris - Generator</t>
  </si>
  <si>
    <t>Light Bill Almadina</t>
  </si>
  <si>
    <t>Light Bill Oga's House</t>
  </si>
  <si>
    <t>Kola Extra Advance for Maternity Record Booklet</t>
  </si>
  <si>
    <t>Pharmacy Staff July Salary</t>
  </si>
  <si>
    <t>Net Repairs Bose</t>
  </si>
  <si>
    <t>Plumbing Repairs Bose</t>
  </si>
  <si>
    <t>Sterilizatioin Tablet for Theatre - Bose</t>
  </si>
  <si>
    <t>Chemical For grasses</t>
  </si>
  <si>
    <t>Balance for Clinic and Admin Salary</t>
  </si>
  <si>
    <t>Security Salary</t>
  </si>
  <si>
    <t xml:space="preserve">Patient Refund for Blood </t>
  </si>
  <si>
    <t>Replacing Fuse Imme</t>
  </si>
  <si>
    <t>Repair of Ward Screen Bose</t>
  </si>
  <si>
    <t>Change of Sterilzer Socket &amp; Fuse</t>
  </si>
  <si>
    <t>RAM For Laptop Lina's 8GB</t>
  </si>
  <si>
    <t>A4 Paper 5 Cartons + TP - Lizzy</t>
  </si>
  <si>
    <t>Nursing &amp; Lab Analysis Book</t>
  </si>
  <si>
    <t>Inner &amp; Outer Socket for Gen 10pcs</t>
  </si>
  <si>
    <t xml:space="preserve">Engine Oil Services </t>
  </si>
  <si>
    <t>Monthly Security Expenses - August</t>
  </si>
  <si>
    <t>Creating Extra Light for Reception</t>
  </si>
  <si>
    <t>Tires for Generator - Mujid</t>
  </si>
  <si>
    <t>Repair of Lina's External Hard Disk</t>
  </si>
  <si>
    <t>Lawal Gardner Salary</t>
  </si>
  <si>
    <t>Rat Poison &amp; Gum - Bose</t>
  </si>
  <si>
    <t>Almunium Repairs, nets &amp; Doors</t>
  </si>
  <si>
    <t>Roofing Repairs - Dada</t>
  </si>
  <si>
    <t>Board for CRoom1 Laptop &amp; Charger</t>
  </si>
  <si>
    <t>Printer Catridge</t>
  </si>
  <si>
    <t>NEPA Work Ashiru September 2020</t>
  </si>
  <si>
    <t>External Toilet Tap Head</t>
  </si>
  <si>
    <t>Umar Trip to Kano</t>
  </si>
  <si>
    <t>Schedrack Welder for the House</t>
  </si>
  <si>
    <t>Upchagi Loan for September</t>
  </si>
  <si>
    <t>Lina's Gen Starter Cable - Mujid</t>
  </si>
  <si>
    <t>Service Big Generator - Almadina</t>
  </si>
  <si>
    <t>Water Bill For Almadina June &amp; July</t>
  </si>
  <si>
    <t>Director's House</t>
  </si>
  <si>
    <t xml:space="preserve">Esther Ishaya Loan </t>
  </si>
  <si>
    <t>Fuse for Directors' House</t>
  </si>
  <si>
    <t>Mr. Joe  Expenses for Director</t>
  </si>
  <si>
    <t>SSD Disk for Server PC After Coruption</t>
  </si>
  <si>
    <t>Rocephin Drug Purchase - Khadija</t>
  </si>
  <si>
    <t>Valve, Caburetor Cleaner &amp; Gasquet for Gen - Mujid</t>
  </si>
  <si>
    <t>Concrete Cutting Blade for Alhahji Oseni</t>
  </si>
  <si>
    <t>Tata Truck, Engine Oil Service, Salensa &amp; Labor</t>
  </si>
  <si>
    <t>Electrical Repairs - Cutout Fuse</t>
  </si>
  <si>
    <t>Sewage Draining</t>
  </si>
  <si>
    <t>Daniel Loan</t>
  </si>
  <si>
    <t>Chairs, Door Lock, Key &amp; Mosquitoe net hooks - Bose</t>
  </si>
  <si>
    <t>Complete Toilet W/C Labour &amp; Repairs</t>
  </si>
  <si>
    <t>Antivirus for Almadina Computers 16 Pcs</t>
  </si>
  <si>
    <t>Fumigation for Mosquitoes Auwal</t>
  </si>
  <si>
    <t>2 Mason @ 700 for 5 Days</t>
  </si>
  <si>
    <t>3 New Benches @ 3.5k + Transportation</t>
  </si>
  <si>
    <t>Local Consumables</t>
  </si>
  <si>
    <t>NEPA Bill August 2020</t>
  </si>
  <si>
    <t>IPD Entrance Door Repairs</t>
  </si>
  <si>
    <t>Plumbing Repairs Pharmacy &amp; OPD Toilet</t>
  </si>
  <si>
    <t>Bulbs, &amp; Earthing &amp; Repairs Electrical</t>
  </si>
  <si>
    <t>Air Freshner and Toiletaries</t>
  </si>
  <si>
    <t>Mosquito Nets &amp; Frame for OPD Toilet and Others</t>
  </si>
  <si>
    <t>Recephin for Pharmacy - Khadijah</t>
  </si>
  <si>
    <t>Sutures (Local Purchase)</t>
  </si>
  <si>
    <t>NEPA Wrong Connection</t>
  </si>
  <si>
    <t>Baba Datijo Advance</t>
  </si>
  <si>
    <t>IT Student from Lab Departure</t>
  </si>
  <si>
    <t>Noel Loan</t>
  </si>
  <si>
    <t>Part Payment for Incubator Repairs</t>
  </si>
  <si>
    <t>Cable Satellite Repairs + Dish</t>
  </si>
  <si>
    <t>Lina's Gen Servicing - Mujid</t>
  </si>
  <si>
    <t>Hoe &amp; Rake</t>
  </si>
  <si>
    <t>Pharmacy Salary - Khadija - 09/20 316k, less 10k for Khadijah Loan Payment for September</t>
  </si>
  <si>
    <t>Repair of 2 Big Stabilizers</t>
  </si>
  <si>
    <t>Electrical Repairs - Change over from Gen Room</t>
  </si>
  <si>
    <t>Security Staff Salary - September 2020</t>
  </si>
  <si>
    <t>Admin, Lab &amp; Maintenance Salary - September 2020</t>
  </si>
  <si>
    <t>Recharge Cards &amp; Data for NHIS Department - September 2020</t>
  </si>
  <si>
    <t>AC Repairs, Gas, Valve 3rd Consulting Room</t>
  </si>
  <si>
    <t>Standing Fan Repairs</t>
  </si>
  <si>
    <t>Nurses Salary - September 2020</t>
  </si>
  <si>
    <t>Incubator Repairs Part Payment</t>
  </si>
  <si>
    <t>Belt for Tractor - Umar</t>
  </si>
  <si>
    <t>Upchagi Loan Again</t>
  </si>
  <si>
    <t>TV Installation for Ward, Wall Shelf &amp; Receiver</t>
  </si>
  <si>
    <t>TV Repairs for Clinic Reception - Auwal</t>
  </si>
  <si>
    <t>Beds, Television, Wheel Chair Purchase - Bose</t>
  </si>
  <si>
    <t>Servicing Small Generators - Mujid</t>
  </si>
  <si>
    <t>50 Litres of Petrol - Mr. Hussam - Umar</t>
  </si>
  <si>
    <t>Lawali Gardener Salary</t>
  </si>
  <si>
    <t>Monthly Security Expenses - September</t>
  </si>
  <si>
    <t>Court Registrar Tip</t>
  </si>
  <si>
    <t>Weed for Chemicals</t>
  </si>
  <si>
    <t>Replacing IPD Computer</t>
  </si>
  <si>
    <t>Doctors Comissions September 2020</t>
  </si>
  <si>
    <t>Plumbing, Was Basin, Hose - Bose</t>
  </si>
  <si>
    <t>Dr. Okafor Radiologist</t>
  </si>
  <si>
    <t>Aluminium Windows, Doors, Rails, and Windows Maintenance</t>
  </si>
  <si>
    <t>Plumbing, Mother Cat Destruction, Destruction</t>
  </si>
  <si>
    <t>Dr. Fanika Payment</t>
  </si>
  <si>
    <t>Mr. Imme Monthly Payment July, August September 2020</t>
  </si>
  <si>
    <t>Blade for Grass Cutting Tractor</t>
  </si>
  <si>
    <t>Lamp Holder, Change of Sockets</t>
  </si>
  <si>
    <t>Bulk Petrol &amp; Diesel</t>
  </si>
  <si>
    <t>Printing Commercial Cards &amp; Letter heads - Kola</t>
  </si>
  <si>
    <t>Engr. Ashiru - NEPA Wrong Connection</t>
  </si>
  <si>
    <t>Pastor Tony - Loan</t>
  </si>
  <si>
    <t>Transportation for Vacinnes</t>
  </si>
  <si>
    <t>Kerosine for Suckaway</t>
  </si>
  <si>
    <t>Tractor Repairs + Gasquet - Mujid &amp; Umar</t>
  </si>
  <si>
    <t>Changing Sockets on Pharmacy Extension Box</t>
  </si>
  <si>
    <t>Armoured Cable Tape - Imeh electrician</t>
  </si>
  <si>
    <t>Wheels replacement of Surgeon Chair in Theatre - Hayatudeen</t>
  </si>
  <si>
    <t xml:space="preserve">Staff x-ray after Accident </t>
  </si>
  <si>
    <t>Gas Cylinder head and Repairs</t>
  </si>
  <si>
    <t xml:space="preserve">Data for student results uploads - Miracle </t>
  </si>
  <si>
    <t>Balance of OPD TV Repairs - Auwal</t>
  </si>
  <si>
    <t>Dr. Brown Pad Lizzy/Bose</t>
  </si>
  <si>
    <t>Methylated Spirit Bose/ Lizzy</t>
  </si>
  <si>
    <t>Refund to Pharmacy for Patient eTransfer to petty cash account</t>
  </si>
  <si>
    <t xml:space="preserve">Bulk Petrol </t>
  </si>
  <si>
    <t>Jik</t>
  </si>
  <si>
    <t>Almadina NEPA Bill September 2020</t>
  </si>
  <si>
    <t>Lina's NEPA Bill August 2020</t>
  </si>
  <si>
    <t>Director's Home NEPA Bill August 2020</t>
  </si>
  <si>
    <t>Almadina Water Bill September 2020</t>
  </si>
  <si>
    <t>Extension for Pharmacy</t>
  </si>
  <si>
    <t>Welding Consulting Room 2 Door</t>
  </si>
  <si>
    <t>Auwal Gardner Loan</t>
  </si>
  <si>
    <t xml:space="preserve">Repair of Beds </t>
  </si>
  <si>
    <t>Torch Light Mallam Isa</t>
  </si>
  <si>
    <t>Transportation for Oxygen</t>
  </si>
  <si>
    <t>Petrol for Tata to Bring Alh. Ibrahim from Kano</t>
  </si>
  <si>
    <t>Nurse Blessing Loan</t>
  </si>
  <si>
    <t>Key Change - Admin Store</t>
  </si>
  <si>
    <t>Liquid hand Wash refill containers for Lina's Academy</t>
  </si>
  <si>
    <t>Liquid handWash refill containers for Almadina</t>
  </si>
  <si>
    <t>Transportation for Consumables &amp; market</t>
  </si>
  <si>
    <t>Laryngioscope Battery</t>
  </si>
  <si>
    <t>ExLap Surgery Materials</t>
  </si>
  <si>
    <t>Payment for Visiting Tags Notice Board</t>
  </si>
  <si>
    <t>Upchagi Balance for October</t>
  </si>
  <si>
    <t>Waste Disposal</t>
  </si>
  <si>
    <t>A/C Reinstallation &amp; Repairs Part Payment</t>
  </si>
  <si>
    <t>Carpentary Repairs Pharmacy &amp; Chairs</t>
  </si>
  <si>
    <t>Chemical for Mosquitoes</t>
  </si>
  <si>
    <t>Rewinding Coil for Pumping machine &amp; Capacitor</t>
  </si>
  <si>
    <t>Bulbs for Director's House</t>
  </si>
  <si>
    <t>Security Staff Salary</t>
  </si>
  <si>
    <t>50 Litres of Petrol</t>
  </si>
  <si>
    <t>Upchagi Balance for Yusuf</t>
  </si>
  <si>
    <t>Notice Board Visiting Frame - Oga Sunny</t>
  </si>
  <si>
    <t>Electric Bulbs (Big, Small, Cast Light &amp; Plugs) Imme</t>
  </si>
  <si>
    <t>Pharmacy Staff Salary - Khadijah</t>
  </si>
  <si>
    <t>Administrator's Salary - Daniel</t>
  </si>
  <si>
    <t>Total Laboratory and Maintenance Salary</t>
  </si>
  <si>
    <t>Total Nurses Salary</t>
  </si>
  <si>
    <t>Upchagi for November Advance</t>
  </si>
  <si>
    <t>Batteries</t>
  </si>
  <si>
    <t>Cleaning of Surrounding Drainage</t>
  </si>
  <si>
    <t>Socket for Generator 10 Pcs - Mujid</t>
  </si>
  <si>
    <t>Plumbing (Ward, Toilets &amp; Tank)</t>
  </si>
  <si>
    <t xml:space="preserve">Printing Disclaimer Signs - Kola </t>
  </si>
  <si>
    <t>Framing Disclaimer Signs - Oga Sunny</t>
  </si>
  <si>
    <t>Director's Shopping</t>
  </si>
  <si>
    <t xml:space="preserve">Reconstruction of Table &amp; Shelve </t>
  </si>
  <si>
    <t>Repair fo Generator - Mujid</t>
  </si>
  <si>
    <t>Data &amp; Airtime for NHIS Department</t>
  </si>
  <si>
    <t>Noel Joel Loan</t>
  </si>
  <si>
    <t>Petrol for Director &amp; Almadina 350Litres</t>
  </si>
  <si>
    <t>Borehole Pumping Machine Stopper - Bose</t>
  </si>
  <si>
    <t>Intercomm Extension</t>
  </si>
  <si>
    <t>Engine Oil &amp; Generator plugs &amp; Switch</t>
  </si>
  <si>
    <t>Internet for Downloading Videos - Miracle</t>
  </si>
  <si>
    <t>Extension Boxes - Ali</t>
  </si>
  <si>
    <t>NHIS Facilitation for Lives - Adamu</t>
  </si>
  <si>
    <t xml:space="preserve">Engr. Ashiru NEPA </t>
  </si>
  <si>
    <t>Newcline Fan Regulator - Imme</t>
  </si>
  <si>
    <t>Carpentary Repairs for Annex and Lab</t>
  </si>
  <si>
    <t>Director's Foot Mat</t>
  </si>
  <si>
    <t>Cuttout Fuse 500amps &amp; Cast Security Light</t>
  </si>
  <si>
    <t>Nurse Rose Loan</t>
  </si>
  <si>
    <t>Servicing Generators - Mujid</t>
  </si>
  <si>
    <t xml:space="preserve">Ground Staff Weekly </t>
  </si>
  <si>
    <t>Carpentary Balance</t>
  </si>
  <si>
    <t xml:space="preserve">Nurse Blessing </t>
  </si>
  <si>
    <t xml:space="preserve">Table Construction for Server Room </t>
  </si>
  <si>
    <t>Welding Work Examination Couch - Shedrack</t>
  </si>
  <si>
    <t>500k Given to Director</t>
  </si>
  <si>
    <t>Petrol Day, Petrol Night &amp; Diesel</t>
  </si>
  <si>
    <t>Imme October Service Charge</t>
  </si>
  <si>
    <t>Complete Overhauling of Generator - Mujid</t>
  </si>
  <si>
    <t>Nurse Aisha Gift from Director</t>
  </si>
  <si>
    <t>PT&amp;KCCT Anticoagulant Bottles</t>
  </si>
  <si>
    <t>NHIS Coordinator Petrol</t>
  </si>
  <si>
    <t>Face Mask 45 Pcs</t>
  </si>
  <si>
    <t>Dr. Brown Pad</t>
  </si>
  <si>
    <t>Engine Oil Diesel &amp; Petrol</t>
  </si>
  <si>
    <t>10k to Balance 300k for NHIS Peeps</t>
  </si>
  <si>
    <t>Mounting COVID-19 Sign Post</t>
  </si>
  <si>
    <t>Director's Printer &amp; Pastor Tony Laptop</t>
  </si>
  <si>
    <t>NEPA Bill October 2020</t>
  </si>
  <si>
    <t>Pharmacy Salary</t>
  </si>
  <si>
    <t>Football Jerseys Contribution</t>
  </si>
  <si>
    <t>Administrators Salary</t>
  </si>
  <si>
    <t>Printing Papers</t>
  </si>
  <si>
    <t>Maintenance, Laboratory and Auxillary</t>
  </si>
  <si>
    <t>Nurses Salary</t>
  </si>
  <si>
    <t>Bulbs Big &amp; Small</t>
  </si>
  <si>
    <t>cut out fuse Imme</t>
  </si>
  <si>
    <t>Picking up items from Kano</t>
  </si>
  <si>
    <t>Lawalli Ground Staff Salary</t>
  </si>
  <si>
    <t>Maiicon Security - Monthly</t>
  </si>
  <si>
    <t>Mr. Mujid Repair of Generator &amp;Engine Oil Servicing</t>
  </si>
  <si>
    <t>Monthly Security Expenses - Mr. Azi</t>
  </si>
  <si>
    <t>Engine Oil Mallam Isa</t>
  </si>
  <si>
    <t>Given to Director - Umar</t>
  </si>
  <si>
    <t>Admin Data &amp; Recharge Card - Daniel/Bose</t>
  </si>
  <si>
    <t>Monthly Waste Disposal (November)</t>
  </si>
  <si>
    <t>NYSC Mobilization of Doctors and nurses</t>
  </si>
  <si>
    <t>Transportation for Immunization</t>
  </si>
  <si>
    <t>Expanding Cable for Lab Network - Imme</t>
  </si>
  <si>
    <t>Mujid Complete Overhauling of 2 Gens</t>
  </si>
  <si>
    <t>Rocephin for Pharmacy</t>
  </si>
  <si>
    <t>Mr. Jesse NHIS Advance</t>
  </si>
  <si>
    <t>Laptop for Consulting Room 1</t>
  </si>
  <si>
    <t>Stationaries for Admin</t>
  </si>
  <si>
    <t xml:space="preserve">Petrol and Diesel </t>
  </si>
  <si>
    <t>Hard Disk for Lina's Laptop</t>
  </si>
  <si>
    <t>Catridge for Lab Printer</t>
  </si>
  <si>
    <t>Change of Theatre Socket - Imme</t>
  </si>
  <si>
    <t>Battery</t>
  </si>
  <si>
    <t>Electricity Bill - Directors House</t>
  </si>
  <si>
    <t>2 Trips of White Laterite Sand</t>
  </si>
  <si>
    <t>Intercom Annex Extension</t>
  </si>
  <si>
    <t>Bulk Petrol 200Litres</t>
  </si>
  <si>
    <t xml:space="preserve">Trip to Kaduna - Emmanuel </t>
  </si>
  <si>
    <t>Tosin and Mary Contribution from Director</t>
  </si>
  <si>
    <t>Diesel and Engine Oil</t>
  </si>
  <si>
    <t>Engine Oil - Mujid &amp; Mallam Isa</t>
  </si>
  <si>
    <t xml:space="preserve">Bulbs and Plugs </t>
  </si>
  <si>
    <t>AVR setup 4 Generators - Segun</t>
  </si>
  <si>
    <t>Given to Bose for Consumables</t>
  </si>
  <si>
    <t>Wires and Plugs</t>
  </si>
  <si>
    <t>NEPA Monthly - Ashiru</t>
  </si>
  <si>
    <t>Court Expenses - Director</t>
  </si>
  <si>
    <t>Repair of 500KVA Stabilizer - Segun</t>
  </si>
  <si>
    <t>Toilet Brush Director's Office</t>
  </si>
  <si>
    <t>Printing Hard Cover Files - Kola</t>
  </si>
  <si>
    <t>Printer for Pharmacy</t>
  </si>
  <si>
    <t>Bulm Petrol</t>
  </si>
  <si>
    <t>Aradite Gum &amp; TP</t>
  </si>
  <si>
    <t>Panels for 2 Phototerapy and Bulbs</t>
  </si>
  <si>
    <t>Technician Biomedical Charges</t>
  </si>
  <si>
    <t>Transport to Pick Up Kaduna Item</t>
  </si>
  <si>
    <t>Repair Theatre Door &amp; Change of Key</t>
  </si>
  <si>
    <t>Pharmacy Monthly Salary</t>
  </si>
  <si>
    <t xml:space="preserve">Mr. Joe Authorized by Director </t>
  </si>
  <si>
    <t>Maintenance, Lab &amp; Auxillary Salary</t>
  </si>
  <si>
    <t>Total Administrators Salary</t>
  </si>
  <si>
    <t>Light Bill - Almadina</t>
  </si>
  <si>
    <t>Total Security Salary</t>
  </si>
  <si>
    <t>Upchagi Salary &amp; Ko</t>
  </si>
  <si>
    <t>Theatre Lamp Bulbs</t>
  </si>
  <si>
    <t>Change of Net - IPD Balcony</t>
  </si>
  <si>
    <t>Plumbing IPD, Change of Tap Heads</t>
  </si>
  <si>
    <t>Haematocrit Centrifuge Rotary Drive</t>
  </si>
  <si>
    <t>Immunization TP</t>
  </si>
  <si>
    <t>Mr. Imme November &amp; December</t>
  </si>
  <si>
    <t>Shadowless Surgical Bulbs</t>
  </si>
  <si>
    <t>Disease Control (Fumigation)</t>
  </si>
  <si>
    <t>Lawal Gardner Monthly</t>
  </si>
  <si>
    <t>5 Ampoules of Ephidienne</t>
  </si>
  <si>
    <t>Carpentary (Change of Lock &amp; Drawers)</t>
  </si>
  <si>
    <t>Sink Installation Installation in Consulting Room</t>
  </si>
  <si>
    <t>Engine Oil - Mallam Isa</t>
  </si>
  <si>
    <t>Maicon Security Monthly</t>
  </si>
  <si>
    <t>Ground Staff Weely</t>
  </si>
  <si>
    <t>December Data &amp; Airtime for Admin - Daniel</t>
  </si>
  <si>
    <t>Jonathan Loan</t>
  </si>
  <si>
    <t>Transport Immunization, Christmas Bonus for External Security</t>
  </si>
  <si>
    <t>Servicing Generators 2 Gallons</t>
  </si>
  <si>
    <t>Change of Key - Inpatient Entrance Door</t>
  </si>
  <si>
    <t>Transport for Sample Delivery to Shika</t>
  </si>
  <si>
    <t>Batteries of Glucometer Machine</t>
  </si>
  <si>
    <t xml:space="preserve">Dr. Sunday Okwor Ommission </t>
  </si>
  <si>
    <t>Engr. Ashiru, NEPA</t>
  </si>
  <si>
    <t>Purchase of Rocephin &amp; Infusions - Khadija</t>
  </si>
  <si>
    <t>Admin Extra Work During Christmas</t>
  </si>
  <si>
    <t>Business Premises Registration</t>
  </si>
  <si>
    <t>Plumbing Repairs - OPD</t>
  </si>
  <si>
    <t>Transport Immunization</t>
  </si>
  <si>
    <t>Ethanol</t>
  </si>
  <si>
    <t>Water Pipe</t>
  </si>
  <si>
    <t>Bedsheets</t>
  </si>
  <si>
    <t>6 Bed Covers @ 4,000</t>
  </si>
  <si>
    <t>Tall Stool Chairs</t>
  </si>
  <si>
    <t>Electrical (Imeh)</t>
  </si>
  <si>
    <t>Drugs (OPD)</t>
  </si>
  <si>
    <t>Combi 2</t>
  </si>
  <si>
    <t>Cockroach Powder</t>
  </si>
  <si>
    <t xml:space="preserve">Dr. Paul Physiotherapist Shortage </t>
  </si>
  <si>
    <t>Zip for Bed Cover</t>
  </si>
  <si>
    <t>Sewing Bed Covers</t>
  </si>
  <si>
    <t>Ghana Must Go Bag, Bed Sheet Storage</t>
  </si>
  <si>
    <t>Welding Chair</t>
  </si>
  <si>
    <t>Ultrasound Request Forms</t>
  </si>
  <si>
    <t>Hematocrit Centrifuge Repairs</t>
  </si>
  <si>
    <t>Amina X-Ray</t>
  </si>
  <si>
    <t>NEPA Almadina</t>
  </si>
  <si>
    <t xml:space="preserve">Water Bill - Almadina </t>
  </si>
  <si>
    <t>Sphig Curff</t>
  </si>
  <si>
    <t>Mosquito Fumigation</t>
  </si>
  <si>
    <t>Grass Repellant</t>
  </si>
  <si>
    <t>Yellow Canular 20pcs, NG Tube</t>
  </si>
  <si>
    <t xml:space="preserve">Amina Staff - Surgical Materials </t>
  </si>
  <si>
    <t>Change over box Directors office</t>
  </si>
  <si>
    <t>Lab &amp; Maintenance Salary</t>
  </si>
  <si>
    <t>Valve &amp; Aradite and Other Gen Services</t>
  </si>
  <si>
    <t>Amina Drugs</t>
  </si>
  <si>
    <t>Bed Screws &amp; Wheels</t>
  </si>
  <si>
    <t>Total Admin Salary</t>
  </si>
  <si>
    <t>Upchagi and Bro</t>
  </si>
  <si>
    <t>NEPA Bill Director's House</t>
  </si>
  <si>
    <t>NEPA Bill Lina's Academy</t>
  </si>
  <si>
    <t>Lawali Ground Staff</t>
  </si>
  <si>
    <t>Plumbing Balance</t>
  </si>
  <si>
    <t>Plumbing Repairs Consulting Room3</t>
  </si>
  <si>
    <t>Electrical Works at Theatre - Immeh</t>
  </si>
  <si>
    <t>Engr. Ashiru Nepa work</t>
  </si>
  <si>
    <t>Kola Advance for Pharmacy Leather Bags</t>
  </si>
  <si>
    <t>Monthly Salary</t>
  </si>
  <si>
    <t>Salary</t>
  </si>
  <si>
    <t>LDA Repairs</t>
  </si>
  <si>
    <t>LDA Subscriptions</t>
  </si>
  <si>
    <t>LDA Purchases</t>
  </si>
  <si>
    <t>LDA Lubricant &amp; Fuel</t>
  </si>
  <si>
    <t>Pharmacy Related</t>
  </si>
  <si>
    <t>L.D.A Related</t>
  </si>
  <si>
    <t>IPD Items</t>
  </si>
  <si>
    <t>Pharmacy Repairs</t>
  </si>
  <si>
    <t>Pharmacy Stationary's</t>
  </si>
  <si>
    <t>Requested by Director</t>
  </si>
  <si>
    <t>Mechanical Repairs</t>
  </si>
  <si>
    <t>LDA Staff</t>
  </si>
  <si>
    <t>Carpentary Repairs</t>
  </si>
  <si>
    <t>Environmental Maintenance</t>
  </si>
  <si>
    <t>Mechanical Purchases</t>
  </si>
  <si>
    <t>LDA Bills</t>
  </si>
  <si>
    <t>Items &amp; Tools</t>
  </si>
  <si>
    <t>Pharmacy Patient Refund</t>
  </si>
  <si>
    <t>Directors House</t>
  </si>
  <si>
    <t>New Site</t>
  </si>
  <si>
    <t>Staff Welfare/Dev</t>
  </si>
  <si>
    <t>NHIS Facilitation</t>
  </si>
  <si>
    <t>Directors Expense</t>
  </si>
  <si>
    <t>YearTillDate</t>
  </si>
  <si>
    <t>Current Year tota</t>
  </si>
  <si>
    <t>Current Year Avr</t>
  </si>
  <si>
    <t>All Expenses</t>
  </si>
  <si>
    <t>Highest Exp.</t>
  </si>
  <si>
    <t>Avr.Largest Exp</t>
  </si>
  <si>
    <t>PrevYear vs Current Year difference</t>
  </si>
  <si>
    <t>Total Previous Year</t>
  </si>
  <si>
    <t>Percent Change</t>
  </si>
  <si>
    <t>%Change</t>
  </si>
  <si>
    <t>YTD</t>
  </si>
  <si>
    <t>Difference</t>
  </si>
  <si>
    <t>Prev.Year</t>
  </si>
  <si>
    <t>grandtotal</t>
  </si>
  <si>
    <t>Inpatient Consumables</t>
  </si>
  <si>
    <t>Clinic Consumables</t>
  </si>
  <si>
    <t>Lab Consumables</t>
  </si>
  <si>
    <t>General Consumables</t>
  </si>
  <si>
    <t>All</t>
  </si>
  <si>
    <t>Database</t>
  </si>
  <si>
    <t>Email</t>
  </si>
  <si>
    <t>Telephone</t>
  </si>
  <si>
    <t>Password</t>
  </si>
  <si>
    <t>Analysis</t>
  </si>
  <si>
    <t>Dashboard</t>
  </si>
  <si>
    <t>IsraelVow</t>
  </si>
  <si>
    <t>Israeljvow@gmail.com</t>
  </si>
  <si>
    <t>casper</t>
  </si>
  <si>
    <t>Username</t>
  </si>
  <si>
    <t>SystAdmin</t>
  </si>
  <si>
    <t xml:space="preserve">Hello </t>
  </si>
  <si>
    <t>Hello IsraelVow</t>
  </si>
  <si>
    <t>Sheet 1</t>
  </si>
  <si>
    <t>salary</t>
  </si>
  <si>
    <t>General Sales</t>
  </si>
  <si>
    <t>(blank)</t>
  </si>
  <si>
    <t>000</t>
  </si>
  <si>
    <t>Clinic Sales</t>
  </si>
  <si>
    <t>Inpatient Sales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</si>
</sst>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quot;£&quot;#,##0.00"/>
    <numFmt numFmtId="165" formatCode="[$-468]\ #,##0"/>
    <numFmt numFmtId="166" formatCode="dd\-mm\-yyyy"/>
    <numFmt numFmtId="167" formatCode="[$₦-470]#,##0"/>
    <numFmt numFmtId="168" formatCode="dddd\-dd\-mmmm\-yyyy\ hh:mm\ AM/PM"/>
    <numFmt numFmtId="169" formatCode="&quot;₦&quot;\ #,##0;\-&quot;₦&quot;#,##0;&quot;₦&quot;\ #,##0"/>
    <numFmt numFmtId="170" formatCode="0%;\-0%;0%"/>
    <numFmt numFmtId="171" formatCode="[$₦-46A]#,##0"/>
    <numFmt numFmtId="172" formatCode="0.00%;\-0.00%;0.00%"/>
    <numFmt numFmtId="173" formatCode="**"/>
    <numFmt numFmtId="175" formatCode="&quot;₦&quot;\ #,##0;\-&quot;₦&quot;#,##0;&quot;₦&quot;\ #,##0"/>
    <numFmt numFmtId="176" formatCode="&quot;₦&quot;#,##0;\-&quot;₦&quot;#,##0;&quot;₦&quot;#,##0"/>
    <numFmt numFmtId="177" formatCode="&quot;₦&quot;\ #,##0;\-&quot;₦&quot;\ #,##0;&quot;₦&quot;\ #,##0"/>
  </numFmts>
  <fonts count="23" x14ac:knownFonts="1">
    <font>
      <sz val="11"/>
      <color theme="1"/>
      <name val="Calibri"/>
      <family val="2"/>
      <scheme val="minor"/>
    </font>
    <font>
      <sz val="11"/>
      <color theme="0"/>
      <name val="Calibri"/>
      <family val="2"/>
      <scheme val="minor"/>
    </font>
    <font>
      <b/>
      <sz val="11"/>
      <color theme="0"/>
      <name val="Arial"/>
      <family val="2"/>
    </font>
    <font>
      <b/>
      <sz val="8"/>
      <color theme="0"/>
      <name val="Arial"/>
      <family val="2"/>
    </font>
    <font>
      <u/>
      <sz val="11"/>
      <color theme="10"/>
      <name val="Calibri"/>
      <family val="2"/>
      <scheme val="minor"/>
    </font>
    <font>
      <sz val="11"/>
      <color theme="1" tint="0.249977111117893"/>
      <name val="Calibri"/>
      <family val="2"/>
      <scheme val="minor"/>
    </font>
    <font>
      <sz val="11"/>
      <color theme="1"/>
      <name val="Webdings"/>
      <family val="1"/>
      <charset val="2"/>
    </font>
    <font>
      <sz val="16"/>
      <color theme="0"/>
      <name val="Webdings"/>
      <family val="1"/>
      <charset val="2"/>
    </font>
    <font>
      <sz val="11"/>
      <color theme="1"/>
      <name val="Calibri"/>
      <family val="2"/>
      <scheme val="minor"/>
    </font>
    <font>
      <b/>
      <sz val="9"/>
      <color indexed="81"/>
      <name val="Tahoma"/>
      <family val="2"/>
    </font>
    <font>
      <sz val="9"/>
      <color indexed="81"/>
      <name val="Tahoma"/>
      <family val="2"/>
    </font>
    <font>
      <b/>
      <sz val="12"/>
      <color theme="0"/>
      <name val="Calibri"/>
      <family val="2"/>
      <scheme val="minor"/>
    </font>
    <font>
      <sz val="11"/>
      <color theme="1"/>
      <name val="Bahnschrift"/>
      <family val="2"/>
    </font>
    <font>
      <sz val="14"/>
      <color theme="1"/>
      <name val="Calibri"/>
      <family val="2"/>
      <scheme val="minor"/>
    </font>
    <font>
      <sz val="14"/>
      <color theme="0"/>
      <name val="Calibri"/>
      <family val="2"/>
      <scheme val="minor"/>
    </font>
    <font>
      <b/>
      <sz val="16"/>
      <color theme="1"/>
      <name val="Calibri"/>
      <family val="2"/>
      <scheme val="minor"/>
    </font>
    <font>
      <b/>
      <sz val="11"/>
      <color theme="0"/>
      <name val="Calibri"/>
      <family val="2"/>
      <scheme val="minor"/>
    </font>
    <font>
      <b/>
      <sz val="12"/>
      <color theme="0"/>
      <name val="Arial"/>
      <family val="2"/>
    </font>
    <font>
      <sz val="11"/>
      <color theme="2" tint="-0.249977111117893"/>
      <name val="Calibri"/>
      <family val="2"/>
      <scheme val="minor"/>
    </font>
    <font>
      <sz val="11"/>
      <color theme="2" tint="-0.749992370372631"/>
      <name val="Calibri"/>
      <family val="2"/>
      <scheme val="minor"/>
    </font>
    <font>
      <b/>
      <sz val="9"/>
      <color theme="0"/>
      <name val="Arial Black"/>
      <family val="2"/>
    </font>
    <font>
      <b/>
      <sz val="15"/>
      <color theme="0"/>
      <name val="Calibri"/>
      <family val="2"/>
      <scheme val="minor"/>
    </font>
    <font>
      <sz val="11"/>
      <color theme="1" tint="4.9989318521683403E-2"/>
      <name val="Calibri"/>
      <family val="2"/>
      <scheme val="minor"/>
    </font>
  </fonts>
  <fills count="5">
    <fill>
      <patternFill patternType="none"/>
    </fill>
    <fill>
      <patternFill patternType="gray125"/>
    </fill>
    <fill>
      <patternFill patternType="solid">
        <fgColor theme="1" tint="0.14999847407452621"/>
        <bgColor indexed="64"/>
      </patternFill>
    </fill>
    <fill>
      <patternFill patternType="solid">
        <fgColor theme="2" tint="-0.249977111117893"/>
        <bgColor indexed="64"/>
      </patternFill>
    </fill>
    <fill>
      <patternFill patternType="solid">
        <fgColor theme="2" tint="-0.49998474074526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s>
  <cellStyleXfs count="3">
    <xf numFmtId="0" fontId="0" fillId="0" borderId="0"/>
    <xf numFmtId="0" fontId="4" fillId="0" borderId="0" applyNumberFormat="0" applyFill="0" applyBorder="0" applyAlignment="0" applyProtection="0"/>
    <xf numFmtId="9" fontId="8" fillId="0" borderId="0" applyFont="0" applyFill="0" applyBorder="0" applyAlignment="0" applyProtection="0"/>
  </cellStyleXfs>
  <cellXfs count="64">
    <xf numFmtId="0" fontId="0" fillId="0" borderId="0" xfId="0"/>
    <xf numFmtId="0" fontId="1" fillId="0" borderId="0" xfId="0" applyFont="1"/>
    <xf numFmtId="0" fontId="3" fillId="0" borderId="0" xfId="0" applyFont="1" applyAlignment="1">
      <alignment horizontal="right" wrapText="1"/>
    </xf>
    <xf numFmtId="0" fontId="5" fillId="0" borderId="0" xfId="0" applyFont="1"/>
    <xf numFmtId="2" fontId="5" fillId="0" borderId="0" xfId="0" applyNumberFormat="1" applyFont="1" applyAlignment="1">
      <alignment horizontal="center"/>
    </xf>
    <xf numFmtId="0" fontId="5" fillId="0" borderId="0" xfId="0" applyFont="1" applyAlignment="1">
      <alignment horizontal="center"/>
    </xf>
    <xf numFmtId="168" fontId="0" fillId="0" borderId="0" xfId="0" applyNumberFormat="1"/>
    <xf numFmtId="21" fontId="0" fillId="0" borderId="0" xfId="0" applyNumberFormat="1"/>
    <xf numFmtId="169" fontId="0" fillId="0" borderId="0" xfId="0" applyNumberFormat="1"/>
    <xf numFmtId="0" fontId="6" fillId="0" borderId="0" xfId="0" applyFont="1"/>
    <xf numFmtId="0" fontId="7" fillId="0" borderId="0" xfId="0" applyFont="1"/>
    <xf numFmtId="9" fontId="0" fillId="0" borderId="0" xfId="2" applyFont="1"/>
    <xf numFmtId="170" fontId="0" fillId="0" borderId="0" xfId="0" applyNumberFormat="1"/>
    <xf numFmtId="9" fontId="0" fillId="0" borderId="0" xfId="0" applyNumberFormat="1"/>
    <xf numFmtId="167" fontId="0" fillId="0" borderId="0" xfId="0" applyNumberFormat="1"/>
    <xf numFmtId="0" fontId="0" fillId="0" borderId="0" xfId="0" quotePrefix="1"/>
    <xf numFmtId="171" fontId="0" fillId="0" borderId="0" xfId="0" applyNumberFormat="1"/>
    <xf numFmtId="0" fontId="0" fillId="0" borderId="0" xfId="0" pivotButton="1"/>
    <xf numFmtId="0" fontId="0" fillId="0" borderId="0" xfId="0" applyAlignment="1">
      <alignment horizontal="left"/>
    </xf>
    <xf numFmtId="172" fontId="0" fillId="0" borderId="0" xfId="0" applyNumberFormat="1"/>
    <xf numFmtId="10" fontId="0" fillId="0" borderId="0" xfId="2" applyNumberFormat="1" applyFont="1"/>
    <xf numFmtId="0" fontId="13" fillId="0" borderId="1" xfId="0" pivotButton="1" applyFont="1" applyBorder="1" applyAlignment="1">
      <alignment horizontal="left" vertical="top"/>
    </xf>
    <xf numFmtId="0" fontId="13" fillId="0" borderId="1" xfId="0" applyFont="1" applyBorder="1"/>
    <xf numFmtId="0" fontId="14" fillId="0" borderId="1" xfId="0" applyFont="1" applyBorder="1"/>
    <xf numFmtId="167" fontId="14" fillId="0" borderId="1" xfId="0" applyNumberFormat="1" applyFont="1" applyBorder="1"/>
    <xf numFmtId="0" fontId="15" fillId="0" borderId="1" xfId="0" applyFont="1" applyBorder="1"/>
    <xf numFmtId="0" fontId="0" fillId="3" borderId="0" xfId="0" applyFill="1"/>
    <xf numFmtId="2" fontId="0" fillId="3" borderId="0" xfId="0" applyNumberFormat="1" applyFill="1"/>
    <xf numFmtId="164" fontId="0" fillId="3" borderId="0" xfId="0" applyNumberFormat="1" applyFill="1"/>
    <xf numFmtId="0" fontId="1" fillId="3" borderId="0" xfId="0" applyFont="1" applyFill="1"/>
    <xf numFmtId="0" fontId="18" fillId="3" borderId="0" xfId="0" applyFont="1" applyFill="1"/>
    <xf numFmtId="1" fontId="0" fillId="0" borderId="0" xfId="0" applyNumberFormat="1"/>
    <xf numFmtId="0" fontId="19" fillId="0" borderId="0" xfId="0" applyFont="1"/>
    <xf numFmtId="0" fontId="1" fillId="4" borderId="0" xfId="0" applyFont="1" applyFill="1"/>
    <xf numFmtId="0" fontId="11" fillId="0" borderId="0" xfId="1" applyFont="1" applyAlignment="1" applyProtection="1">
      <alignment vertical="center"/>
    </xf>
    <xf numFmtId="14" fontId="12" fillId="0" borderId="0" xfId="0" applyNumberFormat="1" applyFont="1"/>
    <xf numFmtId="0" fontId="0" fillId="0" borderId="0" xfId="0" applyProtection="1">
      <protection locked="0"/>
    </xf>
    <xf numFmtId="0" fontId="20" fillId="0" borderId="0" xfId="0" applyFont="1" applyAlignment="1" applyProtection="1">
      <alignment horizontal="center" vertical="top" wrapText="1"/>
      <protection locked="0"/>
    </xf>
    <xf numFmtId="0" fontId="2" fillId="0" borderId="0" xfId="1" applyFont="1" applyAlignment="1" applyProtection="1">
      <alignment vertical="center"/>
      <protection locked="0"/>
    </xf>
    <xf numFmtId="0" fontId="19" fillId="0" borderId="0" xfId="0" applyFont="1" applyProtection="1">
      <protection locked="0"/>
    </xf>
    <xf numFmtId="0" fontId="1" fillId="4" borderId="0" xfId="0" applyFont="1" applyFill="1" applyProtection="1">
      <protection locked="0"/>
    </xf>
    <xf numFmtId="0" fontId="21" fillId="0" borderId="0" xfId="1" applyFont="1" applyAlignment="1">
      <alignment vertical="center"/>
    </xf>
    <xf numFmtId="1" fontId="16" fillId="2" borderId="0" xfId="0" applyNumberFormat="1" applyFont="1" applyFill="1" applyAlignment="1">
      <alignment horizontal="center" vertical="center"/>
    </xf>
    <xf numFmtId="166" fontId="16" fillId="2" borderId="2" xfId="0" applyNumberFormat="1" applyFont="1" applyFill="1" applyBorder="1" applyAlignment="1">
      <alignment horizontal="center" vertical="center"/>
    </xf>
    <xf numFmtId="0" fontId="16" fillId="2" borderId="2" xfId="0" applyFont="1" applyFill="1" applyBorder="1" applyAlignment="1">
      <alignment horizontal="center" vertical="center"/>
    </xf>
    <xf numFmtId="173" fontId="0" fillId="0" borderId="0" xfId="0" applyNumberFormat="1"/>
    <xf numFmtId="0" fontId="22" fillId="3" borderId="0" xfId="0" applyFont="1" applyFill="1"/>
    <xf numFmtId="22" fontId="0" fillId="0" borderId="0" xfId="0" applyNumberFormat="1"/>
    <xf numFmtId="166" fontId="0" fillId="0" borderId="0" xfId="0" applyNumberFormat="1"/>
    <xf numFmtId="165" fontId="16" fillId="2" borderId="2" xfId="0" applyNumberFormat="1" applyFont="1" applyFill="1" applyBorder="1" applyAlignment="1">
      <alignment horizontal="center" vertical="center"/>
    </xf>
    <xf numFmtId="165" fontId="0" fillId="0" borderId="0" xfId="0" applyNumberFormat="1"/>
    <xf numFmtId="0" fontId="0" fillId="0" borderId="0" xfId="0" applyAlignment="1" applyProtection="1">
      <alignment horizontal="center"/>
      <protection locked="0"/>
    </xf>
    <xf numFmtId="0" fontId="2" fillId="0" borderId="0" xfId="1" applyFont="1" applyAlignment="1" applyProtection="1">
      <alignment horizontal="left" vertical="center"/>
      <protection locked="0"/>
    </xf>
    <xf numFmtId="0" fontId="0" fillId="0" borderId="0" xfId="0" applyAlignment="1">
      <alignment horizontal="center"/>
    </xf>
    <xf numFmtId="0" fontId="21" fillId="0" borderId="0" xfId="1" applyFont="1" applyAlignment="1">
      <alignment horizontal="left" vertical="center"/>
    </xf>
    <xf numFmtId="0" fontId="21" fillId="0" borderId="0" xfId="0" applyFont="1"/>
    <xf numFmtId="0" fontId="2" fillId="0" borderId="0" xfId="1" applyFont="1" applyFill="1" applyAlignment="1">
      <alignment horizontal="left" vertical="center"/>
    </xf>
    <xf numFmtId="0" fontId="17" fillId="0" borderId="0" xfId="0" applyFont="1" applyAlignment="1">
      <alignment horizontal="left"/>
    </xf>
    <xf numFmtId="0" fontId="17" fillId="0" borderId="0" xfId="0" applyFont="1" applyAlignment="1">
      <alignment horizontal="left" vertical="center"/>
    </xf>
    <xf numFmtId="0" fontId="5" fillId="0" borderId="0" xfId="0" applyFont="1" applyAlignment="1">
      <alignment horizontal="center"/>
    </xf>
    <xf numFmtId="175" fontId="0" fillId="0" borderId="0" xfId="0" applyNumberFormat="1"/>
    <xf numFmtId="176" fontId="0" fillId="0" borderId="0" xfId="0" applyNumberFormat="1"/>
    <xf numFmtId="0" fontId="0" fillId="0" borderId="0" xfId="0" applyNumberFormat="1"/>
    <xf numFmtId="177" fontId="0" fillId="0" borderId="0" xfId="0" applyNumberFormat="1"/>
  </cellXfs>
  <cellStyles count="3">
    <cellStyle name="Hyperlink" xfId="1" builtinId="8"/>
    <cellStyle name="Normal" xfId="0" builtinId="0"/>
    <cellStyle name="Percent" xfId="2" builtinId="5"/>
  </cellStyles>
  <dxfs count="47">
    <dxf>
      <numFmt numFmtId="165" formatCode="[$-468]\ #,##0"/>
    </dxf>
    <dxf>
      <numFmt numFmtId="166" formatCode="dd\-mm\-yyyy"/>
    </dxf>
    <dxf>
      <numFmt numFmtId="1" formatCode="0"/>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0"/>
        <name val="Calibri"/>
        <family val="2"/>
        <scheme val="minor"/>
      </font>
      <fill>
        <patternFill patternType="solid">
          <fgColor indexed="64"/>
          <bgColor theme="1" tint="0.14999847407452621"/>
        </patternFill>
      </fill>
      <alignment horizontal="center" vertical="center" textRotation="0" wrapText="0" indent="0" justifyLastLine="0" shrinkToFit="0" readingOrder="0"/>
    </dxf>
    <dxf>
      <font>
        <sz val="16"/>
      </font>
    </dxf>
    <dxf>
      <font>
        <sz val="16"/>
      </font>
    </dxf>
    <dxf>
      <font>
        <b/>
      </font>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left"/>
    </dxf>
    <dxf>
      <alignment vertical="top"/>
    </dxf>
    <dxf>
      <font>
        <sz val="14"/>
      </font>
    </dxf>
    <dxf>
      <font>
        <sz val="14"/>
      </font>
    </dxf>
    <dxf>
      <font>
        <sz val="14"/>
      </font>
    </dxf>
    <dxf>
      <font>
        <sz val="14"/>
      </font>
    </dxf>
    <dxf>
      <font>
        <sz val="14"/>
      </font>
    </dxf>
    <dxf>
      <font>
        <sz val="14"/>
      </font>
    </dxf>
    <dxf>
      <font>
        <sz val="14"/>
      </font>
    </dxf>
    <dxf>
      <font>
        <sz val="14"/>
      </font>
    </dxf>
    <dxf>
      <font>
        <sz val="14"/>
      </font>
    </dxf>
    <dxf>
      <font>
        <sz val="12.5"/>
      </font>
    </dxf>
    <dxf>
      <font>
        <sz val="12.5"/>
      </font>
    </dxf>
    <dxf>
      <font>
        <sz val="12.5"/>
      </font>
    </dxf>
    <dxf>
      <font>
        <sz val="12.5"/>
      </font>
    </dxf>
    <dxf>
      <font>
        <sz val="12.5"/>
      </font>
    </dxf>
    <dxf>
      <font>
        <sz val="12.5"/>
      </font>
    </dxf>
    <dxf>
      <font>
        <sz val="12.5"/>
      </font>
    </dxf>
    <dxf>
      <font>
        <sz val="12.5"/>
      </font>
    </dxf>
    <dxf>
      <font>
        <sz val="12.5"/>
      </font>
    </dxf>
    <dxf>
      <numFmt numFmtId="167" formatCode="[$₦-470]#,##0"/>
    </dxf>
    <dxf>
      <font>
        <color theme="0"/>
      </font>
    </dxf>
    <dxf>
      <alignment horizontal="center"/>
    </dxf>
    <dxf>
      <alignment vertical="center"/>
    </dxf>
    <dxf>
      <font>
        <color theme="0"/>
      </font>
    </dxf>
    <dxf>
      <font>
        <color theme="0"/>
      </font>
    </dxf>
    <dxf>
      <font>
        <color theme="0"/>
      </font>
      <fill>
        <patternFill>
          <fgColor theme="2" tint="-9.9948118533890809E-2"/>
          <bgColor theme="0" tint="-0.24994659260841701"/>
        </patternFill>
      </fill>
      <border diagonalDown="1">
        <left style="thin">
          <color auto="1"/>
        </left>
        <right style="thin">
          <color auto="1"/>
        </right>
        <top style="thin">
          <color auto="1"/>
        </top>
        <bottom style="thin">
          <color auto="1"/>
        </bottom>
        <diagonal style="thin">
          <color auto="1"/>
        </diagonal>
        <vertical style="thin">
          <color auto="1"/>
        </vertical>
        <horizontal style="thin">
          <color auto="1"/>
        </horizontal>
      </border>
    </dxf>
    <dxf>
      <font>
        <color theme="0"/>
      </font>
      <fill>
        <patternFill patternType="solid">
          <bgColor theme="1" tint="4.9989318521683403E-2"/>
        </patternFill>
      </fill>
      <border diagonalUp="0" diagonalDown="0">
        <left/>
        <right/>
        <top/>
        <bottom/>
        <vertical/>
        <horizontal/>
      </border>
    </dxf>
    <dxf>
      <font>
        <color theme="1"/>
      </font>
      <fill>
        <patternFill>
          <bgColor theme="1"/>
        </patternFill>
      </fill>
      <border diagonalUp="0" diagonalDown="0">
        <left/>
        <right/>
        <top/>
        <bottom/>
        <vertical/>
        <horizontal/>
      </border>
    </dxf>
  </dxfs>
  <tableStyles count="2" defaultTableStyle="TableStyleMedium2" defaultPivotStyle="PivotStyleLight16">
    <tableStyle name="Custom Style" pivot="0" table="0" count="10" xr9:uid="{66108802-2485-4EF0-934B-1448100BB752}">
      <tableStyleElement type="wholeTable" dxfId="46"/>
      <tableStyleElement type="headerRow" dxfId="45"/>
    </tableStyle>
    <tableStyle name="PivotTable Style 1" table="0" count="1" xr9:uid="{35D9A062-5401-479E-A593-B51CE0BEE7C7}">
      <tableStyleElement type="wholeTable" dxfId="44"/>
    </tableStyle>
  </tableStyles>
  <colors>
    <mruColors>
      <color rgb="FFFFFF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theme="2" tint="-0.499984740745262"/>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2" tint="-0.499984740745262"/>
            </pattern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b val="0"/>
            <i val="0"/>
            <color theme="0"/>
          </font>
          <fill>
            <patternFill patternType="solid">
              <fgColor theme="4"/>
              <bgColor theme="2" tint="-0.749961851863155"/>
            </patternFill>
          </fill>
          <border>
            <left style="thin">
              <color theme="2" tint="-0.89996032593768116"/>
            </left>
            <right style="thin">
              <color theme="2" tint="-0.89996032593768116"/>
            </right>
            <top style="thin">
              <color theme="2" tint="-0.89996032593768116"/>
            </top>
            <bottom style="thin">
              <color theme="2" tint="-0.89996032593768116"/>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1"/>
          </font>
          <fill>
            <patternFill patternType="solid">
              <fgColor rgb="FFC0C0C0"/>
              <bgColor theme="0" tint="-0.34998626667073579"/>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Custom Style">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theme" Target="theme/theme1.xml"/><Relationship Id="rId21" Type="http://schemas.openxmlformats.org/officeDocument/2006/relationships/pivotCacheDefinition" Target="pivotCache/pivotCacheDefinition12.xml"/><Relationship Id="rId42" Type="http://schemas.openxmlformats.org/officeDocument/2006/relationships/customXml" Target="../customXml/item11.xml"/><Relationship Id="rId47" Type="http://schemas.openxmlformats.org/officeDocument/2006/relationships/customXml" Target="../customXml/item16.xml"/><Relationship Id="rId63" Type="http://schemas.openxmlformats.org/officeDocument/2006/relationships/customXml" Target="../customXml/item32.xml"/><Relationship Id="rId68" Type="http://schemas.openxmlformats.org/officeDocument/2006/relationships/customXml" Target="../customXml/item37.xml"/><Relationship Id="rId2" Type="http://schemas.openxmlformats.org/officeDocument/2006/relationships/worksheet" Target="worksheets/sheet2.xml"/><Relationship Id="rId16" Type="http://schemas.openxmlformats.org/officeDocument/2006/relationships/pivotCacheDefinition" Target="pivotCache/pivotCacheDefinition7.xml"/><Relationship Id="rId29" Type="http://schemas.openxmlformats.org/officeDocument/2006/relationships/sharedStrings" Target="sharedStrings.xml"/><Relationship Id="rId11" Type="http://schemas.openxmlformats.org/officeDocument/2006/relationships/pivotCacheDefinition" Target="pivotCache/pivotCacheDefinition2.xml"/><Relationship Id="rId24" Type="http://schemas.microsoft.com/office/2007/relationships/slicerCache" Target="slicerCaches/slicerCache2.xml"/><Relationship Id="rId32" Type="http://schemas.openxmlformats.org/officeDocument/2006/relationships/customXml" Target="../customXml/item1.xml"/><Relationship Id="rId37" Type="http://schemas.openxmlformats.org/officeDocument/2006/relationships/customXml" Target="../customXml/item6.xml"/><Relationship Id="rId40" Type="http://schemas.openxmlformats.org/officeDocument/2006/relationships/customXml" Target="../customXml/item9.xml"/><Relationship Id="rId45" Type="http://schemas.openxmlformats.org/officeDocument/2006/relationships/customXml" Target="../customXml/item14.xml"/><Relationship Id="rId53" Type="http://schemas.openxmlformats.org/officeDocument/2006/relationships/customXml" Target="../customXml/item22.xml"/><Relationship Id="rId58" Type="http://schemas.openxmlformats.org/officeDocument/2006/relationships/customXml" Target="../customXml/item27.xml"/><Relationship Id="rId66" Type="http://schemas.openxmlformats.org/officeDocument/2006/relationships/customXml" Target="../customXml/item35.xml"/><Relationship Id="rId5" Type="http://schemas.openxmlformats.org/officeDocument/2006/relationships/worksheet" Target="worksheets/sheet5.xml"/><Relationship Id="rId61" Type="http://schemas.openxmlformats.org/officeDocument/2006/relationships/customXml" Target="../customXml/item30.xml"/><Relationship Id="rId19" Type="http://schemas.openxmlformats.org/officeDocument/2006/relationships/pivotCacheDefinition" Target="pivotCache/pivotCacheDefinition10.xml"/><Relationship Id="rId14" Type="http://schemas.openxmlformats.org/officeDocument/2006/relationships/pivotCacheDefinition" Target="pivotCache/pivotCacheDefinition5.xml"/><Relationship Id="rId22" Type="http://schemas.openxmlformats.org/officeDocument/2006/relationships/pivotCacheDefinition" Target="pivotCache/pivotCacheDefinition13.xml"/><Relationship Id="rId27" Type="http://schemas.openxmlformats.org/officeDocument/2006/relationships/connections" Target="connections.xml"/><Relationship Id="rId30" Type="http://schemas.openxmlformats.org/officeDocument/2006/relationships/powerPivotData" Target="model/item.data"/><Relationship Id="rId35" Type="http://schemas.openxmlformats.org/officeDocument/2006/relationships/customXml" Target="../customXml/item4.xml"/><Relationship Id="rId43" Type="http://schemas.openxmlformats.org/officeDocument/2006/relationships/customXml" Target="../customXml/item12.xml"/><Relationship Id="rId48" Type="http://schemas.openxmlformats.org/officeDocument/2006/relationships/customXml" Target="../customXml/item17.xml"/><Relationship Id="rId56" Type="http://schemas.openxmlformats.org/officeDocument/2006/relationships/customXml" Target="../customXml/item25.xml"/><Relationship Id="rId64" Type="http://schemas.openxmlformats.org/officeDocument/2006/relationships/customXml" Target="../customXml/item33.xml"/><Relationship Id="rId69" Type="http://schemas.openxmlformats.org/officeDocument/2006/relationships/customXml" Target="../customXml/item38.xml"/><Relationship Id="rId8" Type="http://schemas.openxmlformats.org/officeDocument/2006/relationships/worksheet" Target="worksheets/sheet8.xml"/><Relationship Id="rId51" Type="http://schemas.openxmlformats.org/officeDocument/2006/relationships/customXml" Target="../customXml/item20.xml"/><Relationship Id="rId72" Type="http://schemas.openxmlformats.org/officeDocument/2006/relationships/customXml" Target="../customXml/item41.xml"/><Relationship Id="rId3" Type="http://schemas.openxmlformats.org/officeDocument/2006/relationships/worksheet" Target="worksheets/sheet3.xml"/><Relationship Id="rId12" Type="http://schemas.openxmlformats.org/officeDocument/2006/relationships/pivotCacheDefinition" Target="pivotCache/pivotCacheDefinition3.xml"/><Relationship Id="rId17" Type="http://schemas.openxmlformats.org/officeDocument/2006/relationships/pivotCacheDefinition" Target="pivotCache/pivotCacheDefinition8.xml"/><Relationship Id="rId25" Type="http://schemas.microsoft.com/office/2007/relationships/slicerCache" Target="slicerCaches/slicerCache3.xml"/><Relationship Id="rId33" Type="http://schemas.openxmlformats.org/officeDocument/2006/relationships/customXml" Target="../customXml/item2.xml"/><Relationship Id="rId38" Type="http://schemas.openxmlformats.org/officeDocument/2006/relationships/customXml" Target="../customXml/item7.xml"/><Relationship Id="rId46" Type="http://schemas.openxmlformats.org/officeDocument/2006/relationships/customXml" Target="../customXml/item15.xml"/><Relationship Id="rId59" Type="http://schemas.openxmlformats.org/officeDocument/2006/relationships/customXml" Target="../customXml/item28.xml"/><Relationship Id="rId67" Type="http://schemas.openxmlformats.org/officeDocument/2006/relationships/customXml" Target="../customXml/item36.xml"/><Relationship Id="rId20" Type="http://schemas.openxmlformats.org/officeDocument/2006/relationships/pivotCacheDefinition" Target="pivotCache/pivotCacheDefinition11.xml"/><Relationship Id="rId41" Type="http://schemas.openxmlformats.org/officeDocument/2006/relationships/customXml" Target="../customXml/item10.xml"/><Relationship Id="rId54" Type="http://schemas.openxmlformats.org/officeDocument/2006/relationships/customXml" Target="../customXml/item23.xml"/><Relationship Id="rId62" Type="http://schemas.openxmlformats.org/officeDocument/2006/relationships/customXml" Target="../customXml/item31.xml"/><Relationship Id="rId70" Type="http://schemas.openxmlformats.org/officeDocument/2006/relationships/customXml" Target="../customXml/item39.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6.xml"/><Relationship Id="rId23" Type="http://schemas.microsoft.com/office/2007/relationships/slicerCache" Target="slicerCaches/slicerCache1.xml"/><Relationship Id="rId28" Type="http://schemas.openxmlformats.org/officeDocument/2006/relationships/styles" Target="styles.xml"/><Relationship Id="rId36" Type="http://schemas.openxmlformats.org/officeDocument/2006/relationships/customXml" Target="../customXml/item5.xml"/><Relationship Id="rId49" Type="http://schemas.openxmlformats.org/officeDocument/2006/relationships/customXml" Target="../customXml/item18.xml"/><Relationship Id="rId57" Type="http://schemas.openxmlformats.org/officeDocument/2006/relationships/customXml" Target="../customXml/item26.xml"/><Relationship Id="rId10" Type="http://schemas.openxmlformats.org/officeDocument/2006/relationships/pivotCacheDefinition" Target="pivotCache/pivotCacheDefinition1.xml"/><Relationship Id="rId31" Type="http://schemas.openxmlformats.org/officeDocument/2006/relationships/calcChain" Target="calcChain.xml"/><Relationship Id="rId44" Type="http://schemas.openxmlformats.org/officeDocument/2006/relationships/customXml" Target="../customXml/item13.xml"/><Relationship Id="rId52" Type="http://schemas.openxmlformats.org/officeDocument/2006/relationships/customXml" Target="../customXml/item21.xml"/><Relationship Id="rId60" Type="http://schemas.openxmlformats.org/officeDocument/2006/relationships/customXml" Target="../customXml/item29.xml"/><Relationship Id="rId65" Type="http://schemas.openxmlformats.org/officeDocument/2006/relationships/customXml" Target="../customXml/item34.xml"/><Relationship Id="rId73"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externalLink" Target="externalLinks/externalLink1.xml"/><Relationship Id="rId13" Type="http://schemas.openxmlformats.org/officeDocument/2006/relationships/pivotCacheDefinition" Target="pivotCache/pivotCacheDefinition4.xml"/><Relationship Id="rId18" Type="http://schemas.openxmlformats.org/officeDocument/2006/relationships/pivotCacheDefinition" Target="pivotCache/pivotCacheDefinition9.xml"/><Relationship Id="rId39" Type="http://schemas.openxmlformats.org/officeDocument/2006/relationships/customXml" Target="../customXml/item8.xml"/><Relationship Id="rId34" Type="http://schemas.openxmlformats.org/officeDocument/2006/relationships/customXml" Target="../customXml/item3.xml"/><Relationship Id="rId50" Type="http://schemas.openxmlformats.org/officeDocument/2006/relationships/customXml" Target="../customXml/item19.xml"/><Relationship Id="rId55" Type="http://schemas.openxmlformats.org/officeDocument/2006/relationships/customXml" Target="../customXml/item24.xml"/><Relationship Id="rId7" Type="http://schemas.openxmlformats.org/officeDocument/2006/relationships/worksheet" Target="worksheets/sheet7.xml"/><Relationship Id="rId71" Type="http://schemas.openxmlformats.org/officeDocument/2006/relationships/customXml" Target="../customXml/item40.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2"/>
          <c:order val="0"/>
          <c:spPr>
            <a:noFill/>
            <a:ln>
              <a:noFill/>
            </a:ln>
          </c:spPr>
          <c:dPt>
            <c:idx val="0"/>
            <c:bubble3D val="0"/>
            <c:spPr>
              <a:noFill/>
              <a:ln w="19050">
                <a:noFill/>
              </a:ln>
              <a:effectLst/>
            </c:spPr>
            <c:extLst>
              <c:ext xmlns:c16="http://schemas.microsoft.com/office/drawing/2014/chart" uri="{C3380CC4-5D6E-409C-BE32-E72D297353CC}">
                <c16:uniqueId val="{00000001-693B-4D32-944C-9C4EE3DB1B9F}"/>
              </c:ext>
            </c:extLst>
          </c:dPt>
          <c:dPt>
            <c:idx val="1"/>
            <c:bubble3D val="0"/>
            <c:spPr>
              <a:noFill/>
              <a:ln w="19050">
                <a:noFill/>
              </a:ln>
              <a:effectLst/>
            </c:spPr>
            <c:extLst>
              <c:ext xmlns:c16="http://schemas.microsoft.com/office/drawing/2014/chart" uri="{C3380CC4-5D6E-409C-BE32-E72D297353CC}">
                <c16:uniqueId val="{00000003-693B-4D32-944C-9C4EE3DB1B9F}"/>
              </c:ext>
            </c:extLst>
          </c:dPt>
          <c:dPt>
            <c:idx val="2"/>
            <c:bubble3D val="0"/>
            <c:spPr>
              <a:noFill/>
              <a:ln w="19050">
                <a:noFill/>
              </a:ln>
              <a:effectLst/>
            </c:spPr>
            <c:extLst>
              <c:ext xmlns:c16="http://schemas.microsoft.com/office/drawing/2014/chart" uri="{C3380CC4-5D6E-409C-BE32-E72D297353CC}">
                <c16:uniqueId val="{00000005-693B-4D32-944C-9C4EE3DB1B9F}"/>
              </c:ext>
            </c:extLst>
          </c:dPt>
          <c:dPt>
            <c:idx val="3"/>
            <c:bubble3D val="0"/>
            <c:spPr>
              <a:noFill/>
              <a:ln w="19050">
                <a:noFill/>
              </a:ln>
              <a:effectLst/>
            </c:spPr>
            <c:extLst>
              <c:ext xmlns:c16="http://schemas.microsoft.com/office/drawing/2014/chart" uri="{C3380CC4-5D6E-409C-BE32-E72D297353CC}">
                <c16:uniqueId val="{00000007-693B-4D32-944C-9C4EE3DB1B9F}"/>
              </c:ext>
            </c:extLst>
          </c:dPt>
          <c:dPt>
            <c:idx val="4"/>
            <c:bubble3D val="0"/>
            <c:spPr>
              <a:noFill/>
              <a:ln w="19050">
                <a:noFill/>
              </a:ln>
              <a:effectLst/>
            </c:spPr>
            <c:extLst>
              <c:ext xmlns:c16="http://schemas.microsoft.com/office/drawing/2014/chart" uri="{C3380CC4-5D6E-409C-BE32-E72D297353CC}">
                <c16:uniqueId val="{00000009-693B-4D32-944C-9C4EE3DB1B9F}"/>
              </c:ext>
            </c:extLst>
          </c:dPt>
          <c:dPt>
            <c:idx val="5"/>
            <c:bubble3D val="0"/>
            <c:spPr>
              <a:noFill/>
              <a:ln w="19050">
                <a:noFill/>
              </a:ln>
              <a:effectLst/>
            </c:spPr>
            <c:extLst>
              <c:ext xmlns:c16="http://schemas.microsoft.com/office/drawing/2014/chart" uri="{C3380CC4-5D6E-409C-BE32-E72D297353CC}">
                <c16:uniqueId val="{0000000B-693B-4D32-944C-9C4EE3DB1B9F}"/>
              </c:ext>
            </c:extLst>
          </c:dPt>
          <c:dPt>
            <c:idx val="6"/>
            <c:bubble3D val="0"/>
            <c:spPr>
              <a:noFill/>
              <a:ln w="19050">
                <a:noFill/>
              </a:ln>
              <a:effectLst/>
            </c:spPr>
            <c:extLst>
              <c:ext xmlns:c16="http://schemas.microsoft.com/office/drawing/2014/chart" uri="{C3380CC4-5D6E-409C-BE32-E72D297353CC}">
                <c16:uniqueId val="{0000000D-693B-4D32-944C-9C4EE3DB1B9F}"/>
              </c:ext>
            </c:extLst>
          </c:dPt>
          <c:dPt>
            <c:idx val="7"/>
            <c:bubble3D val="0"/>
            <c:spPr>
              <a:noFill/>
              <a:ln w="19050">
                <a:noFill/>
              </a:ln>
              <a:effectLst/>
            </c:spPr>
            <c:extLst>
              <c:ext xmlns:c16="http://schemas.microsoft.com/office/drawing/2014/chart" uri="{C3380CC4-5D6E-409C-BE32-E72D297353CC}">
                <c16:uniqueId val="{0000000F-693B-4D32-944C-9C4EE3DB1B9F}"/>
              </c:ext>
            </c:extLst>
          </c:dPt>
          <c:dPt>
            <c:idx val="8"/>
            <c:bubble3D val="0"/>
            <c:spPr>
              <a:noFill/>
              <a:ln w="19050">
                <a:noFill/>
              </a:ln>
              <a:effectLst/>
            </c:spPr>
            <c:extLst>
              <c:ext xmlns:c16="http://schemas.microsoft.com/office/drawing/2014/chart" uri="{C3380CC4-5D6E-409C-BE32-E72D297353CC}">
                <c16:uniqueId val="{00000011-693B-4D32-944C-9C4EE3DB1B9F}"/>
              </c:ext>
            </c:extLst>
          </c:dPt>
          <c:dPt>
            <c:idx val="9"/>
            <c:bubble3D val="0"/>
            <c:spPr>
              <a:noFill/>
              <a:ln w="19050">
                <a:noFill/>
              </a:ln>
              <a:effectLst/>
            </c:spPr>
            <c:extLst>
              <c:ext xmlns:c16="http://schemas.microsoft.com/office/drawing/2014/chart" uri="{C3380CC4-5D6E-409C-BE32-E72D297353CC}">
                <c16:uniqueId val="{00000013-693B-4D32-944C-9C4EE3DB1B9F}"/>
              </c:ext>
            </c:extLst>
          </c:dPt>
          <c:dPt>
            <c:idx val="10"/>
            <c:bubble3D val="0"/>
            <c:spPr>
              <a:noFill/>
              <a:ln w="19050">
                <a:noFill/>
              </a:ln>
              <a:effectLst/>
            </c:spPr>
            <c:extLst>
              <c:ext xmlns:c16="http://schemas.microsoft.com/office/drawing/2014/chart" uri="{C3380CC4-5D6E-409C-BE32-E72D297353CC}">
                <c16:uniqueId val="{00000015-693B-4D32-944C-9C4EE3DB1B9F}"/>
              </c:ext>
            </c:extLst>
          </c:dPt>
          <c:dPt>
            <c:idx val="11"/>
            <c:bubble3D val="0"/>
            <c:spPr>
              <a:noFill/>
              <a:ln w="19050">
                <a:noFill/>
              </a:ln>
              <a:effectLst/>
            </c:spPr>
            <c:extLst>
              <c:ext xmlns:c16="http://schemas.microsoft.com/office/drawing/2014/chart" uri="{C3380CC4-5D6E-409C-BE32-E72D297353CC}">
                <c16:uniqueId val="{00000017-693B-4D32-944C-9C4EE3DB1B9F}"/>
              </c:ext>
            </c:extLst>
          </c:dPt>
          <c:dLbls>
            <c:dLbl>
              <c:idx val="0"/>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693B-4D32-944C-9C4EE3DB1B9F}"/>
                </c:ext>
              </c:extLst>
            </c:dLbl>
            <c:dLbl>
              <c:idx val="1"/>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693B-4D32-944C-9C4EE3DB1B9F}"/>
                </c:ext>
              </c:extLst>
            </c:dLbl>
            <c:dLbl>
              <c:idx val="2"/>
              <c:tx>
                <c:rich>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r>
                      <a:rPr lang="en-US" sz="1500"/>
                      <a:t>•</a:t>
                    </a:r>
                  </a:p>
                </c:rich>
              </c:tx>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693B-4D32-944C-9C4EE3DB1B9F}"/>
                </c:ext>
              </c:extLst>
            </c:dLbl>
            <c:dLbl>
              <c:idx val="3"/>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693B-4D32-944C-9C4EE3DB1B9F}"/>
                </c:ext>
              </c:extLst>
            </c:dLbl>
            <c:dLbl>
              <c:idx val="4"/>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693B-4D32-944C-9C4EE3DB1B9F}"/>
                </c:ext>
              </c:extLst>
            </c:dLbl>
            <c:dLbl>
              <c:idx val="5"/>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693B-4D32-944C-9C4EE3DB1B9F}"/>
                </c:ext>
              </c:extLst>
            </c:dLbl>
            <c:dLbl>
              <c:idx val="6"/>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693B-4D32-944C-9C4EE3DB1B9F}"/>
                </c:ext>
              </c:extLst>
            </c:dLbl>
            <c:dLbl>
              <c:idx val="7"/>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693B-4D32-944C-9C4EE3DB1B9F}"/>
                </c:ext>
              </c:extLst>
            </c:dLbl>
            <c:dLbl>
              <c:idx val="8"/>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693B-4D32-944C-9C4EE3DB1B9F}"/>
                </c:ext>
              </c:extLst>
            </c:dLbl>
            <c:dLbl>
              <c:idx val="9"/>
              <c:layout>
                <c:manualLayout>
                  <c:x val="7.5542965061378316E-3"/>
                  <c:y val="0"/>
                </c:manualLayout>
              </c:layout>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693B-4D32-944C-9C4EE3DB1B9F}"/>
                </c:ext>
              </c:extLst>
            </c:dLbl>
            <c:dLbl>
              <c:idx val="10"/>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693B-4D32-944C-9C4EE3DB1B9F}"/>
                </c:ext>
              </c:extLst>
            </c:dLbl>
            <c:dLbl>
              <c:idx val="11"/>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693B-4D32-944C-9C4EE3DB1B9F}"/>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Lit>
              <c:formatCode>General</c:formatCode>
              <c:ptCount val="12"/>
              <c:pt idx="0">
                <c:v>1</c:v>
              </c:pt>
              <c:pt idx="1">
                <c:v>1</c:v>
              </c:pt>
              <c:pt idx="2">
                <c:v>1</c:v>
              </c:pt>
              <c:pt idx="3">
                <c:v>1</c:v>
              </c:pt>
              <c:pt idx="4">
                <c:v>1</c:v>
              </c:pt>
              <c:pt idx="5">
                <c:v>1</c:v>
              </c:pt>
              <c:pt idx="6">
                <c:v>1</c:v>
              </c:pt>
              <c:pt idx="7">
                <c:v>1</c:v>
              </c:pt>
              <c:pt idx="8">
                <c:v>1</c:v>
              </c:pt>
              <c:pt idx="9">
                <c:v>1</c:v>
              </c:pt>
              <c:pt idx="10">
                <c:v>1</c:v>
              </c:pt>
              <c:pt idx="11">
                <c:v>1</c:v>
              </c:pt>
            </c:numLit>
          </c:val>
          <c:extLst>
            <c:ext xmlns:c16="http://schemas.microsoft.com/office/drawing/2014/chart" uri="{C3380CC4-5D6E-409C-BE32-E72D297353CC}">
              <c16:uniqueId val="{00000018-693B-4D32-944C-9C4EE3DB1B9F}"/>
            </c:ext>
          </c:extLst>
        </c:ser>
        <c:ser>
          <c:idx val="0"/>
          <c:order val="1"/>
          <c:spPr>
            <a:noFill/>
            <a:ln>
              <a:noFill/>
            </a:ln>
          </c:spPr>
          <c:dPt>
            <c:idx val="0"/>
            <c:bubble3D val="0"/>
            <c:spPr>
              <a:noFill/>
              <a:ln w="19050">
                <a:noFill/>
              </a:ln>
              <a:effectLst/>
            </c:spPr>
            <c:extLst>
              <c:ext xmlns:c16="http://schemas.microsoft.com/office/drawing/2014/chart" uri="{C3380CC4-5D6E-409C-BE32-E72D297353CC}">
                <c16:uniqueId val="{0000001A-693B-4D32-944C-9C4EE3DB1B9F}"/>
              </c:ext>
            </c:extLst>
          </c:dPt>
          <c:dPt>
            <c:idx val="1"/>
            <c:bubble3D val="0"/>
            <c:spPr>
              <a:noFill/>
              <a:ln w="19050">
                <a:noFill/>
              </a:ln>
              <a:effectLst/>
            </c:spPr>
            <c:extLst>
              <c:ext xmlns:c16="http://schemas.microsoft.com/office/drawing/2014/chart" uri="{C3380CC4-5D6E-409C-BE32-E72D297353CC}">
                <c16:uniqueId val="{0000001C-693B-4D32-944C-9C4EE3DB1B9F}"/>
              </c:ext>
            </c:extLst>
          </c:dPt>
          <c:dPt>
            <c:idx val="2"/>
            <c:bubble3D val="0"/>
            <c:spPr>
              <a:noFill/>
              <a:ln w="19050">
                <a:noFill/>
              </a:ln>
              <a:effectLst/>
            </c:spPr>
            <c:extLst>
              <c:ext xmlns:c16="http://schemas.microsoft.com/office/drawing/2014/chart" uri="{C3380CC4-5D6E-409C-BE32-E72D297353CC}">
                <c16:uniqueId val="{0000001E-693B-4D32-944C-9C4EE3DB1B9F}"/>
              </c:ext>
            </c:extLst>
          </c:dPt>
          <c:dPt>
            <c:idx val="3"/>
            <c:bubble3D val="0"/>
            <c:spPr>
              <a:noFill/>
              <a:ln w="19050">
                <a:noFill/>
              </a:ln>
              <a:effectLst/>
            </c:spPr>
            <c:extLst>
              <c:ext xmlns:c16="http://schemas.microsoft.com/office/drawing/2014/chart" uri="{C3380CC4-5D6E-409C-BE32-E72D297353CC}">
                <c16:uniqueId val="{00000020-693B-4D32-944C-9C4EE3DB1B9F}"/>
              </c:ext>
            </c:extLst>
          </c:dPt>
          <c:dPt>
            <c:idx val="4"/>
            <c:bubble3D val="0"/>
            <c:spPr>
              <a:noFill/>
              <a:ln w="19050">
                <a:noFill/>
              </a:ln>
              <a:effectLst/>
            </c:spPr>
            <c:extLst>
              <c:ext xmlns:c16="http://schemas.microsoft.com/office/drawing/2014/chart" uri="{C3380CC4-5D6E-409C-BE32-E72D297353CC}">
                <c16:uniqueId val="{00000022-693B-4D32-944C-9C4EE3DB1B9F}"/>
              </c:ext>
            </c:extLst>
          </c:dPt>
          <c:dPt>
            <c:idx val="5"/>
            <c:bubble3D val="0"/>
            <c:spPr>
              <a:noFill/>
              <a:ln w="19050">
                <a:noFill/>
              </a:ln>
              <a:effectLst/>
            </c:spPr>
            <c:extLst>
              <c:ext xmlns:c16="http://schemas.microsoft.com/office/drawing/2014/chart" uri="{C3380CC4-5D6E-409C-BE32-E72D297353CC}">
                <c16:uniqueId val="{00000024-693B-4D32-944C-9C4EE3DB1B9F}"/>
              </c:ext>
            </c:extLst>
          </c:dPt>
          <c:dPt>
            <c:idx val="6"/>
            <c:bubble3D val="0"/>
            <c:spPr>
              <a:noFill/>
              <a:ln w="19050">
                <a:noFill/>
              </a:ln>
              <a:effectLst/>
            </c:spPr>
            <c:extLst>
              <c:ext xmlns:c16="http://schemas.microsoft.com/office/drawing/2014/chart" uri="{C3380CC4-5D6E-409C-BE32-E72D297353CC}">
                <c16:uniqueId val="{00000026-693B-4D32-944C-9C4EE3DB1B9F}"/>
              </c:ext>
            </c:extLst>
          </c:dPt>
          <c:dPt>
            <c:idx val="7"/>
            <c:bubble3D val="0"/>
            <c:spPr>
              <a:noFill/>
              <a:ln w="19050">
                <a:noFill/>
              </a:ln>
              <a:effectLst/>
            </c:spPr>
            <c:extLst>
              <c:ext xmlns:c16="http://schemas.microsoft.com/office/drawing/2014/chart" uri="{C3380CC4-5D6E-409C-BE32-E72D297353CC}">
                <c16:uniqueId val="{00000028-693B-4D32-944C-9C4EE3DB1B9F}"/>
              </c:ext>
            </c:extLst>
          </c:dPt>
          <c:dPt>
            <c:idx val="8"/>
            <c:bubble3D val="0"/>
            <c:spPr>
              <a:noFill/>
              <a:ln w="19050">
                <a:noFill/>
              </a:ln>
              <a:effectLst/>
            </c:spPr>
            <c:extLst>
              <c:ext xmlns:c16="http://schemas.microsoft.com/office/drawing/2014/chart" uri="{C3380CC4-5D6E-409C-BE32-E72D297353CC}">
                <c16:uniqueId val="{0000002A-693B-4D32-944C-9C4EE3DB1B9F}"/>
              </c:ext>
            </c:extLst>
          </c:dPt>
          <c:dPt>
            <c:idx val="9"/>
            <c:bubble3D val="0"/>
            <c:spPr>
              <a:noFill/>
              <a:ln w="19050">
                <a:noFill/>
              </a:ln>
              <a:effectLst/>
            </c:spPr>
            <c:extLst>
              <c:ext xmlns:c16="http://schemas.microsoft.com/office/drawing/2014/chart" uri="{C3380CC4-5D6E-409C-BE32-E72D297353CC}">
                <c16:uniqueId val="{0000002C-693B-4D32-944C-9C4EE3DB1B9F}"/>
              </c:ext>
            </c:extLst>
          </c:dPt>
          <c:dPt>
            <c:idx val="10"/>
            <c:bubble3D val="0"/>
            <c:spPr>
              <a:noFill/>
              <a:ln w="19050">
                <a:noFill/>
              </a:ln>
              <a:effectLst/>
            </c:spPr>
            <c:extLst>
              <c:ext xmlns:c16="http://schemas.microsoft.com/office/drawing/2014/chart" uri="{C3380CC4-5D6E-409C-BE32-E72D297353CC}">
                <c16:uniqueId val="{0000002E-693B-4D32-944C-9C4EE3DB1B9F}"/>
              </c:ext>
            </c:extLst>
          </c:dPt>
          <c:dPt>
            <c:idx val="11"/>
            <c:bubble3D val="0"/>
            <c:spPr>
              <a:noFill/>
              <a:ln w="19050">
                <a:noFill/>
              </a:ln>
              <a:effectLst/>
            </c:spPr>
            <c:extLst>
              <c:ext xmlns:c16="http://schemas.microsoft.com/office/drawing/2014/chart" uri="{C3380CC4-5D6E-409C-BE32-E72D297353CC}">
                <c16:uniqueId val="{00000030-693B-4D32-944C-9C4EE3DB1B9F}"/>
              </c:ext>
            </c:extLst>
          </c:dPt>
          <c:dPt>
            <c:idx val="12"/>
            <c:bubble3D val="0"/>
            <c:spPr>
              <a:noFill/>
              <a:ln w="19050">
                <a:noFill/>
              </a:ln>
              <a:effectLst/>
            </c:spPr>
            <c:extLst>
              <c:ext xmlns:c16="http://schemas.microsoft.com/office/drawing/2014/chart" uri="{C3380CC4-5D6E-409C-BE32-E72D297353CC}">
                <c16:uniqueId val="{00000032-693B-4D32-944C-9C4EE3DB1B9F}"/>
              </c:ext>
            </c:extLst>
          </c:dPt>
          <c:dPt>
            <c:idx val="13"/>
            <c:bubble3D val="0"/>
            <c:spPr>
              <a:noFill/>
              <a:ln w="19050">
                <a:noFill/>
              </a:ln>
              <a:effectLst/>
            </c:spPr>
            <c:extLst>
              <c:ext xmlns:c16="http://schemas.microsoft.com/office/drawing/2014/chart" uri="{C3380CC4-5D6E-409C-BE32-E72D297353CC}">
                <c16:uniqueId val="{00000034-693B-4D32-944C-9C4EE3DB1B9F}"/>
              </c:ext>
            </c:extLst>
          </c:dPt>
          <c:dPt>
            <c:idx val="14"/>
            <c:bubble3D val="0"/>
            <c:spPr>
              <a:noFill/>
              <a:ln w="19050">
                <a:noFill/>
              </a:ln>
              <a:effectLst/>
            </c:spPr>
            <c:extLst>
              <c:ext xmlns:c16="http://schemas.microsoft.com/office/drawing/2014/chart" uri="{C3380CC4-5D6E-409C-BE32-E72D297353CC}">
                <c16:uniqueId val="{00000036-693B-4D32-944C-9C4EE3DB1B9F}"/>
              </c:ext>
            </c:extLst>
          </c:dPt>
          <c:dPt>
            <c:idx val="15"/>
            <c:bubble3D val="0"/>
            <c:spPr>
              <a:noFill/>
              <a:ln w="19050">
                <a:noFill/>
              </a:ln>
              <a:effectLst/>
            </c:spPr>
            <c:extLst>
              <c:ext xmlns:c16="http://schemas.microsoft.com/office/drawing/2014/chart" uri="{C3380CC4-5D6E-409C-BE32-E72D297353CC}">
                <c16:uniqueId val="{00000038-693B-4D32-944C-9C4EE3DB1B9F}"/>
              </c:ext>
            </c:extLst>
          </c:dPt>
          <c:dPt>
            <c:idx val="16"/>
            <c:bubble3D val="0"/>
            <c:spPr>
              <a:noFill/>
              <a:ln w="19050">
                <a:noFill/>
              </a:ln>
              <a:effectLst/>
            </c:spPr>
            <c:extLst>
              <c:ext xmlns:c16="http://schemas.microsoft.com/office/drawing/2014/chart" uri="{C3380CC4-5D6E-409C-BE32-E72D297353CC}">
                <c16:uniqueId val="{0000003A-693B-4D32-944C-9C4EE3DB1B9F}"/>
              </c:ext>
            </c:extLst>
          </c:dPt>
          <c:dPt>
            <c:idx val="17"/>
            <c:bubble3D val="0"/>
            <c:spPr>
              <a:noFill/>
              <a:ln w="19050">
                <a:noFill/>
              </a:ln>
              <a:effectLst/>
            </c:spPr>
            <c:extLst>
              <c:ext xmlns:c16="http://schemas.microsoft.com/office/drawing/2014/chart" uri="{C3380CC4-5D6E-409C-BE32-E72D297353CC}">
                <c16:uniqueId val="{0000003C-693B-4D32-944C-9C4EE3DB1B9F}"/>
              </c:ext>
            </c:extLst>
          </c:dPt>
          <c:dPt>
            <c:idx val="18"/>
            <c:bubble3D val="0"/>
            <c:spPr>
              <a:noFill/>
              <a:ln w="19050">
                <a:noFill/>
              </a:ln>
              <a:effectLst/>
            </c:spPr>
            <c:extLst>
              <c:ext xmlns:c16="http://schemas.microsoft.com/office/drawing/2014/chart" uri="{C3380CC4-5D6E-409C-BE32-E72D297353CC}">
                <c16:uniqueId val="{0000003E-693B-4D32-944C-9C4EE3DB1B9F}"/>
              </c:ext>
            </c:extLst>
          </c:dPt>
          <c:dPt>
            <c:idx val="19"/>
            <c:bubble3D val="0"/>
            <c:spPr>
              <a:noFill/>
              <a:ln w="19050">
                <a:noFill/>
              </a:ln>
              <a:effectLst/>
            </c:spPr>
            <c:extLst>
              <c:ext xmlns:c16="http://schemas.microsoft.com/office/drawing/2014/chart" uri="{C3380CC4-5D6E-409C-BE32-E72D297353CC}">
                <c16:uniqueId val="{00000040-693B-4D32-944C-9C4EE3DB1B9F}"/>
              </c:ext>
            </c:extLst>
          </c:dPt>
          <c:dPt>
            <c:idx val="20"/>
            <c:bubble3D val="0"/>
            <c:spPr>
              <a:noFill/>
              <a:ln w="19050">
                <a:noFill/>
              </a:ln>
              <a:effectLst/>
            </c:spPr>
            <c:extLst>
              <c:ext xmlns:c16="http://schemas.microsoft.com/office/drawing/2014/chart" uri="{C3380CC4-5D6E-409C-BE32-E72D297353CC}">
                <c16:uniqueId val="{00000042-693B-4D32-944C-9C4EE3DB1B9F}"/>
              </c:ext>
            </c:extLst>
          </c:dPt>
          <c:dPt>
            <c:idx val="21"/>
            <c:bubble3D val="0"/>
            <c:spPr>
              <a:noFill/>
              <a:ln w="19050">
                <a:noFill/>
              </a:ln>
              <a:effectLst/>
            </c:spPr>
            <c:extLst>
              <c:ext xmlns:c16="http://schemas.microsoft.com/office/drawing/2014/chart" uri="{C3380CC4-5D6E-409C-BE32-E72D297353CC}">
                <c16:uniqueId val="{00000044-693B-4D32-944C-9C4EE3DB1B9F}"/>
              </c:ext>
            </c:extLst>
          </c:dPt>
          <c:dPt>
            <c:idx val="22"/>
            <c:bubble3D val="0"/>
            <c:spPr>
              <a:noFill/>
              <a:ln w="19050">
                <a:noFill/>
              </a:ln>
              <a:effectLst/>
            </c:spPr>
            <c:extLst>
              <c:ext xmlns:c16="http://schemas.microsoft.com/office/drawing/2014/chart" uri="{C3380CC4-5D6E-409C-BE32-E72D297353CC}">
                <c16:uniqueId val="{00000046-693B-4D32-944C-9C4EE3DB1B9F}"/>
              </c:ext>
            </c:extLst>
          </c:dPt>
          <c:dPt>
            <c:idx val="23"/>
            <c:bubble3D val="0"/>
            <c:spPr>
              <a:noFill/>
              <a:ln w="19050">
                <a:noFill/>
              </a:ln>
              <a:effectLst/>
            </c:spPr>
            <c:extLst>
              <c:ext xmlns:c16="http://schemas.microsoft.com/office/drawing/2014/chart" uri="{C3380CC4-5D6E-409C-BE32-E72D297353CC}">
                <c16:uniqueId val="{00000048-693B-4D32-944C-9C4EE3DB1B9F}"/>
              </c:ext>
            </c:extLst>
          </c:dPt>
          <c:dPt>
            <c:idx val="24"/>
            <c:bubble3D val="0"/>
            <c:spPr>
              <a:noFill/>
              <a:ln w="19050">
                <a:noFill/>
              </a:ln>
              <a:effectLst/>
            </c:spPr>
            <c:extLst>
              <c:ext xmlns:c16="http://schemas.microsoft.com/office/drawing/2014/chart" uri="{C3380CC4-5D6E-409C-BE32-E72D297353CC}">
                <c16:uniqueId val="{0000004A-693B-4D32-944C-9C4EE3DB1B9F}"/>
              </c:ext>
            </c:extLst>
          </c:dPt>
          <c:dPt>
            <c:idx val="25"/>
            <c:bubble3D val="0"/>
            <c:spPr>
              <a:noFill/>
              <a:ln w="19050">
                <a:noFill/>
              </a:ln>
              <a:effectLst/>
            </c:spPr>
            <c:extLst>
              <c:ext xmlns:c16="http://schemas.microsoft.com/office/drawing/2014/chart" uri="{C3380CC4-5D6E-409C-BE32-E72D297353CC}">
                <c16:uniqueId val="{0000004C-693B-4D32-944C-9C4EE3DB1B9F}"/>
              </c:ext>
            </c:extLst>
          </c:dPt>
          <c:dPt>
            <c:idx val="26"/>
            <c:bubble3D val="0"/>
            <c:spPr>
              <a:noFill/>
              <a:ln w="19050">
                <a:noFill/>
              </a:ln>
              <a:effectLst/>
            </c:spPr>
            <c:extLst>
              <c:ext xmlns:c16="http://schemas.microsoft.com/office/drawing/2014/chart" uri="{C3380CC4-5D6E-409C-BE32-E72D297353CC}">
                <c16:uniqueId val="{0000004E-693B-4D32-944C-9C4EE3DB1B9F}"/>
              </c:ext>
            </c:extLst>
          </c:dPt>
          <c:dPt>
            <c:idx val="27"/>
            <c:bubble3D val="0"/>
            <c:spPr>
              <a:noFill/>
              <a:ln w="19050">
                <a:noFill/>
              </a:ln>
              <a:effectLst/>
            </c:spPr>
            <c:extLst>
              <c:ext xmlns:c16="http://schemas.microsoft.com/office/drawing/2014/chart" uri="{C3380CC4-5D6E-409C-BE32-E72D297353CC}">
                <c16:uniqueId val="{00000050-693B-4D32-944C-9C4EE3DB1B9F}"/>
              </c:ext>
            </c:extLst>
          </c:dPt>
          <c:dPt>
            <c:idx val="28"/>
            <c:bubble3D val="0"/>
            <c:spPr>
              <a:noFill/>
              <a:ln w="19050">
                <a:noFill/>
              </a:ln>
              <a:effectLst/>
            </c:spPr>
            <c:extLst>
              <c:ext xmlns:c16="http://schemas.microsoft.com/office/drawing/2014/chart" uri="{C3380CC4-5D6E-409C-BE32-E72D297353CC}">
                <c16:uniqueId val="{00000052-693B-4D32-944C-9C4EE3DB1B9F}"/>
              </c:ext>
            </c:extLst>
          </c:dPt>
          <c:dPt>
            <c:idx val="29"/>
            <c:bubble3D val="0"/>
            <c:spPr>
              <a:noFill/>
              <a:ln w="19050">
                <a:noFill/>
              </a:ln>
              <a:effectLst/>
            </c:spPr>
            <c:extLst>
              <c:ext xmlns:c16="http://schemas.microsoft.com/office/drawing/2014/chart" uri="{C3380CC4-5D6E-409C-BE32-E72D297353CC}">
                <c16:uniqueId val="{00000054-693B-4D32-944C-9C4EE3DB1B9F}"/>
              </c:ext>
            </c:extLst>
          </c:dPt>
          <c:dPt>
            <c:idx val="30"/>
            <c:bubble3D val="0"/>
            <c:spPr>
              <a:noFill/>
              <a:ln w="19050">
                <a:noFill/>
              </a:ln>
              <a:effectLst/>
            </c:spPr>
            <c:extLst>
              <c:ext xmlns:c16="http://schemas.microsoft.com/office/drawing/2014/chart" uri="{C3380CC4-5D6E-409C-BE32-E72D297353CC}">
                <c16:uniqueId val="{00000056-693B-4D32-944C-9C4EE3DB1B9F}"/>
              </c:ext>
            </c:extLst>
          </c:dPt>
          <c:dPt>
            <c:idx val="31"/>
            <c:bubble3D val="0"/>
            <c:spPr>
              <a:noFill/>
              <a:ln w="19050">
                <a:noFill/>
              </a:ln>
              <a:effectLst/>
            </c:spPr>
            <c:extLst>
              <c:ext xmlns:c16="http://schemas.microsoft.com/office/drawing/2014/chart" uri="{C3380CC4-5D6E-409C-BE32-E72D297353CC}">
                <c16:uniqueId val="{00000058-693B-4D32-944C-9C4EE3DB1B9F}"/>
              </c:ext>
            </c:extLst>
          </c:dPt>
          <c:dPt>
            <c:idx val="32"/>
            <c:bubble3D val="0"/>
            <c:spPr>
              <a:noFill/>
              <a:ln w="19050">
                <a:noFill/>
              </a:ln>
              <a:effectLst/>
            </c:spPr>
            <c:extLst>
              <c:ext xmlns:c16="http://schemas.microsoft.com/office/drawing/2014/chart" uri="{C3380CC4-5D6E-409C-BE32-E72D297353CC}">
                <c16:uniqueId val="{0000005A-693B-4D32-944C-9C4EE3DB1B9F}"/>
              </c:ext>
            </c:extLst>
          </c:dPt>
          <c:dPt>
            <c:idx val="33"/>
            <c:bubble3D val="0"/>
            <c:spPr>
              <a:noFill/>
              <a:ln w="19050">
                <a:noFill/>
              </a:ln>
              <a:effectLst/>
            </c:spPr>
            <c:extLst>
              <c:ext xmlns:c16="http://schemas.microsoft.com/office/drawing/2014/chart" uri="{C3380CC4-5D6E-409C-BE32-E72D297353CC}">
                <c16:uniqueId val="{0000005C-693B-4D32-944C-9C4EE3DB1B9F}"/>
              </c:ext>
            </c:extLst>
          </c:dPt>
          <c:dPt>
            <c:idx val="34"/>
            <c:bubble3D val="0"/>
            <c:spPr>
              <a:noFill/>
              <a:ln w="19050">
                <a:noFill/>
              </a:ln>
              <a:effectLst/>
            </c:spPr>
            <c:extLst>
              <c:ext xmlns:c16="http://schemas.microsoft.com/office/drawing/2014/chart" uri="{C3380CC4-5D6E-409C-BE32-E72D297353CC}">
                <c16:uniqueId val="{0000005E-693B-4D32-944C-9C4EE3DB1B9F}"/>
              </c:ext>
            </c:extLst>
          </c:dPt>
          <c:dPt>
            <c:idx val="35"/>
            <c:bubble3D val="0"/>
            <c:spPr>
              <a:noFill/>
              <a:ln w="19050">
                <a:noFill/>
              </a:ln>
              <a:effectLst/>
            </c:spPr>
            <c:extLst>
              <c:ext xmlns:c16="http://schemas.microsoft.com/office/drawing/2014/chart" uri="{C3380CC4-5D6E-409C-BE32-E72D297353CC}">
                <c16:uniqueId val="{00000060-693B-4D32-944C-9C4EE3DB1B9F}"/>
              </c:ext>
            </c:extLst>
          </c:dPt>
          <c:dPt>
            <c:idx val="36"/>
            <c:bubble3D val="0"/>
            <c:spPr>
              <a:noFill/>
              <a:ln w="19050">
                <a:noFill/>
              </a:ln>
              <a:effectLst/>
            </c:spPr>
            <c:extLst>
              <c:ext xmlns:c16="http://schemas.microsoft.com/office/drawing/2014/chart" uri="{C3380CC4-5D6E-409C-BE32-E72D297353CC}">
                <c16:uniqueId val="{00000062-693B-4D32-944C-9C4EE3DB1B9F}"/>
              </c:ext>
            </c:extLst>
          </c:dPt>
          <c:dPt>
            <c:idx val="37"/>
            <c:bubble3D val="0"/>
            <c:spPr>
              <a:noFill/>
              <a:ln w="19050">
                <a:noFill/>
              </a:ln>
              <a:effectLst/>
            </c:spPr>
            <c:extLst>
              <c:ext xmlns:c16="http://schemas.microsoft.com/office/drawing/2014/chart" uri="{C3380CC4-5D6E-409C-BE32-E72D297353CC}">
                <c16:uniqueId val="{00000064-693B-4D32-944C-9C4EE3DB1B9F}"/>
              </c:ext>
            </c:extLst>
          </c:dPt>
          <c:dPt>
            <c:idx val="38"/>
            <c:bubble3D val="0"/>
            <c:spPr>
              <a:noFill/>
              <a:ln w="19050">
                <a:noFill/>
              </a:ln>
              <a:effectLst/>
            </c:spPr>
            <c:extLst>
              <c:ext xmlns:c16="http://schemas.microsoft.com/office/drawing/2014/chart" uri="{C3380CC4-5D6E-409C-BE32-E72D297353CC}">
                <c16:uniqueId val="{00000066-693B-4D32-944C-9C4EE3DB1B9F}"/>
              </c:ext>
            </c:extLst>
          </c:dPt>
          <c:dPt>
            <c:idx val="39"/>
            <c:bubble3D val="0"/>
            <c:spPr>
              <a:noFill/>
              <a:ln w="19050">
                <a:noFill/>
              </a:ln>
              <a:effectLst/>
            </c:spPr>
            <c:extLst>
              <c:ext xmlns:c16="http://schemas.microsoft.com/office/drawing/2014/chart" uri="{C3380CC4-5D6E-409C-BE32-E72D297353CC}">
                <c16:uniqueId val="{00000068-693B-4D32-944C-9C4EE3DB1B9F}"/>
              </c:ext>
            </c:extLst>
          </c:dPt>
          <c:dPt>
            <c:idx val="40"/>
            <c:bubble3D val="0"/>
            <c:spPr>
              <a:noFill/>
              <a:ln w="19050">
                <a:noFill/>
              </a:ln>
              <a:effectLst/>
            </c:spPr>
            <c:extLst>
              <c:ext xmlns:c16="http://schemas.microsoft.com/office/drawing/2014/chart" uri="{C3380CC4-5D6E-409C-BE32-E72D297353CC}">
                <c16:uniqueId val="{0000006A-693B-4D32-944C-9C4EE3DB1B9F}"/>
              </c:ext>
            </c:extLst>
          </c:dPt>
          <c:dPt>
            <c:idx val="41"/>
            <c:bubble3D val="0"/>
            <c:spPr>
              <a:noFill/>
              <a:ln w="19050">
                <a:noFill/>
              </a:ln>
              <a:effectLst/>
            </c:spPr>
            <c:extLst>
              <c:ext xmlns:c16="http://schemas.microsoft.com/office/drawing/2014/chart" uri="{C3380CC4-5D6E-409C-BE32-E72D297353CC}">
                <c16:uniqueId val="{0000006C-693B-4D32-944C-9C4EE3DB1B9F}"/>
              </c:ext>
            </c:extLst>
          </c:dPt>
          <c:dPt>
            <c:idx val="42"/>
            <c:bubble3D val="0"/>
            <c:spPr>
              <a:noFill/>
              <a:ln w="19050">
                <a:noFill/>
              </a:ln>
              <a:effectLst/>
            </c:spPr>
            <c:extLst>
              <c:ext xmlns:c16="http://schemas.microsoft.com/office/drawing/2014/chart" uri="{C3380CC4-5D6E-409C-BE32-E72D297353CC}">
                <c16:uniqueId val="{0000006E-693B-4D32-944C-9C4EE3DB1B9F}"/>
              </c:ext>
            </c:extLst>
          </c:dPt>
          <c:dPt>
            <c:idx val="43"/>
            <c:bubble3D val="0"/>
            <c:spPr>
              <a:noFill/>
              <a:ln w="19050">
                <a:noFill/>
              </a:ln>
              <a:effectLst/>
            </c:spPr>
            <c:extLst>
              <c:ext xmlns:c16="http://schemas.microsoft.com/office/drawing/2014/chart" uri="{C3380CC4-5D6E-409C-BE32-E72D297353CC}">
                <c16:uniqueId val="{00000070-693B-4D32-944C-9C4EE3DB1B9F}"/>
              </c:ext>
            </c:extLst>
          </c:dPt>
          <c:dPt>
            <c:idx val="44"/>
            <c:bubble3D val="0"/>
            <c:spPr>
              <a:noFill/>
              <a:ln w="19050">
                <a:noFill/>
              </a:ln>
              <a:effectLst/>
            </c:spPr>
            <c:extLst>
              <c:ext xmlns:c16="http://schemas.microsoft.com/office/drawing/2014/chart" uri="{C3380CC4-5D6E-409C-BE32-E72D297353CC}">
                <c16:uniqueId val="{00000072-693B-4D32-944C-9C4EE3DB1B9F}"/>
              </c:ext>
            </c:extLst>
          </c:dPt>
          <c:dPt>
            <c:idx val="45"/>
            <c:bubble3D val="0"/>
            <c:spPr>
              <a:noFill/>
              <a:ln w="19050">
                <a:noFill/>
              </a:ln>
              <a:effectLst/>
            </c:spPr>
            <c:extLst>
              <c:ext xmlns:c16="http://schemas.microsoft.com/office/drawing/2014/chart" uri="{C3380CC4-5D6E-409C-BE32-E72D297353CC}">
                <c16:uniqueId val="{00000074-693B-4D32-944C-9C4EE3DB1B9F}"/>
              </c:ext>
            </c:extLst>
          </c:dPt>
          <c:dPt>
            <c:idx val="46"/>
            <c:bubble3D val="0"/>
            <c:spPr>
              <a:noFill/>
              <a:ln w="19050">
                <a:noFill/>
              </a:ln>
              <a:effectLst/>
            </c:spPr>
            <c:extLst>
              <c:ext xmlns:c16="http://schemas.microsoft.com/office/drawing/2014/chart" uri="{C3380CC4-5D6E-409C-BE32-E72D297353CC}">
                <c16:uniqueId val="{00000076-693B-4D32-944C-9C4EE3DB1B9F}"/>
              </c:ext>
            </c:extLst>
          </c:dPt>
          <c:dPt>
            <c:idx val="47"/>
            <c:bubble3D val="0"/>
            <c:spPr>
              <a:noFill/>
              <a:ln w="19050">
                <a:noFill/>
              </a:ln>
              <a:effectLst/>
            </c:spPr>
            <c:extLst>
              <c:ext xmlns:c16="http://schemas.microsoft.com/office/drawing/2014/chart" uri="{C3380CC4-5D6E-409C-BE32-E72D297353CC}">
                <c16:uniqueId val="{00000078-693B-4D32-944C-9C4EE3DB1B9F}"/>
              </c:ext>
            </c:extLst>
          </c:dPt>
          <c:dPt>
            <c:idx val="48"/>
            <c:bubble3D val="0"/>
            <c:spPr>
              <a:noFill/>
              <a:ln w="19050">
                <a:noFill/>
              </a:ln>
              <a:effectLst/>
            </c:spPr>
            <c:extLst>
              <c:ext xmlns:c16="http://schemas.microsoft.com/office/drawing/2014/chart" uri="{C3380CC4-5D6E-409C-BE32-E72D297353CC}">
                <c16:uniqueId val="{0000007A-693B-4D32-944C-9C4EE3DB1B9F}"/>
              </c:ext>
            </c:extLst>
          </c:dPt>
          <c:dPt>
            <c:idx val="49"/>
            <c:bubble3D val="0"/>
            <c:spPr>
              <a:noFill/>
              <a:ln w="19050">
                <a:noFill/>
              </a:ln>
              <a:effectLst/>
            </c:spPr>
            <c:extLst>
              <c:ext xmlns:c16="http://schemas.microsoft.com/office/drawing/2014/chart" uri="{C3380CC4-5D6E-409C-BE32-E72D297353CC}">
                <c16:uniqueId val="{0000007C-693B-4D32-944C-9C4EE3DB1B9F}"/>
              </c:ext>
            </c:extLst>
          </c:dPt>
          <c:dPt>
            <c:idx val="50"/>
            <c:bubble3D val="0"/>
            <c:spPr>
              <a:noFill/>
              <a:ln w="19050">
                <a:noFill/>
              </a:ln>
              <a:effectLst/>
            </c:spPr>
            <c:extLst>
              <c:ext xmlns:c16="http://schemas.microsoft.com/office/drawing/2014/chart" uri="{C3380CC4-5D6E-409C-BE32-E72D297353CC}">
                <c16:uniqueId val="{0000007E-693B-4D32-944C-9C4EE3DB1B9F}"/>
              </c:ext>
            </c:extLst>
          </c:dPt>
          <c:dPt>
            <c:idx val="51"/>
            <c:bubble3D val="0"/>
            <c:spPr>
              <a:noFill/>
              <a:ln w="19050">
                <a:noFill/>
              </a:ln>
              <a:effectLst/>
            </c:spPr>
            <c:extLst>
              <c:ext xmlns:c16="http://schemas.microsoft.com/office/drawing/2014/chart" uri="{C3380CC4-5D6E-409C-BE32-E72D297353CC}">
                <c16:uniqueId val="{00000080-693B-4D32-944C-9C4EE3DB1B9F}"/>
              </c:ext>
            </c:extLst>
          </c:dPt>
          <c:dPt>
            <c:idx val="52"/>
            <c:bubble3D val="0"/>
            <c:spPr>
              <a:noFill/>
              <a:ln w="19050">
                <a:noFill/>
              </a:ln>
              <a:effectLst/>
            </c:spPr>
            <c:extLst>
              <c:ext xmlns:c16="http://schemas.microsoft.com/office/drawing/2014/chart" uri="{C3380CC4-5D6E-409C-BE32-E72D297353CC}">
                <c16:uniqueId val="{00000082-693B-4D32-944C-9C4EE3DB1B9F}"/>
              </c:ext>
            </c:extLst>
          </c:dPt>
          <c:dPt>
            <c:idx val="53"/>
            <c:bubble3D val="0"/>
            <c:spPr>
              <a:noFill/>
              <a:ln w="19050">
                <a:noFill/>
              </a:ln>
              <a:effectLst/>
            </c:spPr>
            <c:extLst>
              <c:ext xmlns:c16="http://schemas.microsoft.com/office/drawing/2014/chart" uri="{C3380CC4-5D6E-409C-BE32-E72D297353CC}">
                <c16:uniqueId val="{00000084-693B-4D32-944C-9C4EE3DB1B9F}"/>
              </c:ext>
            </c:extLst>
          </c:dPt>
          <c:dPt>
            <c:idx val="54"/>
            <c:bubble3D val="0"/>
            <c:spPr>
              <a:noFill/>
              <a:ln w="19050">
                <a:noFill/>
              </a:ln>
              <a:effectLst/>
            </c:spPr>
            <c:extLst>
              <c:ext xmlns:c16="http://schemas.microsoft.com/office/drawing/2014/chart" uri="{C3380CC4-5D6E-409C-BE32-E72D297353CC}">
                <c16:uniqueId val="{00000086-693B-4D32-944C-9C4EE3DB1B9F}"/>
              </c:ext>
            </c:extLst>
          </c:dPt>
          <c:dPt>
            <c:idx val="55"/>
            <c:bubble3D val="0"/>
            <c:spPr>
              <a:noFill/>
              <a:ln w="19050">
                <a:noFill/>
              </a:ln>
              <a:effectLst/>
            </c:spPr>
            <c:extLst>
              <c:ext xmlns:c16="http://schemas.microsoft.com/office/drawing/2014/chart" uri="{C3380CC4-5D6E-409C-BE32-E72D297353CC}">
                <c16:uniqueId val="{00000088-693B-4D32-944C-9C4EE3DB1B9F}"/>
              </c:ext>
            </c:extLst>
          </c:dPt>
          <c:dPt>
            <c:idx val="56"/>
            <c:bubble3D val="0"/>
            <c:spPr>
              <a:noFill/>
              <a:ln w="19050">
                <a:noFill/>
              </a:ln>
              <a:effectLst/>
            </c:spPr>
            <c:extLst>
              <c:ext xmlns:c16="http://schemas.microsoft.com/office/drawing/2014/chart" uri="{C3380CC4-5D6E-409C-BE32-E72D297353CC}">
                <c16:uniqueId val="{0000008A-693B-4D32-944C-9C4EE3DB1B9F}"/>
              </c:ext>
            </c:extLst>
          </c:dPt>
          <c:dPt>
            <c:idx val="57"/>
            <c:bubble3D val="0"/>
            <c:spPr>
              <a:noFill/>
              <a:ln w="19050">
                <a:noFill/>
              </a:ln>
              <a:effectLst/>
            </c:spPr>
            <c:extLst>
              <c:ext xmlns:c16="http://schemas.microsoft.com/office/drawing/2014/chart" uri="{C3380CC4-5D6E-409C-BE32-E72D297353CC}">
                <c16:uniqueId val="{0000008C-693B-4D32-944C-9C4EE3DB1B9F}"/>
              </c:ext>
            </c:extLst>
          </c:dPt>
          <c:dPt>
            <c:idx val="58"/>
            <c:bubble3D val="0"/>
            <c:spPr>
              <a:noFill/>
              <a:ln w="19050">
                <a:noFill/>
              </a:ln>
              <a:effectLst/>
            </c:spPr>
            <c:extLst>
              <c:ext xmlns:c16="http://schemas.microsoft.com/office/drawing/2014/chart" uri="{C3380CC4-5D6E-409C-BE32-E72D297353CC}">
                <c16:uniqueId val="{0000008E-693B-4D32-944C-9C4EE3DB1B9F}"/>
              </c:ext>
            </c:extLst>
          </c:dPt>
          <c:dPt>
            <c:idx val="59"/>
            <c:bubble3D val="0"/>
            <c:spPr>
              <a:noFill/>
              <a:ln w="19050">
                <a:noFill/>
              </a:ln>
              <a:effectLst/>
            </c:spPr>
            <c:extLst>
              <c:ext xmlns:c16="http://schemas.microsoft.com/office/drawing/2014/chart" uri="{C3380CC4-5D6E-409C-BE32-E72D297353CC}">
                <c16:uniqueId val="{00000090-693B-4D32-944C-9C4EE3DB1B9F}"/>
              </c:ext>
            </c:extLst>
          </c:dPt>
          <c:dLbls>
            <c:dLbl>
              <c:idx val="1"/>
              <c:tx>
                <c:rich>
                  <a:bodyPr/>
                  <a:lstStyle/>
                  <a:p>
                    <a:r>
                      <a:rPr lang="en-US"/>
                      <a:t>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693B-4D32-944C-9C4EE3DB1B9F}"/>
                </c:ext>
              </c:extLst>
            </c:dLbl>
            <c:dLbl>
              <c:idx val="2"/>
              <c:tx>
                <c:rich>
                  <a:bodyPr/>
                  <a:lstStyle/>
                  <a:p>
                    <a:r>
                      <a:rPr lang="en-US"/>
                      <a:t>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E-693B-4D32-944C-9C4EE3DB1B9F}"/>
                </c:ext>
              </c:extLst>
            </c:dLbl>
            <c:dLbl>
              <c:idx val="3"/>
              <c:tx>
                <c:rich>
                  <a:bodyPr/>
                  <a:lstStyle/>
                  <a:p>
                    <a:r>
                      <a:rPr lang="en-US"/>
                      <a:t>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0-693B-4D32-944C-9C4EE3DB1B9F}"/>
                </c:ext>
              </c:extLst>
            </c:dLbl>
            <c:dLbl>
              <c:idx val="4"/>
              <c:tx>
                <c:rich>
                  <a:bodyPr/>
                  <a:lstStyle/>
                  <a:p>
                    <a:r>
                      <a:rPr lang="en-US"/>
                      <a:t>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2-693B-4D32-944C-9C4EE3DB1B9F}"/>
                </c:ext>
              </c:extLst>
            </c:dLbl>
            <c:dLbl>
              <c:idx val="5"/>
              <c:tx>
                <c:rich>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r>
                      <a:rPr lang="en-US" sz="1500">
                        <a:solidFill>
                          <a:schemeClr val="bg1"/>
                        </a:solidFill>
                      </a:rPr>
                      <a:t>6</a:t>
                    </a:r>
                  </a:p>
                </c:rich>
              </c:tx>
              <c:spPr>
                <a:solidFill>
                  <a:schemeClr val="tx1"/>
                </a:solid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endParaRPr lang="en-NG"/>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4-693B-4D32-944C-9C4EE3DB1B9F}"/>
                </c:ext>
              </c:extLst>
            </c:dLbl>
            <c:dLbl>
              <c:idx val="6"/>
              <c:tx>
                <c:rich>
                  <a:bodyPr/>
                  <a:lstStyle/>
                  <a:p>
                    <a:r>
                      <a:rPr lang="en-US"/>
                      <a:t>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6-693B-4D32-944C-9C4EE3DB1B9F}"/>
                </c:ext>
              </c:extLst>
            </c:dLbl>
            <c:dLbl>
              <c:idx val="7"/>
              <c:tx>
                <c:rich>
                  <a:bodyPr/>
                  <a:lstStyle/>
                  <a:p>
                    <a:r>
                      <a:rPr lang="en-US"/>
                      <a:t>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8-693B-4D32-944C-9C4EE3DB1B9F}"/>
                </c:ext>
              </c:extLst>
            </c:dLbl>
            <c:dLbl>
              <c:idx val="8"/>
              <c:tx>
                <c:rich>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r>
                      <a:rPr lang="en-US" sz="1500">
                        <a:solidFill>
                          <a:schemeClr val="bg1"/>
                        </a:solidFill>
                      </a:rPr>
                      <a:t>9</a:t>
                    </a:r>
                  </a:p>
                </c:rich>
              </c:tx>
              <c:spPr>
                <a:solidFill>
                  <a:schemeClr val="tx1"/>
                </a:solid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endParaRPr lang="en-NG"/>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A-693B-4D32-944C-9C4EE3DB1B9F}"/>
                </c:ext>
              </c:extLst>
            </c:dLbl>
            <c:dLbl>
              <c:idx val="9"/>
              <c:tx>
                <c:rich>
                  <a:bodyPr/>
                  <a:lstStyle/>
                  <a:p>
                    <a:r>
                      <a:rPr lang="en-US"/>
                      <a:t>10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C-693B-4D32-944C-9C4EE3DB1B9F}"/>
                </c:ext>
              </c:extLst>
            </c:dLbl>
            <c:dLbl>
              <c:idx val="10"/>
              <c:tx>
                <c:rich>
                  <a:bodyPr/>
                  <a:lstStyle/>
                  <a:p>
                    <a:r>
                      <a:rPr lang="en-US"/>
                      <a:t>11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E-693B-4D32-944C-9C4EE3DB1B9F}"/>
                </c:ext>
              </c:extLst>
            </c:dLbl>
            <c:dLbl>
              <c:idx val="11"/>
              <c:tx>
                <c:rich>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r>
                      <a:rPr lang="en-US" sz="1500">
                        <a:solidFill>
                          <a:schemeClr val="bg1"/>
                        </a:solidFill>
                      </a:rPr>
                      <a:t>12</a:t>
                    </a:r>
                  </a:p>
                </c:rich>
              </c:tx>
              <c:spPr>
                <a:solidFill>
                  <a:schemeClr val="tx1"/>
                </a:solid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endParaRPr lang="en-NG"/>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0-693B-4D32-944C-9C4EE3DB1B9F}"/>
                </c:ext>
              </c:extLst>
            </c:dLbl>
            <c:spPr>
              <a:solidFill>
                <a:schemeClr val="tx1"/>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endParaRPr lang="en-NG"/>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Lit>
              <c:formatCode>General</c:formatCode>
              <c:ptCount val="12"/>
              <c:pt idx="0">
                <c:v>1</c:v>
              </c:pt>
              <c:pt idx="1">
                <c:v>1</c:v>
              </c:pt>
              <c:pt idx="2">
                <c:v>1</c:v>
              </c:pt>
              <c:pt idx="3">
                <c:v>1</c:v>
              </c:pt>
              <c:pt idx="4">
                <c:v>1</c:v>
              </c:pt>
              <c:pt idx="5">
                <c:v>1</c:v>
              </c:pt>
              <c:pt idx="6">
                <c:v>1</c:v>
              </c:pt>
              <c:pt idx="7">
                <c:v>1</c:v>
              </c:pt>
              <c:pt idx="8">
                <c:v>1</c:v>
              </c:pt>
              <c:pt idx="9">
                <c:v>1</c:v>
              </c:pt>
              <c:pt idx="10">
                <c:v>1</c:v>
              </c:pt>
              <c:pt idx="11">
                <c:v>1</c:v>
              </c:pt>
            </c:numLit>
          </c:val>
          <c:extLst>
            <c:ext xmlns:c16="http://schemas.microsoft.com/office/drawing/2014/chart" uri="{C3380CC4-5D6E-409C-BE32-E72D297353CC}">
              <c16:uniqueId val="{00000091-693B-4D32-944C-9C4EE3DB1B9F}"/>
            </c:ext>
          </c:extLst>
        </c:ser>
        <c:ser>
          <c:idx val="1"/>
          <c:order val="2"/>
          <c:spPr>
            <a:solidFill>
              <a:schemeClr val="tx1"/>
            </a:solidFill>
            <a:ln w="12700" cap="flat" cmpd="sng" algn="ctr">
              <a:noFill/>
              <a:prstDash val="solid"/>
              <a:miter lim="800000"/>
            </a:ln>
            <a:effectLst/>
            <a:scene3d>
              <a:camera prst="orthographicFront"/>
              <a:lightRig rig="threePt" dir="t"/>
            </a:scene3d>
            <a:sp3d prstMaterial="metal">
              <a:bevelT w="88900" h="88900"/>
            </a:sp3d>
          </c:spPr>
          <c:dPt>
            <c:idx val="0"/>
            <c:bubble3D val="0"/>
            <c:spPr>
              <a:solidFill>
                <a:schemeClr val="tx1"/>
              </a:solidFill>
              <a:ln w="12700" cap="flat" cmpd="sng" algn="ctr">
                <a:noFill/>
                <a:prstDash val="solid"/>
                <a:miter lim="800000"/>
              </a:ln>
              <a:effectLst/>
              <a:scene3d>
                <a:camera prst="orthographicFront"/>
                <a:lightRig rig="threePt" dir="t"/>
              </a:scene3d>
              <a:sp3d prstMaterial="metal">
                <a:bevelT w="88900" h="88900"/>
              </a:sp3d>
            </c:spPr>
            <c:extLst>
              <c:ext xmlns:c16="http://schemas.microsoft.com/office/drawing/2014/chart" uri="{C3380CC4-5D6E-409C-BE32-E72D297353CC}">
                <c16:uniqueId val="{00000093-693B-4D32-944C-9C4EE3DB1B9F}"/>
              </c:ext>
            </c:extLst>
          </c:dPt>
          <c:val>
            <c:numLit>
              <c:formatCode>General</c:formatCode>
              <c:ptCount val="1"/>
              <c:pt idx="0">
                <c:v>1</c:v>
              </c:pt>
            </c:numLit>
          </c:val>
          <c:extLst>
            <c:ext xmlns:c16="http://schemas.microsoft.com/office/drawing/2014/chart" uri="{C3380CC4-5D6E-409C-BE32-E72D297353CC}">
              <c16:uniqueId val="{00000094-693B-4D32-944C-9C4EE3DB1B9F}"/>
            </c:ext>
          </c:extLst>
        </c:ser>
        <c:dLbls>
          <c:showLegendKey val="0"/>
          <c:showVal val="0"/>
          <c:showCatName val="0"/>
          <c:showSerName val="0"/>
          <c:showPercent val="0"/>
          <c:showBubbleSize val="0"/>
          <c:showLeaderLines val="1"/>
        </c:dLbls>
        <c:firstSliceAng val="15"/>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noFill/>
            </a:ln>
          </c:spPr>
          <c:dPt>
            <c:idx val="0"/>
            <c:bubble3D val="0"/>
            <c:spPr>
              <a:noFill/>
              <a:ln w="19050">
                <a:noFill/>
              </a:ln>
              <a:effectLst/>
            </c:spPr>
            <c:extLst>
              <c:ext xmlns:c16="http://schemas.microsoft.com/office/drawing/2014/chart" uri="{C3380CC4-5D6E-409C-BE32-E72D297353CC}">
                <c16:uniqueId val="{00000001-5309-47EA-9844-680DBE689DFB}"/>
              </c:ext>
            </c:extLst>
          </c:dPt>
          <c:dPt>
            <c:idx val="1"/>
            <c:bubble3D val="0"/>
            <c:spPr>
              <a:solidFill>
                <a:schemeClr val="tx1"/>
              </a:solidFill>
              <a:ln w="34925">
                <a:solidFill>
                  <a:schemeClr val="tx1"/>
                </a:solidFill>
              </a:ln>
              <a:effectLst/>
            </c:spPr>
            <c:extLst>
              <c:ext xmlns:c16="http://schemas.microsoft.com/office/drawing/2014/chart" uri="{C3380CC4-5D6E-409C-BE32-E72D297353CC}">
                <c16:uniqueId val="{00000003-5309-47EA-9844-680DBE689DFB}"/>
              </c:ext>
            </c:extLst>
          </c:dPt>
          <c:dPt>
            <c:idx val="2"/>
            <c:bubble3D val="0"/>
            <c:spPr>
              <a:noFill/>
              <a:ln w="19050">
                <a:noFill/>
              </a:ln>
              <a:effectLst/>
            </c:spPr>
            <c:extLst>
              <c:ext xmlns:c16="http://schemas.microsoft.com/office/drawing/2014/chart" uri="{C3380CC4-5D6E-409C-BE32-E72D297353CC}">
                <c16:uniqueId val="{00000005-5309-47EA-9844-680DBE689DFB}"/>
              </c:ext>
            </c:extLst>
          </c:dPt>
          <c:cat>
            <c:strRef>
              <c:f>Clock1!$A$2:$A$4</c:f>
              <c:strCache>
                <c:ptCount val="3"/>
                <c:pt idx="0">
                  <c:v>Hour</c:v>
                </c:pt>
                <c:pt idx="1">
                  <c:v>Hand width</c:v>
                </c:pt>
                <c:pt idx="2">
                  <c:v>Blank Area</c:v>
                </c:pt>
              </c:strCache>
            </c:strRef>
          </c:cat>
          <c:val>
            <c:numRef>
              <c:f>Clock1!$B$2:$B$4</c:f>
              <c:numCache>
                <c:formatCode>0.00</c:formatCode>
                <c:ptCount val="3"/>
                <c:pt idx="0">
                  <c:v>10.272777777777778</c:v>
                </c:pt>
                <c:pt idx="1">
                  <c:v>0.03</c:v>
                </c:pt>
                <c:pt idx="2">
                  <c:v>1.6972222222222229</c:v>
                </c:pt>
              </c:numCache>
            </c:numRef>
          </c:val>
          <c:extLst>
            <c:ext xmlns:c16="http://schemas.microsoft.com/office/drawing/2014/chart" uri="{C3380CC4-5D6E-409C-BE32-E72D297353CC}">
              <c16:uniqueId val="{00000006-5309-47EA-9844-680DBE689DF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noFill/>
            </a:ln>
          </c:spPr>
          <c:dPt>
            <c:idx val="0"/>
            <c:bubble3D val="0"/>
            <c:spPr>
              <a:noFill/>
              <a:ln w="19050">
                <a:noFill/>
              </a:ln>
              <a:effectLst/>
            </c:spPr>
            <c:extLst>
              <c:ext xmlns:c16="http://schemas.microsoft.com/office/drawing/2014/chart" uri="{C3380CC4-5D6E-409C-BE32-E72D297353CC}">
                <c16:uniqueId val="{00000001-8CB2-4CE8-965A-8AF1045827BA}"/>
              </c:ext>
            </c:extLst>
          </c:dPt>
          <c:dPt>
            <c:idx val="1"/>
            <c:bubble3D val="0"/>
            <c:spPr>
              <a:solidFill>
                <a:schemeClr val="tx1"/>
              </a:solidFill>
              <a:ln w="25400">
                <a:solidFill>
                  <a:schemeClr val="tx1"/>
                </a:solidFill>
              </a:ln>
              <a:effectLst/>
            </c:spPr>
            <c:extLst>
              <c:ext xmlns:c16="http://schemas.microsoft.com/office/drawing/2014/chart" uri="{C3380CC4-5D6E-409C-BE32-E72D297353CC}">
                <c16:uniqueId val="{00000003-8CB2-4CE8-965A-8AF1045827BA}"/>
              </c:ext>
            </c:extLst>
          </c:dPt>
          <c:dPt>
            <c:idx val="2"/>
            <c:bubble3D val="0"/>
            <c:spPr>
              <a:noFill/>
              <a:ln w="19050">
                <a:noFill/>
              </a:ln>
              <a:effectLst/>
            </c:spPr>
            <c:extLst>
              <c:ext xmlns:c16="http://schemas.microsoft.com/office/drawing/2014/chart" uri="{C3380CC4-5D6E-409C-BE32-E72D297353CC}">
                <c16:uniqueId val="{00000005-8CB2-4CE8-965A-8AF1045827BA}"/>
              </c:ext>
            </c:extLst>
          </c:dPt>
          <c:cat>
            <c:strRef>
              <c:f>Clock1!$A$7:$A$9</c:f>
              <c:strCache>
                <c:ptCount val="3"/>
                <c:pt idx="0">
                  <c:v>Minute</c:v>
                </c:pt>
                <c:pt idx="1">
                  <c:v>Hand width</c:v>
                </c:pt>
                <c:pt idx="2">
                  <c:v>Blank Area</c:v>
                </c:pt>
              </c:strCache>
            </c:strRef>
          </c:cat>
          <c:val>
            <c:numRef>
              <c:f>Clock1!$B$7:$B$9</c:f>
              <c:numCache>
                <c:formatCode>0.00</c:formatCode>
                <c:ptCount val="3"/>
                <c:pt idx="0">
                  <c:v>16.366666666666667</c:v>
                </c:pt>
                <c:pt idx="1">
                  <c:v>0.02</c:v>
                </c:pt>
                <c:pt idx="2">
                  <c:v>43.61333333333333</c:v>
                </c:pt>
              </c:numCache>
            </c:numRef>
          </c:val>
          <c:extLst>
            <c:ext xmlns:c16="http://schemas.microsoft.com/office/drawing/2014/chart" uri="{C3380CC4-5D6E-409C-BE32-E72D297353CC}">
              <c16:uniqueId val="{00000006-8CB2-4CE8-965A-8AF1045827BA}"/>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38000">
          <a:schemeClr val="bg2">
            <a:lumMod val="25000"/>
            <a:alpha val="49000"/>
          </a:schemeClr>
        </a:gs>
        <a:gs pos="100000">
          <a:schemeClr val="tx1">
            <a:lumMod val="85000"/>
            <a:lumOff val="15000"/>
          </a:schemeClr>
        </a:gs>
      </a:gsLst>
      <a:path path="shape">
        <a:fillToRect l="50000" t="50000" r="50000" b="50000"/>
      </a:path>
    </a:grad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1369376964541397E-2"/>
          <c:y val="0"/>
          <c:w val="0.95979135593564424"/>
          <c:h val="0.99208515099538097"/>
        </c:manualLayout>
      </c:layout>
      <c:pieChart>
        <c:varyColors val="0"/>
        <c:ser>
          <c:idx val="0"/>
          <c:order val="0"/>
          <c:spPr>
            <a:noFill/>
            <a:ln w="19050">
              <a:noFill/>
            </a:ln>
            <a:effectLst/>
          </c:spPr>
          <c:dPt>
            <c:idx val="0"/>
            <c:bubble3D val="0"/>
            <c:extLst>
              <c:ext xmlns:c16="http://schemas.microsoft.com/office/drawing/2014/chart" uri="{C3380CC4-5D6E-409C-BE32-E72D297353CC}">
                <c16:uniqueId val="{00000000-AAFD-4C64-81B8-C485B5E4DDE9}"/>
              </c:ext>
            </c:extLst>
          </c:dPt>
          <c:dPt>
            <c:idx val="1"/>
            <c:bubble3D val="0"/>
            <c:extLst>
              <c:ext xmlns:c16="http://schemas.microsoft.com/office/drawing/2014/chart" uri="{C3380CC4-5D6E-409C-BE32-E72D297353CC}">
                <c16:uniqueId val="{00000001-AAFD-4C64-81B8-C485B5E4DDE9}"/>
              </c:ext>
            </c:extLst>
          </c:dPt>
          <c:dPt>
            <c:idx val="2"/>
            <c:bubble3D val="0"/>
            <c:extLst>
              <c:ext xmlns:c16="http://schemas.microsoft.com/office/drawing/2014/chart" uri="{C3380CC4-5D6E-409C-BE32-E72D297353CC}">
                <c16:uniqueId val="{00000003-AAFD-4C64-81B8-C485B5E4DDE9}"/>
              </c:ext>
            </c:extLst>
          </c:dPt>
          <c:cat>
            <c:strRef>
              <c:f>Clock1!$A$12:$A$14</c:f>
              <c:strCache>
                <c:ptCount val="3"/>
                <c:pt idx="0">
                  <c:v>Second</c:v>
                </c:pt>
                <c:pt idx="1">
                  <c:v>Hand width</c:v>
                </c:pt>
                <c:pt idx="2">
                  <c:v>Blank Area</c:v>
                </c:pt>
              </c:strCache>
            </c:strRef>
          </c:cat>
          <c:val>
            <c:numRef>
              <c:f>Clock1!$B$12:$B$14</c:f>
              <c:numCache>
                <c:formatCode>0.00</c:formatCode>
                <c:ptCount val="3"/>
                <c:pt idx="0" formatCode="General">
                  <c:v>22</c:v>
                </c:pt>
                <c:pt idx="1">
                  <c:v>0.01</c:v>
                </c:pt>
                <c:pt idx="2">
                  <c:v>37.989999999999995</c:v>
                </c:pt>
              </c:numCache>
            </c:numRef>
          </c:val>
          <c:extLst>
            <c:ext xmlns:c16="http://schemas.microsoft.com/office/drawing/2014/chart" uri="{C3380CC4-5D6E-409C-BE32-E72D297353CC}">
              <c16:uniqueId val="{00000004-AAFD-4C64-81B8-C485B5E4DDE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[ExpenseMgtSystem.xlsm]Support!LineChartbysumofCat</c:name>
    <c:fmtId val="153"/>
  </c:pivotSource>
  <c:chart>
    <c:autoTitleDeleted val="1"/>
    <c:pivotFmts>
      <c:pivotFmt>
        <c:idx val="0"/>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solidFill>
              <a:schemeClr val="tx1">
                <a:alpha val="11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NG"/>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numFmt formatCode="#,##0.0,,&quot;M&quot;" sourceLinked="0"/>
          <c:spPr>
            <a:gradFill>
              <a:gsLst>
                <a:gs pos="0">
                  <a:schemeClr val="tx1">
                    <a:lumMod val="95000"/>
                    <a:lumOff val="5000"/>
                    <a:alpha val="48000"/>
                  </a:schemeClr>
                </a:gs>
                <a:gs pos="47000">
                  <a:schemeClr val="tx1">
                    <a:lumMod val="95000"/>
                    <a:lumOff val="5000"/>
                  </a:schemeClr>
                </a:gs>
                <a:gs pos="100000">
                  <a:schemeClr val="tx1">
                    <a:lumMod val="95000"/>
                    <a:lumOff val="5000"/>
                  </a:schemeClr>
                </a:gs>
              </a:gsLst>
              <a:lin ang="5400000" scaled="1"/>
            </a:gradFill>
            <a:ln>
              <a:no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bg1"/>
                  </a:solidFill>
                  <a:latin typeface="+mn-lt"/>
                  <a:ea typeface="+mn-ea"/>
                  <a:cs typeface="+mn-cs"/>
                </a:defRPr>
              </a:pPr>
              <a:endParaRPr lang="en-NG"/>
            </a:p>
          </c:txPr>
          <c:dLblPos val="t"/>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downArrowCallout">
                  <a:avLst/>
                </a:prstGeom>
                <a:noFill/>
                <a:ln>
                  <a:noFill/>
                </a:ln>
              </c15:spPr>
            </c:ext>
          </c:extLst>
        </c:dLbl>
      </c:pivotFmt>
    </c:pivotFmts>
    <c:plotArea>
      <c:layout>
        <c:manualLayout>
          <c:layoutTarget val="inner"/>
          <c:xMode val="edge"/>
          <c:yMode val="edge"/>
          <c:x val="0.1387749937910901"/>
          <c:y val="3.6949811715137636E-2"/>
          <c:w val="0.86122500620890985"/>
          <c:h val="0.46460302855499247"/>
        </c:manualLayout>
      </c:layout>
      <c:lineChart>
        <c:grouping val="standard"/>
        <c:varyColors val="0"/>
        <c:ser>
          <c:idx val="0"/>
          <c:order val="0"/>
          <c:tx>
            <c:strRef>
              <c:f>Support!$K$3</c:f>
              <c:strCache>
                <c:ptCount val="1"/>
                <c:pt idx="0">
                  <c:v>Total</c:v>
                </c:pt>
              </c:strCache>
            </c:strRef>
          </c:tx>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s>
            <c:numFmt formatCode="#,##0.0,,&quot;M&quot;" sourceLinked="0"/>
            <c:spPr>
              <a:gradFill>
                <a:gsLst>
                  <a:gs pos="0">
                    <a:schemeClr val="tx1">
                      <a:lumMod val="95000"/>
                      <a:lumOff val="5000"/>
                      <a:alpha val="48000"/>
                    </a:schemeClr>
                  </a:gs>
                  <a:gs pos="47000">
                    <a:schemeClr val="tx1">
                      <a:lumMod val="95000"/>
                      <a:lumOff val="5000"/>
                    </a:schemeClr>
                  </a:gs>
                  <a:gs pos="100000">
                    <a:schemeClr val="tx1">
                      <a:lumMod val="95000"/>
                      <a:lumOff val="5000"/>
                    </a:schemeClr>
                  </a:gs>
                </a:gsLst>
                <a:lin ang="5400000" scaled="1"/>
              </a:gradFill>
              <a:ln>
                <a:no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bg1"/>
                    </a:solidFill>
                    <a:latin typeface="+mn-lt"/>
                    <a:ea typeface="+mn-ea"/>
                    <a:cs typeface="+mn-cs"/>
                  </a:defRPr>
                </a:pPr>
                <a:endParaRPr lang="en-NG"/>
              </a:p>
            </c:txPr>
            <c:dLblPos val="t"/>
            <c:showLegendKey val="0"/>
            <c:showVal val="1"/>
            <c:showCatName val="0"/>
            <c:showSerName val="0"/>
            <c:showPercent val="0"/>
            <c:showBubbleSize val="0"/>
            <c:separator>
</c:separator>
            <c:showLeaderLines val="0"/>
            <c:extLst>
              <c:ext xmlns:c15="http://schemas.microsoft.com/office/drawing/2012/chart" uri="{CE6537A1-D6FC-4f65-9D91-7224C49458BB}">
                <c15:spPr xmlns:c15="http://schemas.microsoft.com/office/drawing/2012/chart">
                  <a:prstGeom prst="downArrowCallout">
                    <a:avLst/>
                  </a:prstGeom>
                  <a:noFill/>
                  <a:ln>
                    <a:noFill/>
                  </a:ln>
                </c15:spPr>
                <c15:showLeaderLines val="1"/>
                <c15:leaderLines>
                  <c:spPr>
                    <a:ln w="9525">
                      <a:solidFill>
                        <a:schemeClr val="accent1">
                          <a:lumMod val="60000"/>
                          <a:lumOff val="40000"/>
                        </a:schemeClr>
                      </a:solidFill>
                    </a:ln>
                    <a:effectLst/>
                  </c:spPr>
                </c15:leaderLines>
              </c:ext>
            </c:extLst>
          </c:dLbls>
          <c:cat>
            <c:strRef>
              <c:f>Support!$J$4:$J$20</c:f>
              <c:strCache>
                <c:ptCount val="16"/>
                <c:pt idx="0">
                  <c:v>Allowances</c:v>
                </c:pt>
                <c:pt idx="1">
                  <c:v>Consumables</c:v>
                </c:pt>
                <c:pt idx="2">
                  <c:v>Directors Expense</c:v>
                </c:pt>
                <c:pt idx="3">
                  <c:v>Entertainment</c:v>
                </c:pt>
                <c:pt idx="4">
                  <c:v>L.D.A Related</c:v>
                </c:pt>
                <c:pt idx="5">
                  <c:v>Lubricant &amp; Fuel</c:v>
                </c:pt>
                <c:pt idx="6">
                  <c:v>Monthly Salary</c:v>
                </c:pt>
                <c:pt idx="7">
                  <c:v>Other Expenses</c:v>
                </c:pt>
                <c:pt idx="8">
                  <c:v>Pharmacy Related</c:v>
                </c:pt>
                <c:pt idx="9">
                  <c:v>Purchases</c:v>
                </c:pt>
                <c:pt idx="10">
                  <c:v>Refund</c:v>
                </c:pt>
                <c:pt idx="11">
                  <c:v>Repairs &amp; Maintenance</c:v>
                </c:pt>
                <c:pt idx="12">
                  <c:v>Subscriptions</c:v>
                </c:pt>
                <c:pt idx="13">
                  <c:v>Taxes &amp; Levies</c:v>
                </c:pt>
                <c:pt idx="14">
                  <c:v>Transportation</c:v>
                </c:pt>
                <c:pt idx="15">
                  <c:v>Utility Bills</c:v>
                </c:pt>
              </c:strCache>
            </c:strRef>
          </c:cat>
          <c:val>
            <c:numRef>
              <c:f>Support!$K$4:$K$20</c:f>
              <c:numCache>
                <c:formatCode>"₦"#,##0_);\("₦"#,##0\)</c:formatCode>
                <c:ptCount val="16"/>
                <c:pt idx="0">
                  <c:v>232400</c:v>
                </c:pt>
                <c:pt idx="1">
                  <c:v>1875700</c:v>
                </c:pt>
                <c:pt idx="2">
                  <c:v>12980500</c:v>
                </c:pt>
                <c:pt idx="3">
                  <c:v>29400</c:v>
                </c:pt>
                <c:pt idx="4">
                  <c:v>1339000</c:v>
                </c:pt>
                <c:pt idx="5">
                  <c:v>4001500</c:v>
                </c:pt>
                <c:pt idx="6">
                  <c:v>26228200</c:v>
                </c:pt>
                <c:pt idx="7">
                  <c:v>1626000</c:v>
                </c:pt>
                <c:pt idx="8">
                  <c:v>5216760</c:v>
                </c:pt>
                <c:pt idx="9">
                  <c:v>7948400</c:v>
                </c:pt>
                <c:pt idx="10">
                  <c:v>33000</c:v>
                </c:pt>
                <c:pt idx="11">
                  <c:v>4100140</c:v>
                </c:pt>
                <c:pt idx="12">
                  <c:v>131000</c:v>
                </c:pt>
                <c:pt idx="13">
                  <c:v>119000</c:v>
                </c:pt>
                <c:pt idx="14">
                  <c:v>106200</c:v>
                </c:pt>
                <c:pt idx="15">
                  <c:v>3438900</c:v>
                </c:pt>
              </c:numCache>
            </c:numRef>
          </c:val>
          <c:smooth val="0"/>
          <c:extLst>
            <c:ext xmlns:c16="http://schemas.microsoft.com/office/drawing/2014/chart" uri="{C3380CC4-5D6E-409C-BE32-E72D297353CC}">
              <c16:uniqueId val="{00000000-D3DE-4AA7-95D0-F509EDE52B0D}"/>
            </c:ext>
          </c:extLst>
        </c:ser>
        <c:dLbls>
          <c:showLegendKey val="0"/>
          <c:showVal val="0"/>
          <c:showCatName val="0"/>
          <c:showSerName val="0"/>
          <c:showPercent val="0"/>
          <c:showBubbleSize val="0"/>
        </c:dLbls>
        <c:dropLines>
          <c:spPr>
            <a:ln w="0" cap="flat" cmpd="sng" algn="ctr">
              <a:noFill/>
              <a:round/>
            </a:ln>
            <a:effectLst/>
          </c:spPr>
        </c:dropLines>
        <c:marker val="1"/>
        <c:smooth val="0"/>
        <c:axId val="295649199"/>
        <c:axId val="1418577055"/>
      </c:lineChart>
      <c:catAx>
        <c:axId val="295649199"/>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5400000" spcFirstLastPara="1" vertOverflow="ellipsis" wrap="square" anchor="ctr" anchorCtr="1"/>
          <a:lstStyle/>
          <a:p>
            <a:pPr>
              <a:defRPr sz="900" b="0" i="1" u="none" strike="noStrike" kern="1200" spc="100" baseline="0">
                <a:solidFill>
                  <a:schemeClr val="lt1"/>
                </a:solidFill>
                <a:latin typeface="+mn-lt"/>
                <a:ea typeface="+mn-ea"/>
                <a:cs typeface="+mn-cs"/>
              </a:defRPr>
            </a:pPr>
            <a:endParaRPr lang="en-NG"/>
          </a:p>
        </c:txPr>
        <c:crossAx val="1418577055"/>
        <c:crosses val="autoZero"/>
        <c:auto val="1"/>
        <c:lblAlgn val="ctr"/>
        <c:lblOffset val="100"/>
        <c:noMultiLvlLbl val="0"/>
      </c:catAx>
      <c:valAx>
        <c:axId val="1418577055"/>
        <c:scaling>
          <c:orientation val="minMax"/>
        </c:scaling>
        <c:delete val="0"/>
        <c:axPos val="l"/>
        <c:numFmt formatCode="&quot;₦&quot;#,##0_);\(&quot;₦&quot;#,##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lt1"/>
                </a:solidFill>
                <a:latin typeface="+mn-lt"/>
                <a:ea typeface="+mn-ea"/>
                <a:cs typeface="+mn-cs"/>
              </a:defRPr>
            </a:pPr>
            <a:endParaRPr lang="en-NG"/>
          </a:p>
        </c:txPr>
        <c:crossAx val="295649199"/>
        <c:crossesAt val="1"/>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3"/>
          <c:order val="0"/>
          <c:spPr>
            <a:solidFill>
              <a:schemeClr val="accent4"/>
            </a:solidFill>
            <a:ln>
              <a:noFill/>
            </a:ln>
            <a:effectLst/>
            <a:sp3d/>
          </c:spPr>
          <c:invertIfNegative val="0"/>
          <c:dPt>
            <c:idx val="0"/>
            <c:invertIfNegative val="0"/>
            <c:bubble3D val="0"/>
            <c:spPr>
              <a:solidFill>
                <a:schemeClr val="bg1">
                  <a:lumMod val="75000"/>
                </a:schemeClr>
              </a:solidFill>
              <a:ln>
                <a:noFill/>
              </a:ln>
              <a:effectLst/>
              <a:sp3d/>
            </c:spPr>
            <c:extLst>
              <c:ext xmlns:c16="http://schemas.microsoft.com/office/drawing/2014/chart" uri="{C3380CC4-5D6E-409C-BE32-E72D297353CC}">
                <c16:uniqueId val="{00000001-461A-406B-B79F-D33DE886FA9B}"/>
              </c:ext>
            </c:extLst>
          </c:dPt>
          <c:val>
            <c:numRef>
              <c:f>Support!$AV$10</c:f>
              <c:numCache>
                <c:formatCode>0%;\-0%;0%</c:formatCode>
                <c:ptCount val="1"/>
                <c:pt idx="0">
                  <c:v>0.05</c:v>
                </c:pt>
              </c:numCache>
            </c:numRef>
          </c:val>
          <c:extLst>
            <c:ext xmlns:c16="http://schemas.microsoft.com/office/drawing/2014/chart" uri="{C3380CC4-5D6E-409C-BE32-E72D297353CC}">
              <c16:uniqueId val="{00000002-461A-406B-B79F-D33DE886FA9B}"/>
            </c:ext>
          </c:extLst>
        </c:ser>
        <c:ser>
          <c:idx val="0"/>
          <c:order val="1"/>
          <c:spPr>
            <a:solidFill>
              <a:schemeClr val="tx1">
                <a:lumMod val="75000"/>
                <a:lumOff val="25000"/>
              </a:schemeClr>
            </a:solidFill>
            <a:ln>
              <a:noFill/>
            </a:ln>
            <a:effectLst/>
            <a:sp3d/>
          </c:spPr>
          <c:invertIfNegative val="0"/>
          <c:dLbls>
            <c:dLbl>
              <c:idx val="0"/>
              <c:layout>
                <c:manualLayout>
                  <c:x val="3.5909281482750598E-2"/>
                  <c:y val="-1.851829634361072E-2"/>
                </c:manualLayout>
              </c:layout>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bg1"/>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15:layout>
                    <c:manualLayout>
                      <c:w val="0.45314253093735457"/>
                      <c:h val="0.15733833322855564"/>
                    </c:manualLayout>
                  </c15:layout>
                </c:ext>
                <c:ext xmlns:c16="http://schemas.microsoft.com/office/drawing/2014/chart" uri="{C3380CC4-5D6E-409C-BE32-E72D297353CC}">
                  <c16:uniqueId val="{00000003-461A-406B-B79F-D33DE886FA9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Support!$AS$10</c:f>
              <c:numCache>
                <c:formatCode>0%;\-0%;0%</c:formatCode>
                <c:ptCount val="1"/>
                <c:pt idx="0">
                  <c:v>1</c:v>
                </c:pt>
              </c:numCache>
            </c:numRef>
          </c:val>
          <c:extLst>
            <c:ext xmlns:c16="http://schemas.microsoft.com/office/drawing/2014/chart" uri="{C3380CC4-5D6E-409C-BE32-E72D297353CC}">
              <c16:uniqueId val="{00000004-461A-406B-B79F-D33DE886FA9B}"/>
            </c:ext>
          </c:extLst>
        </c:ser>
        <c:ser>
          <c:idx val="1"/>
          <c:order val="2"/>
          <c:spPr>
            <a:solidFill>
              <a:schemeClr val="tx1">
                <a:lumMod val="65000"/>
                <a:lumOff val="35000"/>
                <a:alpha val="36000"/>
              </a:schemeClr>
            </a:solidFill>
            <a:ln>
              <a:noFill/>
            </a:ln>
            <a:effectLst/>
            <a:sp3d/>
          </c:spPr>
          <c:invertIfNegative val="0"/>
          <c:val>
            <c:numRef>
              <c:f>Support!$AT$10</c:f>
              <c:numCache>
                <c:formatCode>0%</c:formatCode>
                <c:ptCount val="1"/>
                <c:pt idx="0">
                  <c:v>0</c:v>
                </c:pt>
              </c:numCache>
            </c:numRef>
          </c:val>
          <c:extLst>
            <c:ext xmlns:c16="http://schemas.microsoft.com/office/drawing/2014/chart" uri="{C3380CC4-5D6E-409C-BE32-E72D297353CC}">
              <c16:uniqueId val="{00000005-461A-406B-B79F-D33DE886FA9B}"/>
            </c:ext>
          </c:extLst>
        </c:ser>
        <c:ser>
          <c:idx val="2"/>
          <c:order val="3"/>
          <c:spPr>
            <a:solidFill>
              <a:schemeClr val="bg2">
                <a:lumMod val="90000"/>
              </a:schemeClr>
            </a:solidFill>
            <a:ln>
              <a:noFill/>
            </a:ln>
            <a:effectLst/>
            <a:sp3d/>
          </c:spPr>
          <c:invertIfNegative val="0"/>
          <c:val>
            <c:numRef>
              <c:f>Support!$AU$10</c:f>
              <c:numCache>
                <c:formatCode>0%</c:formatCode>
                <c:ptCount val="1"/>
                <c:pt idx="0">
                  <c:v>0.05</c:v>
                </c:pt>
              </c:numCache>
            </c:numRef>
          </c:val>
          <c:extLst>
            <c:ext xmlns:c16="http://schemas.microsoft.com/office/drawing/2014/chart" uri="{C3380CC4-5D6E-409C-BE32-E72D297353CC}">
              <c16:uniqueId val="{00000006-461A-406B-B79F-D33DE886FA9B}"/>
            </c:ext>
          </c:extLst>
        </c:ser>
        <c:dLbls>
          <c:showLegendKey val="0"/>
          <c:showVal val="0"/>
          <c:showCatName val="0"/>
          <c:showSerName val="0"/>
          <c:showPercent val="0"/>
          <c:showBubbleSize val="0"/>
        </c:dLbls>
        <c:gapWidth val="0"/>
        <c:gapDepth val="0"/>
        <c:shape val="cylinder"/>
        <c:axId val="2124556927"/>
        <c:axId val="1807638335"/>
        <c:axId val="0"/>
      </c:bar3DChart>
      <c:catAx>
        <c:axId val="2124556927"/>
        <c:scaling>
          <c:orientation val="minMax"/>
        </c:scaling>
        <c:delete val="1"/>
        <c:axPos val="b"/>
        <c:majorTickMark val="none"/>
        <c:minorTickMark val="none"/>
        <c:tickLblPos val="nextTo"/>
        <c:crossAx val="1807638335"/>
        <c:crosses val="autoZero"/>
        <c:auto val="1"/>
        <c:lblAlgn val="ctr"/>
        <c:lblOffset val="100"/>
        <c:noMultiLvlLbl val="0"/>
      </c:catAx>
      <c:valAx>
        <c:axId val="1807638335"/>
        <c:scaling>
          <c:orientation val="minMax"/>
        </c:scaling>
        <c:delete val="1"/>
        <c:axPos val="l"/>
        <c:numFmt formatCode="0%;\-0%;0%" sourceLinked="1"/>
        <c:majorTickMark val="none"/>
        <c:minorTickMark val="none"/>
        <c:tickLblPos val="nextTo"/>
        <c:crossAx val="21245569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noFill/>
              <a:ln w="19050">
                <a:solidFill>
                  <a:schemeClr val="bg1"/>
                </a:solidFill>
              </a:ln>
              <a:effectLst/>
            </c:spPr>
            <c:extLst>
              <c:ext xmlns:c16="http://schemas.microsoft.com/office/drawing/2014/chart" uri="{C3380CC4-5D6E-409C-BE32-E72D297353CC}">
                <c16:uniqueId val="{00000001-A28D-495C-9327-21811D185AED}"/>
              </c:ext>
            </c:extLst>
          </c:dPt>
          <c:dPt>
            <c:idx val="1"/>
            <c:bubble3D val="0"/>
            <c:spPr>
              <a:solidFill>
                <a:schemeClr val="bg1"/>
              </a:solidFill>
              <a:ln w="19050">
                <a:solidFill>
                  <a:schemeClr val="bg1"/>
                </a:solidFill>
              </a:ln>
              <a:effectLst/>
            </c:spPr>
            <c:extLst>
              <c:ext xmlns:c16="http://schemas.microsoft.com/office/drawing/2014/chart" uri="{C3380CC4-5D6E-409C-BE32-E72D297353CC}">
                <c16:uniqueId val="{00000003-A28D-495C-9327-21811D185AED}"/>
              </c:ext>
            </c:extLst>
          </c:dPt>
          <c:val>
            <c:numRef>
              <c:f>Support!$BH$4:$BI$4</c:f>
              <c:numCache>
                <c:formatCode>0%</c:formatCode>
                <c:ptCount val="2"/>
                <c:pt idx="0">
                  <c:v>1</c:v>
                </c:pt>
                <c:pt idx="1">
                  <c:v>0.18702246632500602</c:v>
                </c:pt>
              </c:numCache>
            </c:numRef>
          </c:val>
          <c:extLst>
            <c:ext xmlns:c16="http://schemas.microsoft.com/office/drawing/2014/chart" uri="{C3380CC4-5D6E-409C-BE32-E72D297353CC}">
              <c16:uniqueId val="{00000004-A28D-495C-9327-21811D185AED}"/>
            </c:ext>
          </c:extLst>
        </c:ser>
        <c:dLbls>
          <c:showLegendKey val="0"/>
          <c:showVal val="0"/>
          <c:showCatName val="0"/>
          <c:showSerName val="0"/>
          <c:showPercent val="0"/>
          <c:showBubbleSize val="0"/>
          <c:showLeaderLines val="1"/>
        </c:dLbls>
        <c:firstSliceAng val="0"/>
        <c:holeSize val="8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126736111111111"/>
          <c:y val="3.978758169934641E-2"/>
          <c:w val="0.75746527777777772"/>
          <c:h val="0.71290849673202616"/>
        </c:manualLayout>
      </c:layout>
      <c:doughnutChart>
        <c:varyColors val="1"/>
        <c:ser>
          <c:idx val="0"/>
          <c:order val="0"/>
          <c:spPr>
            <a:noFill/>
            <a:ln>
              <a:solidFill>
                <a:schemeClr val="bg1"/>
              </a:solidFill>
            </a:ln>
          </c:spPr>
          <c:dPt>
            <c:idx val="0"/>
            <c:bubble3D val="0"/>
            <c:spPr>
              <a:noFill/>
              <a:ln w="19050">
                <a:solidFill>
                  <a:schemeClr val="bg1"/>
                </a:solidFill>
              </a:ln>
              <a:effectLst/>
            </c:spPr>
            <c:extLst>
              <c:ext xmlns:c16="http://schemas.microsoft.com/office/drawing/2014/chart" uri="{C3380CC4-5D6E-409C-BE32-E72D297353CC}">
                <c16:uniqueId val="{00000001-3603-4343-AC95-FFF5DB4EEB3D}"/>
              </c:ext>
            </c:extLst>
          </c:dPt>
          <c:dPt>
            <c:idx val="1"/>
            <c:bubble3D val="0"/>
            <c:spPr>
              <a:solidFill>
                <a:schemeClr val="bg1"/>
              </a:solidFill>
              <a:ln w="19050">
                <a:solidFill>
                  <a:schemeClr val="bg1"/>
                </a:solidFill>
              </a:ln>
              <a:effectLst/>
            </c:spPr>
            <c:extLst>
              <c:ext xmlns:c16="http://schemas.microsoft.com/office/drawing/2014/chart" uri="{C3380CC4-5D6E-409C-BE32-E72D297353CC}">
                <c16:uniqueId val="{00000003-3603-4343-AC95-FFF5DB4EEB3D}"/>
              </c:ext>
            </c:extLst>
          </c:dPt>
          <c:val>
            <c:numRef>
              <c:f>Support!$BH$5:$BI$5</c:f>
              <c:numCache>
                <c:formatCode>0%</c:formatCode>
                <c:ptCount val="2"/>
                <c:pt idx="0">
                  <c:v>1</c:v>
                </c:pt>
                <c:pt idx="1">
                  <c:v>0.37789473835873216</c:v>
                </c:pt>
              </c:numCache>
            </c:numRef>
          </c:val>
          <c:extLst>
            <c:ext xmlns:c16="http://schemas.microsoft.com/office/drawing/2014/chart" uri="{C3380CC4-5D6E-409C-BE32-E72D297353CC}">
              <c16:uniqueId val="{00000004-3603-4343-AC95-FFF5DB4EEB3D}"/>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0"/>
      <c:depthPercent val="100"/>
      <c:rAngAx val="1"/>
    </c:view3D>
    <c:floor>
      <c:thickness val="0"/>
      <c:spPr>
        <a:noFill/>
        <a:ln>
          <a:noFill/>
        </a:ln>
        <a:effectLst/>
        <a:sp3d/>
      </c:spPr>
    </c:floor>
    <c:sideWall>
      <c:thickness val="0"/>
      <c:spPr>
        <a:noFill/>
        <a:ln w="25400">
          <a:noFill/>
        </a:ln>
        <a:effectLst/>
        <a:sp3d/>
      </c:spPr>
    </c:sideWall>
    <c:backWall>
      <c:thickness val="0"/>
      <c:spPr>
        <a:noFill/>
        <a:ln w="25400">
          <a:noFill/>
        </a:ln>
        <a:effectLst/>
        <a:sp3d/>
      </c:spPr>
    </c:backWall>
    <c:plotArea>
      <c:layout>
        <c:manualLayout>
          <c:layoutTarget val="inner"/>
          <c:xMode val="edge"/>
          <c:yMode val="edge"/>
          <c:x val="5.5151353553180238E-2"/>
          <c:y val="4.9612714982794244E-2"/>
          <c:w val="0.93888888888888888"/>
          <c:h val="0.9257383768865084"/>
        </c:manualLayout>
      </c:layout>
      <c:bar3DChart>
        <c:barDir val="col"/>
        <c:grouping val="stacked"/>
        <c:varyColors val="0"/>
        <c:ser>
          <c:idx val="3"/>
          <c:order val="0"/>
          <c:spPr>
            <a:solidFill>
              <a:schemeClr val="tx2">
                <a:lumMod val="40000"/>
                <a:lumOff val="60000"/>
              </a:schemeClr>
            </a:solidFill>
            <a:ln>
              <a:noFill/>
            </a:ln>
            <a:effectLst/>
            <a:sp3d/>
          </c:spPr>
          <c:invertIfNegative val="0"/>
          <c:val>
            <c:numRef>
              <c:f>Support!$AV$10</c:f>
              <c:numCache>
                <c:formatCode>0%;\-0%;0%</c:formatCode>
                <c:ptCount val="1"/>
                <c:pt idx="0">
                  <c:v>0.05</c:v>
                </c:pt>
              </c:numCache>
            </c:numRef>
          </c:val>
          <c:extLst>
            <c:ext xmlns:c16="http://schemas.microsoft.com/office/drawing/2014/chart" uri="{C3380CC4-5D6E-409C-BE32-E72D297353CC}">
              <c16:uniqueId val="{00000000-FFFB-41AE-931F-7F35E3A3F305}"/>
            </c:ext>
          </c:extLst>
        </c:ser>
        <c:ser>
          <c:idx val="0"/>
          <c:order val="1"/>
          <c:spPr>
            <a:solidFill>
              <a:schemeClr val="tx1">
                <a:lumMod val="65000"/>
                <a:lumOff val="35000"/>
              </a:schemeClr>
            </a:solidFill>
            <a:ln>
              <a:noFill/>
            </a:ln>
            <a:effectLst/>
            <a:sp3d/>
          </c:spPr>
          <c:invertIfNegative val="0"/>
          <c:dLbls>
            <c:dLbl>
              <c:idx val="0"/>
              <c:layout>
                <c:manualLayout>
                  <c:x val="4.1304455447694316E-2"/>
                  <c:y val="-4.4776473673935273E-2"/>
                </c:manualLayout>
              </c:layout>
              <c:spPr>
                <a:noFill/>
                <a:ln>
                  <a:noFill/>
                </a:ln>
                <a:effectLst/>
              </c:spPr>
              <c:txPr>
                <a:bodyPr rot="0" spcFirstLastPara="1" vertOverflow="ellipsis" vert="horz" wrap="square" lIns="38100" tIns="19050" rIns="38100" bIns="19050" anchor="ctr" anchorCtr="1">
                  <a:noAutofit/>
                </a:bodyPr>
                <a:lstStyle/>
                <a:p>
                  <a:pPr>
                    <a:defRPr sz="1600" b="1" i="0" u="none" strike="noStrike" kern="1200" baseline="0">
                      <a:solidFill>
                        <a:schemeClr val="bg1"/>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15:layout>
                    <c:manualLayout>
                      <c:w val="0.4653102072565542"/>
                      <c:h val="8.800264636677782E-2"/>
                    </c:manualLayout>
                  </c15:layout>
                </c:ext>
                <c:ext xmlns:c16="http://schemas.microsoft.com/office/drawing/2014/chart" uri="{C3380CC4-5D6E-409C-BE32-E72D297353CC}">
                  <c16:uniqueId val="{00000001-FFFB-41AE-931F-7F35E3A3F305}"/>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bg1"/>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Support!$AS$10</c:f>
              <c:numCache>
                <c:formatCode>0%;\-0%;0%</c:formatCode>
                <c:ptCount val="1"/>
                <c:pt idx="0">
                  <c:v>1</c:v>
                </c:pt>
              </c:numCache>
            </c:numRef>
          </c:val>
          <c:extLst>
            <c:ext xmlns:c16="http://schemas.microsoft.com/office/drawing/2014/chart" uri="{C3380CC4-5D6E-409C-BE32-E72D297353CC}">
              <c16:uniqueId val="{00000002-FFFB-41AE-931F-7F35E3A3F305}"/>
            </c:ext>
          </c:extLst>
        </c:ser>
        <c:ser>
          <c:idx val="1"/>
          <c:order val="2"/>
          <c:spPr>
            <a:solidFill>
              <a:schemeClr val="bg2">
                <a:lumMod val="90000"/>
                <a:alpha val="46000"/>
              </a:schemeClr>
            </a:solidFill>
            <a:ln>
              <a:noFill/>
            </a:ln>
            <a:effectLst/>
            <a:sp3d/>
          </c:spPr>
          <c:invertIfNegative val="0"/>
          <c:val>
            <c:numRef>
              <c:f>Support!$AT$10</c:f>
              <c:numCache>
                <c:formatCode>0%</c:formatCode>
                <c:ptCount val="1"/>
                <c:pt idx="0">
                  <c:v>0</c:v>
                </c:pt>
              </c:numCache>
            </c:numRef>
          </c:val>
          <c:extLst>
            <c:ext xmlns:c16="http://schemas.microsoft.com/office/drawing/2014/chart" uri="{C3380CC4-5D6E-409C-BE32-E72D297353CC}">
              <c16:uniqueId val="{00000003-FFFB-41AE-931F-7F35E3A3F305}"/>
            </c:ext>
          </c:extLst>
        </c:ser>
        <c:ser>
          <c:idx val="2"/>
          <c:order val="3"/>
          <c:spPr>
            <a:solidFill>
              <a:schemeClr val="bg2">
                <a:lumMod val="90000"/>
              </a:schemeClr>
            </a:solidFill>
            <a:ln>
              <a:noFill/>
            </a:ln>
            <a:effectLst/>
            <a:sp3d/>
          </c:spPr>
          <c:invertIfNegative val="0"/>
          <c:val>
            <c:numRef>
              <c:f>Support!$AU$10</c:f>
              <c:numCache>
                <c:formatCode>0%</c:formatCode>
                <c:ptCount val="1"/>
                <c:pt idx="0">
                  <c:v>0.05</c:v>
                </c:pt>
              </c:numCache>
            </c:numRef>
          </c:val>
          <c:extLst>
            <c:ext xmlns:c16="http://schemas.microsoft.com/office/drawing/2014/chart" uri="{C3380CC4-5D6E-409C-BE32-E72D297353CC}">
              <c16:uniqueId val="{00000004-FFFB-41AE-931F-7F35E3A3F305}"/>
            </c:ext>
          </c:extLst>
        </c:ser>
        <c:dLbls>
          <c:showLegendKey val="0"/>
          <c:showVal val="0"/>
          <c:showCatName val="0"/>
          <c:showSerName val="0"/>
          <c:showPercent val="0"/>
          <c:showBubbleSize val="0"/>
        </c:dLbls>
        <c:gapWidth val="0"/>
        <c:gapDepth val="0"/>
        <c:shape val="cylinder"/>
        <c:axId val="2090857247"/>
        <c:axId val="1174968047"/>
        <c:axId val="0"/>
      </c:bar3DChart>
      <c:catAx>
        <c:axId val="2090857247"/>
        <c:scaling>
          <c:orientation val="minMax"/>
        </c:scaling>
        <c:delete val="1"/>
        <c:axPos val="b"/>
        <c:majorTickMark val="out"/>
        <c:minorTickMark val="none"/>
        <c:tickLblPos val="nextTo"/>
        <c:crossAx val="1174968047"/>
        <c:crosses val="autoZero"/>
        <c:auto val="1"/>
        <c:lblAlgn val="ctr"/>
        <c:lblOffset val="100"/>
        <c:noMultiLvlLbl val="0"/>
      </c:catAx>
      <c:valAx>
        <c:axId val="1174968047"/>
        <c:scaling>
          <c:orientation val="minMax"/>
        </c:scaling>
        <c:delete val="1"/>
        <c:axPos val="l"/>
        <c:numFmt formatCode="0%;\-0%;0%" sourceLinked="1"/>
        <c:majorTickMark val="out"/>
        <c:minorTickMark val="none"/>
        <c:tickLblPos val="nextTo"/>
        <c:crossAx val="20908572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2"/>
          <c:order val="0"/>
          <c:spPr>
            <a:noFill/>
            <a:ln>
              <a:noFill/>
            </a:ln>
          </c:spPr>
          <c:dPt>
            <c:idx val="0"/>
            <c:bubble3D val="0"/>
            <c:spPr>
              <a:noFill/>
              <a:ln w="19050">
                <a:noFill/>
              </a:ln>
              <a:effectLst/>
            </c:spPr>
            <c:extLst>
              <c:ext xmlns:c16="http://schemas.microsoft.com/office/drawing/2014/chart" uri="{C3380CC4-5D6E-409C-BE32-E72D297353CC}">
                <c16:uniqueId val="{00000001-1AF2-4978-9993-BFAA1C48DA33}"/>
              </c:ext>
            </c:extLst>
          </c:dPt>
          <c:dPt>
            <c:idx val="1"/>
            <c:bubble3D val="0"/>
            <c:spPr>
              <a:noFill/>
              <a:ln w="19050">
                <a:noFill/>
              </a:ln>
              <a:effectLst/>
            </c:spPr>
            <c:extLst>
              <c:ext xmlns:c16="http://schemas.microsoft.com/office/drawing/2014/chart" uri="{C3380CC4-5D6E-409C-BE32-E72D297353CC}">
                <c16:uniqueId val="{00000003-1AF2-4978-9993-BFAA1C48DA33}"/>
              </c:ext>
            </c:extLst>
          </c:dPt>
          <c:dPt>
            <c:idx val="2"/>
            <c:bubble3D val="0"/>
            <c:spPr>
              <a:noFill/>
              <a:ln w="19050">
                <a:noFill/>
              </a:ln>
              <a:effectLst/>
            </c:spPr>
            <c:extLst>
              <c:ext xmlns:c16="http://schemas.microsoft.com/office/drawing/2014/chart" uri="{C3380CC4-5D6E-409C-BE32-E72D297353CC}">
                <c16:uniqueId val="{00000005-1AF2-4978-9993-BFAA1C48DA33}"/>
              </c:ext>
            </c:extLst>
          </c:dPt>
          <c:dPt>
            <c:idx val="3"/>
            <c:bubble3D val="0"/>
            <c:spPr>
              <a:noFill/>
              <a:ln w="19050">
                <a:noFill/>
              </a:ln>
              <a:effectLst/>
            </c:spPr>
            <c:extLst>
              <c:ext xmlns:c16="http://schemas.microsoft.com/office/drawing/2014/chart" uri="{C3380CC4-5D6E-409C-BE32-E72D297353CC}">
                <c16:uniqueId val="{00000007-1AF2-4978-9993-BFAA1C48DA33}"/>
              </c:ext>
            </c:extLst>
          </c:dPt>
          <c:dPt>
            <c:idx val="4"/>
            <c:bubble3D val="0"/>
            <c:spPr>
              <a:noFill/>
              <a:ln w="19050">
                <a:noFill/>
              </a:ln>
              <a:effectLst/>
            </c:spPr>
            <c:extLst>
              <c:ext xmlns:c16="http://schemas.microsoft.com/office/drawing/2014/chart" uri="{C3380CC4-5D6E-409C-BE32-E72D297353CC}">
                <c16:uniqueId val="{00000009-1AF2-4978-9993-BFAA1C48DA33}"/>
              </c:ext>
            </c:extLst>
          </c:dPt>
          <c:dPt>
            <c:idx val="5"/>
            <c:bubble3D val="0"/>
            <c:spPr>
              <a:noFill/>
              <a:ln w="19050">
                <a:noFill/>
              </a:ln>
              <a:effectLst/>
            </c:spPr>
            <c:extLst>
              <c:ext xmlns:c16="http://schemas.microsoft.com/office/drawing/2014/chart" uri="{C3380CC4-5D6E-409C-BE32-E72D297353CC}">
                <c16:uniqueId val="{0000000B-1AF2-4978-9993-BFAA1C48DA33}"/>
              </c:ext>
            </c:extLst>
          </c:dPt>
          <c:dPt>
            <c:idx val="6"/>
            <c:bubble3D val="0"/>
            <c:spPr>
              <a:noFill/>
              <a:ln w="19050">
                <a:noFill/>
              </a:ln>
              <a:effectLst/>
            </c:spPr>
            <c:extLst>
              <c:ext xmlns:c16="http://schemas.microsoft.com/office/drawing/2014/chart" uri="{C3380CC4-5D6E-409C-BE32-E72D297353CC}">
                <c16:uniqueId val="{0000000D-1AF2-4978-9993-BFAA1C48DA33}"/>
              </c:ext>
            </c:extLst>
          </c:dPt>
          <c:dPt>
            <c:idx val="7"/>
            <c:bubble3D val="0"/>
            <c:spPr>
              <a:noFill/>
              <a:ln w="19050">
                <a:noFill/>
              </a:ln>
              <a:effectLst/>
            </c:spPr>
            <c:extLst>
              <c:ext xmlns:c16="http://schemas.microsoft.com/office/drawing/2014/chart" uri="{C3380CC4-5D6E-409C-BE32-E72D297353CC}">
                <c16:uniqueId val="{0000000F-1AF2-4978-9993-BFAA1C48DA33}"/>
              </c:ext>
            </c:extLst>
          </c:dPt>
          <c:dPt>
            <c:idx val="8"/>
            <c:bubble3D val="0"/>
            <c:spPr>
              <a:noFill/>
              <a:ln w="19050">
                <a:noFill/>
              </a:ln>
              <a:effectLst/>
            </c:spPr>
            <c:extLst>
              <c:ext xmlns:c16="http://schemas.microsoft.com/office/drawing/2014/chart" uri="{C3380CC4-5D6E-409C-BE32-E72D297353CC}">
                <c16:uniqueId val="{00000011-1AF2-4978-9993-BFAA1C48DA33}"/>
              </c:ext>
            </c:extLst>
          </c:dPt>
          <c:dPt>
            <c:idx val="9"/>
            <c:bubble3D val="0"/>
            <c:spPr>
              <a:noFill/>
              <a:ln w="19050">
                <a:noFill/>
              </a:ln>
              <a:effectLst/>
            </c:spPr>
            <c:extLst>
              <c:ext xmlns:c16="http://schemas.microsoft.com/office/drawing/2014/chart" uri="{C3380CC4-5D6E-409C-BE32-E72D297353CC}">
                <c16:uniqueId val="{00000013-1AF2-4978-9993-BFAA1C48DA33}"/>
              </c:ext>
            </c:extLst>
          </c:dPt>
          <c:dPt>
            <c:idx val="10"/>
            <c:bubble3D val="0"/>
            <c:spPr>
              <a:noFill/>
              <a:ln w="19050">
                <a:noFill/>
              </a:ln>
              <a:effectLst/>
            </c:spPr>
            <c:extLst>
              <c:ext xmlns:c16="http://schemas.microsoft.com/office/drawing/2014/chart" uri="{C3380CC4-5D6E-409C-BE32-E72D297353CC}">
                <c16:uniqueId val="{00000015-1AF2-4978-9993-BFAA1C48DA33}"/>
              </c:ext>
            </c:extLst>
          </c:dPt>
          <c:dPt>
            <c:idx val="11"/>
            <c:bubble3D val="0"/>
            <c:spPr>
              <a:noFill/>
              <a:ln w="19050">
                <a:noFill/>
              </a:ln>
              <a:effectLst/>
            </c:spPr>
            <c:extLst>
              <c:ext xmlns:c16="http://schemas.microsoft.com/office/drawing/2014/chart" uri="{C3380CC4-5D6E-409C-BE32-E72D297353CC}">
                <c16:uniqueId val="{00000017-1AF2-4978-9993-BFAA1C48DA33}"/>
              </c:ext>
            </c:extLst>
          </c:dPt>
          <c:dLbls>
            <c:dLbl>
              <c:idx val="0"/>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1AF2-4978-9993-BFAA1C48DA33}"/>
                </c:ext>
              </c:extLst>
            </c:dLbl>
            <c:dLbl>
              <c:idx val="1"/>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1AF2-4978-9993-BFAA1C48DA33}"/>
                </c:ext>
              </c:extLst>
            </c:dLbl>
            <c:dLbl>
              <c:idx val="2"/>
              <c:tx>
                <c:rich>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r>
                      <a:rPr lang="en-US" sz="1500"/>
                      <a:t>•</a:t>
                    </a:r>
                  </a:p>
                </c:rich>
              </c:tx>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1AF2-4978-9993-BFAA1C48DA33}"/>
                </c:ext>
              </c:extLst>
            </c:dLbl>
            <c:dLbl>
              <c:idx val="3"/>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1AF2-4978-9993-BFAA1C48DA33}"/>
                </c:ext>
              </c:extLst>
            </c:dLbl>
            <c:dLbl>
              <c:idx val="4"/>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1AF2-4978-9993-BFAA1C48DA33}"/>
                </c:ext>
              </c:extLst>
            </c:dLbl>
            <c:dLbl>
              <c:idx val="5"/>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1AF2-4978-9993-BFAA1C48DA33}"/>
                </c:ext>
              </c:extLst>
            </c:dLbl>
            <c:dLbl>
              <c:idx val="6"/>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1AF2-4978-9993-BFAA1C48DA33}"/>
                </c:ext>
              </c:extLst>
            </c:dLbl>
            <c:dLbl>
              <c:idx val="7"/>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1AF2-4978-9993-BFAA1C48DA33}"/>
                </c:ext>
              </c:extLst>
            </c:dLbl>
            <c:dLbl>
              <c:idx val="8"/>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1AF2-4978-9993-BFAA1C48DA33}"/>
                </c:ext>
              </c:extLst>
            </c:dLbl>
            <c:dLbl>
              <c:idx val="9"/>
              <c:layout>
                <c:manualLayout>
                  <c:x val="7.5542965061378316E-3"/>
                  <c:y val="0"/>
                </c:manualLayout>
              </c:layout>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1AF2-4978-9993-BFAA1C48DA33}"/>
                </c:ext>
              </c:extLst>
            </c:dLbl>
            <c:dLbl>
              <c:idx val="10"/>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1AF2-4978-9993-BFAA1C48DA33}"/>
                </c:ext>
              </c:extLst>
            </c:dLbl>
            <c:dLbl>
              <c:idx val="11"/>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1AF2-4978-9993-BFAA1C48DA33}"/>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Lit>
              <c:formatCode>General</c:formatCode>
              <c:ptCount val="12"/>
              <c:pt idx="0">
                <c:v>1</c:v>
              </c:pt>
              <c:pt idx="1">
                <c:v>1</c:v>
              </c:pt>
              <c:pt idx="2">
                <c:v>1</c:v>
              </c:pt>
              <c:pt idx="3">
                <c:v>1</c:v>
              </c:pt>
              <c:pt idx="4">
                <c:v>1</c:v>
              </c:pt>
              <c:pt idx="5">
                <c:v>1</c:v>
              </c:pt>
              <c:pt idx="6">
                <c:v>1</c:v>
              </c:pt>
              <c:pt idx="7">
                <c:v>1</c:v>
              </c:pt>
              <c:pt idx="8">
                <c:v>1</c:v>
              </c:pt>
              <c:pt idx="9">
                <c:v>1</c:v>
              </c:pt>
              <c:pt idx="10">
                <c:v>1</c:v>
              </c:pt>
              <c:pt idx="11">
                <c:v>1</c:v>
              </c:pt>
            </c:numLit>
          </c:val>
          <c:extLst>
            <c:ext xmlns:c16="http://schemas.microsoft.com/office/drawing/2014/chart" uri="{C3380CC4-5D6E-409C-BE32-E72D297353CC}">
              <c16:uniqueId val="{00000018-1AF2-4978-9993-BFAA1C48DA33}"/>
            </c:ext>
          </c:extLst>
        </c:ser>
        <c:ser>
          <c:idx val="0"/>
          <c:order val="1"/>
          <c:spPr>
            <a:noFill/>
            <a:ln>
              <a:noFill/>
            </a:ln>
          </c:spPr>
          <c:dPt>
            <c:idx val="0"/>
            <c:bubble3D val="0"/>
            <c:spPr>
              <a:noFill/>
              <a:ln w="19050">
                <a:noFill/>
              </a:ln>
              <a:effectLst/>
            </c:spPr>
            <c:extLst>
              <c:ext xmlns:c16="http://schemas.microsoft.com/office/drawing/2014/chart" uri="{C3380CC4-5D6E-409C-BE32-E72D297353CC}">
                <c16:uniqueId val="{0000001A-1AF2-4978-9993-BFAA1C48DA33}"/>
              </c:ext>
            </c:extLst>
          </c:dPt>
          <c:dPt>
            <c:idx val="1"/>
            <c:bubble3D val="0"/>
            <c:spPr>
              <a:noFill/>
              <a:ln w="19050">
                <a:noFill/>
              </a:ln>
              <a:effectLst/>
            </c:spPr>
            <c:extLst>
              <c:ext xmlns:c16="http://schemas.microsoft.com/office/drawing/2014/chart" uri="{C3380CC4-5D6E-409C-BE32-E72D297353CC}">
                <c16:uniqueId val="{0000001C-1AF2-4978-9993-BFAA1C48DA33}"/>
              </c:ext>
            </c:extLst>
          </c:dPt>
          <c:dPt>
            <c:idx val="2"/>
            <c:bubble3D val="0"/>
            <c:spPr>
              <a:noFill/>
              <a:ln w="19050">
                <a:noFill/>
              </a:ln>
              <a:effectLst/>
            </c:spPr>
            <c:extLst>
              <c:ext xmlns:c16="http://schemas.microsoft.com/office/drawing/2014/chart" uri="{C3380CC4-5D6E-409C-BE32-E72D297353CC}">
                <c16:uniqueId val="{0000001E-1AF2-4978-9993-BFAA1C48DA33}"/>
              </c:ext>
            </c:extLst>
          </c:dPt>
          <c:dPt>
            <c:idx val="3"/>
            <c:bubble3D val="0"/>
            <c:spPr>
              <a:noFill/>
              <a:ln w="19050">
                <a:noFill/>
              </a:ln>
              <a:effectLst/>
            </c:spPr>
            <c:extLst>
              <c:ext xmlns:c16="http://schemas.microsoft.com/office/drawing/2014/chart" uri="{C3380CC4-5D6E-409C-BE32-E72D297353CC}">
                <c16:uniqueId val="{00000020-1AF2-4978-9993-BFAA1C48DA33}"/>
              </c:ext>
            </c:extLst>
          </c:dPt>
          <c:dPt>
            <c:idx val="4"/>
            <c:bubble3D val="0"/>
            <c:spPr>
              <a:noFill/>
              <a:ln w="19050">
                <a:noFill/>
              </a:ln>
              <a:effectLst/>
            </c:spPr>
            <c:extLst>
              <c:ext xmlns:c16="http://schemas.microsoft.com/office/drawing/2014/chart" uri="{C3380CC4-5D6E-409C-BE32-E72D297353CC}">
                <c16:uniqueId val="{00000022-1AF2-4978-9993-BFAA1C48DA33}"/>
              </c:ext>
            </c:extLst>
          </c:dPt>
          <c:dPt>
            <c:idx val="5"/>
            <c:bubble3D val="0"/>
            <c:spPr>
              <a:noFill/>
              <a:ln w="19050">
                <a:noFill/>
              </a:ln>
              <a:effectLst/>
            </c:spPr>
            <c:extLst>
              <c:ext xmlns:c16="http://schemas.microsoft.com/office/drawing/2014/chart" uri="{C3380CC4-5D6E-409C-BE32-E72D297353CC}">
                <c16:uniqueId val="{00000024-1AF2-4978-9993-BFAA1C48DA33}"/>
              </c:ext>
            </c:extLst>
          </c:dPt>
          <c:dPt>
            <c:idx val="6"/>
            <c:bubble3D val="0"/>
            <c:spPr>
              <a:noFill/>
              <a:ln w="19050">
                <a:noFill/>
              </a:ln>
              <a:effectLst/>
            </c:spPr>
            <c:extLst>
              <c:ext xmlns:c16="http://schemas.microsoft.com/office/drawing/2014/chart" uri="{C3380CC4-5D6E-409C-BE32-E72D297353CC}">
                <c16:uniqueId val="{00000026-1AF2-4978-9993-BFAA1C48DA33}"/>
              </c:ext>
            </c:extLst>
          </c:dPt>
          <c:dPt>
            <c:idx val="7"/>
            <c:bubble3D val="0"/>
            <c:spPr>
              <a:noFill/>
              <a:ln w="19050">
                <a:noFill/>
              </a:ln>
              <a:effectLst/>
            </c:spPr>
            <c:extLst>
              <c:ext xmlns:c16="http://schemas.microsoft.com/office/drawing/2014/chart" uri="{C3380CC4-5D6E-409C-BE32-E72D297353CC}">
                <c16:uniqueId val="{00000028-1AF2-4978-9993-BFAA1C48DA33}"/>
              </c:ext>
            </c:extLst>
          </c:dPt>
          <c:dPt>
            <c:idx val="8"/>
            <c:bubble3D val="0"/>
            <c:spPr>
              <a:noFill/>
              <a:ln w="19050">
                <a:noFill/>
              </a:ln>
              <a:effectLst/>
            </c:spPr>
            <c:extLst>
              <c:ext xmlns:c16="http://schemas.microsoft.com/office/drawing/2014/chart" uri="{C3380CC4-5D6E-409C-BE32-E72D297353CC}">
                <c16:uniqueId val="{0000002A-1AF2-4978-9993-BFAA1C48DA33}"/>
              </c:ext>
            </c:extLst>
          </c:dPt>
          <c:dPt>
            <c:idx val="9"/>
            <c:bubble3D val="0"/>
            <c:spPr>
              <a:noFill/>
              <a:ln w="19050">
                <a:noFill/>
              </a:ln>
              <a:effectLst/>
            </c:spPr>
            <c:extLst>
              <c:ext xmlns:c16="http://schemas.microsoft.com/office/drawing/2014/chart" uri="{C3380CC4-5D6E-409C-BE32-E72D297353CC}">
                <c16:uniqueId val="{0000002C-1AF2-4978-9993-BFAA1C48DA33}"/>
              </c:ext>
            </c:extLst>
          </c:dPt>
          <c:dPt>
            <c:idx val="10"/>
            <c:bubble3D val="0"/>
            <c:spPr>
              <a:noFill/>
              <a:ln w="19050">
                <a:noFill/>
              </a:ln>
              <a:effectLst/>
            </c:spPr>
            <c:extLst>
              <c:ext xmlns:c16="http://schemas.microsoft.com/office/drawing/2014/chart" uri="{C3380CC4-5D6E-409C-BE32-E72D297353CC}">
                <c16:uniqueId val="{0000002E-1AF2-4978-9993-BFAA1C48DA33}"/>
              </c:ext>
            </c:extLst>
          </c:dPt>
          <c:dPt>
            <c:idx val="11"/>
            <c:bubble3D val="0"/>
            <c:spPr>
              <a:noFill/>
              <a:ln w="19050">
                <a:noFill/>
              </a:ln>
              <a:effectLst/>
            </c:spPr>
            <c:extLst>
              <c:ext xmlns:c16="http://schemas.microsoft.com/office/drawing/2014/chart" uri="{C3380CC4-5D6E-409C-BE32-E72D297353CC}">
                <c16:uniqueId val="{00000030-1AF2-4978-9993-BFAA1C48DA33}"/>
              </c:ext>
            </c:extLst>
          </c:dPt>
          <c:dPt>
            <c:idx val="12"/>
            <c:bubble3D val="0"/>
            <c:spPr>
              <a:noFill/>
              <a:ln w="19050">
                <a:noFill/>
              </a:ln>
              <a:effectLst/>
            </c:spPr>
            <c:extLst>
              <c:ext xmlns:c16="http://schemas.microsoft.com/office/drawing/2014/chart" uri="{C3380CC4-5D6E-409C-BE32-E72D297353CC}">
                <c16:uniqueId val="{00000032-1AF2-4978-9993-BFAA1C48DA33}"/>
              </c:ext>
            </c:extLst>
          </c:dPt>
          <c:dPt>
            <c:idx val="13"/>
            <c:bubble3D val="0"/>
            <c:spPr>
              <a:noFill/>
              <a:ln w="19050">
                <a:noFill/>
              </a:ln>
              <a:effectLst/>
            </c:spPr>
            <c:extLst>
              <c:ext xmlns:c16="http://schemas.microsoft.com/office/drawing/2014/chart" uri="{C3380CC4-5D6E-409C-BE32-E72D297353CC}">
                <c16:uniqueId val="{00000034-1AF2-4978-9993-BFAA1C48DA33}"/>
              </c:ext>
            </c:extLst>
          </c:dPt>
          <c:dPt>
            <c:idx val="14"/>
            <c:bubble3D val="0"/>
            <c:spPr>
              <a:noFill/>
              <a:ln w="19050">
                <a:noFill/>
              </a:ln>
              <a:effectLst/>
            </c:spPr>
            <c:extLst>
              <c:ext xmlns:c16="http://schemas.microsoft.com/office/drawing/2014/chart" uri="{C3380CC4-5D6E-409C-BE32-E72D297353CC}">
                <c16:uniqueId val="{00000036-1AF2-4978-9993-BFAA1C48DA33}"/>
              </c:ext>
            </c:extLst>
          </c:dPt>
          <c:dPt>
            <c:idx val="15"/>
            <c:bubble3D val="0"/>
            <c:spPr>
              <a:noFill/>
              <a:ln w="19050">
                <a:noFill/>
              </a:ln>
              <a:effectLst/>
            </c:spPr>
            <c:extLst>
              <c:ext xmlns:c16="http://schemas.microsoft.com/office/drawing/2014/chart" uri="{C3380CC4-5D6E-409C-BE32-E72D297353CC}">
                <c16:uniqueId val="{00000038-1AF2-4978-9993-BFAA1C48DA33}"/>
              </c:ext>
            </c:extLst>
          </c:dPt>
          <c:dPt>
            <c:idx val="16"/>
            <c:bubble3D val="0"/>
            <c:spPr>
              <a:noFill/>
              <a:ln w="19050">
                <a:noFill/>
              </a:ln>
              <a:effectLst/>
            </c:spPr>
            <c:extLst>
              <c:ext xmlns:c16="http://schemas.microsoft.com/office/drawing/2014/chart" uri="{C3380CC4-5D6E-409C-BE32-E72D297353CC}">
                <c16:uniqueId val="{0000003A-1AF2-4978-9993-BFAA1C48DA33}"/>
              </c:ext>
            </c:extLst>
          </c:dPt>
          <c:dPt>
            <c:idx val="17"/>
            <c:bubble3D val="0"/>
            <c:spPr>
              <a:noFill/>
              <a:ln w="19050">
                <a:noFill/>
              </a:ln>
              <a:effectLst/>
            </c:spPr>
            <c:extLst>
              <c:ext xmlns:c16="http://schemas.microsoft.com/office/drawing/2014/chart" uri="{C3380CC4-5D6E-409C-BE32-E72D297353CC}">
                <c16:uniqueId val="{0000003C-1AF2-4978-9993-BFAA1C48DA33}"/>
              </c:ext>
            </c:extLst>
          </c:dPt>
          <c:dPt>
            <c:idx val="18"/>
            <c:bubble3D val="0"/>
            <c:spPr>
              <a:noFill/>
              <a:ln w="19050">
                <a:noFill/>
              </a:ln>
              <a:effectLst/>
            </c:spPr>
            <c:extLst>
              <c:ext xmlns:c16="http://schemas.microsoft.com/office/drawing/2014/chart" uri="{C3380CC4-5D6E-409C-BE32-E72D297353CC}">
                <c16:uniqueId val="{0000003E-1AF2-4978-9993-BFAA1C48DA33}"/>
              </c:ext>
            </c:extLst>
          </c:dPt>
          <c:dPt>
            <c:idx val="19"/>
            <c:bubble3D val="0"/>
            <c:spPr>
              <a:noFill/>
              <a:ln w="19050">
                <a:noFill/>
              </a:ln>
              <a:effectLst/>
            </c:spPr>
            <c:extLst>
              <c:ext xmlns:c16="http://schemas.microsoft.com/office/drawing/2014/chart" uri="{C3380CC4-5D6E-409C-BE32-E72D297353CC}">
                <c16:uniqueId val="{00000040-1AF2-4978-9993-BFAA1C48DA33}"/>
              </c:ext>
            </c:extLst>
          </c:dPt>
          <c:dPt>
            <c:idx val="20"/>
            <c:bubble3D val="0"/>
            <c:spPr>
              <a:noFill/>
              <a:ln w="19050">
                <a:noFill/>
              </a:ln>
              <a:effectLst/>
            </c:spPr>
            <c:extLst>
              <c:ext xmlns:c16="http://schemas.microsoft.com/office/drawing/2014/chart" uri="{C3380CC4-5D6E-409C-BE32-E72D297353CC}">
                <c16:uniqueId val="{00000042-1AF2-4978-9993-BFAA1C48DA33}"/>
              </c:ext>
            </c:extLst>
          </c:dPt>
          <c:dPt>
            <c:idx val="21"/>
            <c:bubble3D val="0"/>
            <c:spPr>
              <a:noFill/>
              <a:ln w="19050">
                <a:noFill/>
              </a:ln>
              <a:effectLst/>
            </c:spPr>
            <c:extLst>
              <c:ext xmlns:c16="http://schemas.microsoft.com/office/drawing/2014/chart" uri="{C3380CC4-5D6E-409C-BE32-E72D297353CC}">
                <c16:uniqueId val="{00000044-1AF2-4978-9993-BFAA1C48DA33}"/>
              </c:ext>
            </c:extLst>
          </c:dPt>
          <c:dPt>
            <c:idx val="22"/>
            <c:bubble3D val="0"/>
            <c:spPr>
              <a:noFill/>
              <a:ln w="19050">
                <a:noFill/>
              </a:ln>
              <a:effectLst/>
            </c:spPr>
            <c:extLst>
              <c:ext xmlns:c16="http://schemas.microsoft.com/office/drawing/2014/chart" uri="{C3380CC4-5D6E-409C-BE32-E72D297353CC}">
                <c16:uniqueId val="{00000046-1AF2-4978-9993-BFAA1C48DA33}"/>
              </c:ext>
            </c:extLst>
          </c:dPt>
          <c:dPt>
            <c:idx val="23"/>
            <c:bubble3D val="0"/>
            <c:spPr>
              <a:noFill/>
              <a:ln w="19050">
                <a:noFill/>
              </a:ln>
              <a:effectLst/>
            </c:spPr>
            <c:extLst>
              <c:ext xmlns:c16="http://schemas.microsoft.com/office/drawing/2014/chart" uri="{C3380CC4-5D6E-409C-BE32-E72D297353CC}">
                <c16:uniqueId val="{00000048-1AF2-4978-9993-BFAA1C48DA33}"/>
              </c:ext>
            </c:extLst>
          </c:dPt>
          <c:dPt>
            <c:idx val="24"/>
            <c:bubble3D val="0"/>
            <c:spPr>
              <a:noFill/>
              <a:ln w="19050">
                <a:noFill/>
              </a:ln>
              <a:effectLst/>
            </c:spPr>
            <c:extLst>
              <c:ext xmlns:c16="http://schemas.microsoft.com/office/drawing/2014/chart" uri="{C3380CC4-5D6E-409C-BE32-E72D297353CC}">
                <c16:uniqueId val="{0000004A-1AF2-4978-9993-BFAA1C48DA33}"/>
              </c:ext>
            </c:extLst>
          </c:dPt>
          <c:dPt>
            <c:idx val="25"/>
            <c:bubble3D val="0"/>
            <c:spPr>
              <a:noFill/>
              <a:ln w="19050">
                <a:noFill/>
              </a:ln>
              <a:effectLst/>
            </c:spPr>
            <c:extLst>
              <c:ext xmlns:c16="http://schemas.microsoft.com/office/drawing/2014/chart" uri="{C3380CC4-5D6E-409C-BE32-E72D297353CC}">
                <c16:uniqueId val="{0000004C-1AF2-4978-9993-BFAA1C48DA33}"/>
              </c:ext>
            </c:extLst>
          </c:dPt>
          <c:dPt>
            <c:idx val="26"/>
            <c:bubble3D val="0"/>
            <c:spPr>
              <a:noFill/>
              <a:ln w="19050">
                <a:noFill/>
              </a:ln>
              <a:effectLst/>
            </c:spPr>
            <c:extLst>
              <c:ext xmlns:c16="http://schemas.microsoft.com/office/drawing/2014/chart" uri="{C3380CC4-5D6E-409C-BE32-E72D297353CC}">
                <c16:uniqueId val="{0000004E-1AF2-4978-9993-BFAA1C48DA33}"/>
              </c:ext>
            </c:extLst>
          </c:dPt>
          <c:dPt>
            <c:idx val="27"/>
            <c:bubble3D val="0"/>
            <c:spPr>
              <a:noFill/>
              <a:ln w="19050">
                <a:noFill/>
              </a:ln>
              <a:effectLst/>
            </c:spPr>
            <c:extLst>
              <c:ext xmlns:c16="http://schemas.microsoft.com/office/drawing/2014/chart" uri="{C3380CC4-5D6E-409C-BE32-E72D297353CC}">
                <c16:uniqueId val="{00000050-1AF2-4978-9993-BFAA1C48DA33}"/>
              </c:ext>
            </c:extLst>
          </c:dPt>
          <c:dPt>
            <c:idx val="28"/>
            <c:bubble3D val="0"/>
            <c:spPr>
              <a:noFill/>
              <a:ln w="19050">
                <a:noFill/>
              </a:ln>
              <a:effectLst/>
            </c:spPr>
            <c:extLst>
              <c:ext xmlns:c16="http://schemas.microsoft.com/office/drawing/2014/chart" uri="{C3380CC4-5D6E-409C-BE32-E72D297353CC}">
                <c16:uniqueId val="{00000052-1AF2-4978-9993-BFAA1C48DA33}"/>
              </c:ext>
            </c:extLst>
          </c:dPt>
          <c:dPt>
            <c:idx val="29"/>
            <c:bubble3D val="0"/>
            <c:spPr>
              <a:noFill/>
              <a:ln w="19050">
                <a:noFill/>
              </a:ln>
              <a:effectLst/>
            </c:spPr>
            <c:extLst>
              <c:ext xmlns:c16="http://schemas.microsoft.com/office/drawing/2014/chart" uri="{C3380CC4-5D6E-409C-BE32-E72D297353CC}">
                <c16:uniqueId val="{00000054-1AF2-4978-9993-BFAA1C48DA33}"/>
              </c:ext>
            </c:extLst>
          </c:dPt>
          <c:dPt>
            <c:idx val="30"/>
            <c:bubble3D val="0"/>
            <c:spPr>
              <a:noFill/>
              <a:ln w="19050">
                <a:noFill/>
              </a:ln>
              <a:effectLst/>
            </c:spPr>
            <c:extLst>
              <c:ext xmlns:c16="http://schemas.microsoft.com/office/drawing/2014/chart" uri="{C3380CC4-5D6E-409C-BE32-E72D297353CC}">
                <c16:uniqueId val="{00000056-1AF2-4978-9993-BFAA1C48DA33}"/>
              </c:ext>
            </c:extLst>
          </c:dPt>
          <c:dPt>
            <c:idx val="31"/>
            <c:bubble3D val="0"/>
            <c:spPr>
              <a:noFill/>
              <a:ln w="19050">
                <a:noFill/>
              </a:ln>
              <a:effectLst/>
            </c:spPr>
            <c:extLst>
              <c:ext xmlns:c16="http://schemas.microsoft.com/office/drawing/2014/chart" uri="{C3380CC4-5D6E-409C-BE32-E72D297353CC}">
                <c16:uniqueId val="{00000058-1AF2-4978-9993-BFAA1C48DA33}"/>
              </c:ext>
            </c:extLst>
          </c:dPt>
          <c:dPt>
            <c:idx val="32"/>
            <c:bubble3D val="0"/>
            <c:spPr>
              <a:noFill/>
              <a:ln w="19050">
                <a:noFill/>
              </a:ln>
              <a:effectLst/>
            </c:spPr>
            <c:extLst>
              <c:ext xmlns:c16="http://schemas.microsoft.com/office/drawing/2014/chart" uri="{C3380CC4-5D6E-409C-BE32-E72D297353CC}">
                <c16:uniqueId val="{0000005A-1AF2-4978-9993-BFAA1C48DA33}"/>
              </c:ext>
            </c:extLst>
          </c:dPt>
          <c:dPt>
            <c:idx val="33"/>
            <c:bubble3D val="0"/>
            <c:spPr>
              <a:noFill/>
              <a:ln w="19050">
                <a:noFill/>
              </a:ln>
              <a:effectLst/>
            </c:spPr>
            <c:extLst>
              <c:ext xmlns:c16="http://schemas.microsoft.com/office/drawing/2014/chart" uri="{C3380CC4-5D6E-409C-BE32-E72D297353CC}">
                <c16:uniqueId val="{0000005C-1AF2-4978-9993-BFAA1C48DA33}"/>
              </c:ext>
            </c:extLst>
          </c:dPt>
          <c:dPt>
            <c:idx val="34"/>
            <c:bubble3D val="0"/>
            <c:spPr>
              <a:noFill/>
              <a:ln w="19050">
                <a:noFill/>
              </a:ln>
              <a:effectLst/>
            </c:spPr>
            <c:extLst>
              <c:ext xmlns:c16="http://schemas.microsoft.com/office/drawing/2014/chart" uri="{C3380CC4-5D6E-409C-BE32-E72D297353CC}">
                <c16:uniqueId val="{0000005E-1AF2-4978-9993-BFAA1C48DA33}"/>
              </c:ext>
            </c:extLst>
          </c:dPt>
          <c:dPt>
            <c:idx val="35"/>
            <c:bubble3D val="0"/>
            <c:spPr>
              <a:noFill/>
              <a:ln w="19050">
                <a:noFill/>
              </a:ln>
              <a:effectLst/>
            </c:spPr>
            <c:extLst>
              <c:ext xmlns:c16="http://schemas.microsoft.com/office/drawing/2014/chart" uri="{C3380CC4-5D6E-409C-BE32-E72D297353CC}">
                <c16:uniqueId val="{00000060-1AF2-4978-9993-BFAA1C48DA33}"/>
              </c:ext>
            </c:extLst>
          </c:dPt>
          <c:dPt>
            <c:idx val="36"/>
            <c:bubble3D val="0"/>
            <c:spPr>
              <a:noFill/>
              <a:ln w="19050">
                <a:noFill/>
              </a:ln>
              <a:effectLst/>
            </c:spPr>
            <c:extLst>
              <c:ext xmlns:c16="http://schemas.microsoft.com/office/drawing/2014/chart" uri="{C3380CC4-5D6E-409C-BE32-E72D297353CC}">
                <c16:uniqueId val="{00000062-1AF2-4978-9993-BFAA1C48DA33}"/>
              </c:ext>
            </c:extLst>
          </c:dPt>
          <c:dPt>
            <c:idx val="37"/>
            <c:bubble3D val="0"/>
            <c:spPr>
              <a:noFill/>
              <a:ln w="19050">
                <a:noFill/>
              </a:ln>
              <a:effectLst/>
            </c:spPr>
            <c:extLst>
              <c:ext xmlns:c16="http://schemas.microsoft.com/office/drawing/2014/chart" uri="{C3380CC4-5D6E-409C-BE32-E72D297353CC}">
                <c16:uniqueId val="{00000064-1AF2-4978-9993-BFAA1C48DA33}"/>
              </c:ext>
            </c:extLst>
          </c:dPt>
          <c:dPt>
            <c:idx val="38"/>
            <c:bubble3D val="0"/>
            <c:spPr>
              <a:noFill/>
              <a:ln w="19050">
                <a:noFill/>
              </a:ln>
              <a:effectLst/>
            </c:spPr>
            <c:extLst>
              <c:ext xmlns:c16="http://schemas.microsoft.com/office/drawing/2014/chart" uri="{C3380CC4-5D6E-409C-BE32-E72D297353CC}">
                <c16:uniqueId val="{00000066-1AF2-4978-9993-BFAA1C48DA33}"/>
              </c:ext>
            </c:extLst>
          </c:dPt>
          <c:dPt>
            <c:idx val="39"/>
            <c:bubble3D val="0"/>
            <c:spPr>
              <a:noFill/>
              <a:ln w="19050">
                <a:noFill/>
              </a:ln>
              <a:effectLst/>
            </c:spPr>
            <c:extLst>
              <c:ext xmlns:c16="http://schemas.microsoft.com/office/drawing/2014/chart" uri="{C3380CC4-5D6E-409C-BE32-E72D297353CC}">
                <c16:uniqueId val="{00000068-1AF2-4978-9993-BFAA1C48DA33}"/>
              </c:ext>
            </c:extLst>
          </c:dPt>
          <c:dPt>
            <c:idx val="40"/>
            <c:bubble3D val="0"/>
            <c:spPr>
              <a:noFill/>
              <a:ln w="19050">
                <a:noFill/>
              </a:ln>
              <a:effectLst/>
            </c:spPr>
            <c:extLst>
              <c:ext xmlns:c16="http://schemas.microsoft.com/office/drawing/2014/chart" uri="{C3380CC4-5D6E-409C-BE32-E72D297353CC}">
                <c16:uniqueId val="{0000006A-1AF2-4978-9993-BFAA1C48DA33}"/>
              </c:ext>
            </c:extLst>
          </c:dPt>
          <c:dPt>
            <c:idx val="41"/>
            <c:bubble3D val="0"/>
            <c:spPr>
              <a:noFill/>
              <a:ln w="19050">
                <a:noFill/>
              </a:ln>
              <a:effectLst/>
            </c:spPr>
            <c:extLst>
              <c:ext xmlns:c16="http://schemas.microsoft.com/office/drawing/2014/chart" uri="{C3380CC4-5D6E-409C-BE32-E72D297353CC}">
                <c16:uniqueId val="{0000006C-1AF2-4978-9993-BFAA1C48DA33}"/>
              </c:ext>
            </c:extLst>
          </c:dPt>
          <c:dPt>
            <c:idx val="42"/>
            <c:bubble3D val="0"/>
            <c:spPr>
              <a:noFill/>
              <a:ln w="19050">
                <a:noFill/>
              </a:ln>
              <a:effectLst/>
            </c:spPr>
            <c:extLst>
              <c:ext xmlns:c16="http://schemas.microsoft.com/office/drawing/2014/chart" uri="{C3380CC4-5D6E-409C-BE32-E72D297353CC}">
                <c16:uniqueId val="{0000006E-1AF2-4978-9993-BFAA1C48DA33}"/>
              </c:ext>
            </c:extLst>
          </c:dPt>
          <c:dPt>
            <c:idx val="43"/>
            <c:bubble3D val="0"/>
            <c:spPr>
              <a:noFill/>
              <a:ln w="19050">
                <a:noFill/>
              </a:ln>
              <a:effectLst/>
            </c:spPr>
            <c:extLst>
              <c:ext xmlns:c16="http://schemas.microsoft.com/office/drawing/2014/chart" uri="{C3380CC4-5D6E-409C-BE32-E72D297353CC}">
                <c16:uniqueId val="{00000070-1AF2-4978-9993-BFAA1C48DA33}"/>
              </c:ext>
            </c:extLst>
          </c:dPt>
          <c:dPt>
            <c:idx val="44"/>
            <c:bubble3D val="0"/>
            <c:spPr>
              <a:noFill/>
              <a:ln w="19050">
                <a:noFill/>
              </a:ln>
              <a:effectLst/>
            </c:spPr>
            <c:extLst>
              <c:ext xmlns:c16="http://schemas.microsoft.com/office/drawing/2014/chart" uri="{C3380CC4-5D6E-409C-BE32-E72D297353CC}">
                <c16:uniqueId val="{00000072-1AF2-4978-9993-BFAA1C48DA33}"/>
              </c:ext>
            </c:extLst>
          </c:dPt>
          <c:dPt>
            <c:idx val="45"/>
            <c:bubble3D val="0"/>
            <c:spPr>
              <a:noFill/>
              <a:ln w="19050">
                <a:noFill/>
              </a:ln>
              <a:effectLst/>
            </c:spPr>
            <c:extLst>
              <c:ext xmlns:c16="http://schemas.microsoft.com/office/drawing/2014/chart" uri="{C3380CC4-5D6E-409C-BE32-E72D297353CC}">
                <c16:uniqueId val="{00000074-1AF2-4978-9993-BFAA1C48DA33}"/>
              </c:ext>
            </c:extLst>
          </c:dPt>
          <c:dPt>
            <c:idx val="46"/>
            <c:bubble3D val="0"/>
            <c:spPr>
              <a:noFill/>
              <a:ln w="19050">
                <a:noFill/>
              </a:ln>
              <a:effectLst/>
            </c:spPr>
            <c:extLst>
              <c:ext xmlns:c16="http://schemas.microsoft.com/office/drawing/2014/chart" uri="{C3380CC4-5D6E-409C-BE32-E72D297353CC}">
                <c16:uniqueId val="{00000076-1AF2-4978-9993-BFAA1C48DA33}"/>
              </c:ext>
            </c:extLst>
          </c:dPt>
          <c:dPt>
            <c:idx val="47"/>
            <c:bubble3D val="0"/>
            <c:spPr>
              <a:noFill/>
              <a:ln w="19050">
                <a:noFill/>
              </a:ln>
              <a:effectLst/>
            </c:spPr>
            <c:extLst>
              <c:ext xmlns:c16="http://schemas.microsoft.com/office/drawing/2014/chart" uri="{C3380CC4-5D6E-409C-BE32-E72D297353CC}">
                <c16:uniqueId val="{00000078-1AF2-4978-9993-BFAA1C48DA33}"/>
              </c:ext>
            </c:extLst>
          </c:dPt>
          <c:dPt>
            <c:idx val="48"/>
            <c:bubble3D val="0"/>
            <c:spPr>
              <a:noFill/>
              <a:ln w="19050">
                <a:noFill/>
              </a:ln>
              <a:effectLst/>
            </c:spPr>
            <c:extLst>
              <c:ext xmlns:c16="http://schemas.microsoft.com/office/drawing/2014/chart" uri="{C3380CC4-5D6E-409C-BE32-E72D297353CC}">
                <c16:uniqueId val="{0000007A-1AF2-4978-9993-BFAA1C48DA33}"/>
              </c:ext>
            </c:extLst>
          </c:dPt>
          <c:dPt>
            <c:idx val="49"/>
            <c:bubble3D val="0"/>
            <c:spPr>
              <a:noFill/>
              <a:ln w="19050">
                <a:noFill/>
              </a:ln>
              <a:effectLst/>
            </c:spPr>
            <c:extLst>
              <c:ext xmlns:c16="http://schemas.microsoft.com/office/drawing/2014/chart" uri="{C3380CC4-5D6E-409C-BE32-E72D297353CC}">
                <c16:uniqueId val="{0000007C-1AF2-4978-9993-BFAA1C48DA33}"/>
              </c:ext>
            </c:extLst>
          </c:dPt>
          <c:dPt>
            <c:idx val="50"/>
            <c:bubble3D val="0"/>
            <c:spPr>
              <a:noFill/>
              <a:ln w="19050">
                <a:noFill/>
              </a:ln>
              <a:effectLst/>
            </c:spPr>
            <c:extLst>
              <c:ext xmlns:c16="http://schemas.microsoft.com/office/drawing/2014/chart" uri="{C3380CC4-5D6E-409C-BE32-E72D297353CC}">
                <c16:uniqueId val="{0000007E-1AF2-4978-9993-BFAA1C48DA33}"/>
              </c:ext>
            </c:extLst>
          </c:dPt>
          <c:dPt>
            <c:idx val="51"/>
            <c:bubble3D val="0"/>
            <c:spPr>
              <a:noFill/>
              <a:ln w="19050">
                <a:noFill/>
              </a:ln>
              <a:effectLst/>
            </c:spPr>
            <c:extLst>
              <c:ext xmlns:c16="http://schemas.microsoft.com/office/drawing/2014/chart" uri="{C3380CC4-5D6E-409C-BE32-E72D297353CC}">
                <c16:uniqueId val="{00000080-1AF2-4978-9993-BFAA1C48DA33}"/>
              </c:ext>
            </c:extLst>
          </c:dPt>
          <c:dPt>
            <c:idx val="52"/>
            <c:bubble3D val="0"/>
            <c:spPr>
              <a:noFill/>
              <a:ln w="19050">
                <a:noFill/>
              </a:ln>
              <a:effectLst/>
            </c:spPr>
            <c:extLst>
              <c:ext xmlns:c16="http://schemas.microsoft.com/office/drawing/2014/chart" uri="{C3380CC4-5D6E-409C-BE32-E72D297353CC}">
                <c16:uniqueId val="{00000082-1AF2-4978-9993-BFAA1C48DA33}"/>
              </c:ext>
            </c:extLst>
          </c:dPt>
          <c:dPt>
            <c:idx val="53"/>
            <c:bubble3D val="0"/>
            <c:spPr>
              <a:noFill/>
              <a:ln w="19050">
                <a:noFill/>
              </a:ln>
              <a:effectLst/>
            </c:spPr>
            <c:extLst>
              <c:ext xmlns:c16="http://schemas.microsoft.com/office/drawing/2014/chart" uri="{C3380CC4-5D6E-409C-BE32-E72D297353CC}">
                <c16:uniqueId val="{00000084-1AF2-4978-9993-BFAA1C48DA33}"/>
              </c:ext>
            </c:extLst>
          </c:dPt>
          <c:dPt>
            <c:idx val="54"/>
            <c:bubble3D val="0"/>
            <c:spPr>
              <a:noFill/>
              <a:ln w="19050">
                <a:noFill/>
              </a:ln>
              <a:effectLst/>
            </c:spPr>
            <c:extLst>
              <c:ext xmlns:c16="http://schemas.microsoft.com/office/drawing/2014/chart" uri="{C3380CC4-5D6E-409C-BE32-E72D297353CC}">
                <c16:uniqueId val="{00000086-1AF2-4978-9993-BFAA1C48DA33}"/>
              </c:ext>
            </c:extLst>
          </c:dPt>
          <c:dPt>
            <c:idx val="55"/>
            <c:bubble3D val="0"/>
            <c:spPr>
              <a:noFill/>
              <a:ln w="19050">
                <a:noFill/>
              </a:ln>
              <a:effectLst/>
            </c:spPr>
            <c:extLst>
              <c:ext xmlns:c16="http://schemas.microsoft.com/office/drawing/2014/chart" uri="{C3380CC4-5D6E-409C-BE32-E72D297353CC}">
                <c16:uniqueId val="{00000088-1AF2-4978-9993-BFAA1C48DA33}"/>
              </c:ext>
            </c:extLst>
          </c:dPt>
          <c:dPt>
            <c:idx val="56"/>
            <c:bubble3D val="0"/>
            <c:spPr>
              <a:noFill/>
              <a:ln w="19050">
                <a:noFill/>
              </a:ln>
              <a:effectLst/>
            </c:spPr>
            <c:extLst>
              <c:ext xmlns:c16="http://schemas.microsoft.com/office/drawing/2014/chart" uri="{C3380CC4-5D6E-409C-BE32-E72D297353CC}">
                <c16:uniqueId val="{0000008A-1AF2-4978-9993-BFAA1C48DA33}"/>
              </c:ext>
            </c:extLst>
          </c:dPt>
          <c:dPt>
            <c:idx val="57"/>
            <c:bubble3D val="0"/>
            <c:spPr>
              <a:noFill/>
              <a:ln w="19050">
                <a:noFill/>
              </a:ln>
              <a:effectLst/>
            </c:spPr>
            <c:extLst>
              <c:ext xmlns:c16="http://schemas.microsoft.com/office/drawing/2014/chart" uri="{C3380CC4-5D6E-409C-BE32-E72D297353CC}">
                <c16:uniqueId val="{0000008C-1AF2-4978-9993-BFAA1C48DA33}"/>
              </c:ext>
            </c:extLst>
          </c:dPt>
          <c:dPt>
            <c:idx val="58"/>
            <c:bubble3D val="0"/>
            <c:spPr>
              <a:noFill/>
              <a:ln w="19050">
                <a:noFill/>
              </a:ln>
              <a:effectLst/>
            </c:spPr>
            <c:extLst>
              <c:ext xmlns:c16="http://schemas.microsoft.com/office/drawing/2014/chart" uri="{C3380CC4-5D6E-409C-BE32-E72D297353CC}">
                <c16:uniqueId val="{0000008E-1AF2-4978-9993-BFAA1C48DA33}"/>
              </c:ext>
            </c:extLst>
          </c:dPt>
          <c:dPt>
            <c:idx val="59"/>
            <c:bubble3D val="0"/>
            <c:spPr>
              <a:noFill/>
              <a:ln w="19050">
                <a:noFill/>
              </a:ln>
              <a:effectLst/>
            </c:spPr>
            <c:extLst>
              <c:ext xmlns:c16="http://schemas.microsoft.com/office/drawing/2014/chart" uri="{C3380CC4-5D6E-409C-BE32-E72D297353CC}">
                <c16:uniqueId val="{00000090-1AF2-4978-9993-BFAA1C48DA33}"/>
              </c:ext>
            </c:extLst>
          </c:dPt>
          <c:dLbls>
            <c:dLbl>
              <c:idx val="1"/>
              <c:tx>
                <c:rich>
                  <a:bodyPr/>
                  <a:lstStyle/>
                  <a:p>
                    <a:r>
                      <a:rPr lang="en-US"/>
                      <a:t>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1AF2-4978-9993-BFAA1C48DA33}"/>
                </c:ext>
              </c:extLst>
            </c:dLbl>
            <c:dLbl>
              <c:idx val="2"/>
              <c:tx>
                <c:rich>
                  <a:bodyPr/>
                  <a:lstStyle/>
                  <a:p>
                    <a:r>
                      <a:rPr lang="en-US"/>
                      <a:t>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E-1AF2-4978-9993-BFAA1C48DA33}"/>
                </c:ext>
              </c:extLst>
            </c:dLbl>
            <c:dLbl>
              <c:idx val="3"/>
              <c:tx>
                <c:rich>
                  <a:bodyPr/>
                  <a:lstStyle/>
                  <a:p>
                    <a:r>
                      <a:rPr lang="en-US"/>
                      <a:t>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0-1AF2-4978-9993-BFAA1C48DA33}"/>
                </c:ext>
              </c:extLst>
            </c:dLbl>
            <c:dLbl>
              <c:idx val="4"/>
              <c:tx>
                <c:rich>
                  <a:bodyPr/>
                  <a:lstStyle/>
                  <a:p>
                    <a:r>
                      <a:rPr lang="en-US"/>
                      <a:t>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2-1AF2-4978-9993-BFAA1C48DA33}"/>
                </c:ext>
              </c:extLst>
            </c:dLbl>
            <c:dLbl>
              <c:idx val="5"/>
              <c:tx>
                <c:rich>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r>
                      <a:rPr lang="en-US" sz="1500">
                        <a:solidFill>
                          <a:schemeClr val="bg1"/>
                        </a:solidFill>
                      </a:rPr>
                      <a:t>6</a:t>
                    </a:r>
                  </a:p>
                </c:rich>
              </c:tx>
              <c:spPr>
                <a:solidFill>
                  <a:schemeClr val="tx1"/>
                </a:solid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endParaRPr lang="en-NG"/>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4-1AF2-4978-9993-BFAA1C48DA33}"/>
                </c:ext>
              </c:extLst>
            </c:dLbl>
            <c:dLbl>
              <c:idx val="6"/>
              <c:tx>
                <c:rich>
                  <a:bodyPr/>
                  <a:lstStyle/>
                  <a:p>
                    <a:r>
                      <a:rPr lang="en-US"/>
                      <a:t>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6-1AF2-4978-9993-BFAA1C48DA33}"/>
                </c:ext>
              </c:extLst>
            </c:dLbl>
            <c:dLbl>
              <c:idx val="7"/>
              <c:tx>
                <c:rich>
                  <a:bodyPr/>
                  <a:lstStyle/>
                  <a:p>
                    <a:r>
                      <a:rPr lang="en-US"/>
                      <a:t>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8-1AF2-4978-9993-BFAA1C48DA33}"/>
                </c:ext>
              </c:extLst>
            </c:dLbl>
            <c:dLbl>
              <c:idx val="8"/>
              <c:tx>
                <c:rich>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r>
                      <a:rPr lang="en-US" sz="1500">
                        <a:solidFill>
                          <a:schemeClr val="bg1"/>
                        </a:solidFill>
                      </a:rPr>
                      <a:t>9</a:t>
                    </a:r>
                  </a:p>
                </c:rich>
              </c:tx>
              <c:spPr>
                <a:solidFill>
                  <a:schemeClr val="tx1"/>
                </a:solid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endParaRPr lang="en-NG"/>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A-1AF2-4978-9993-BFAA1C48DA33}"/>
                </c:ext>
              </c:extLst>
            </c:dLbl>
            <c:dLbl>
              <c:idx val="9"/>
              <c:tx>
                <c:rich>
                  <a:bodyPr/>
                  <a:lstStyle/>
                  <a:p>
                    <a:r>
                      <a:rPr lang="en-US"/>
                      <a:t>10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C-1AF2-4978-9993-BFAA1C48DA33}"/>
                </c:ext>
              </c:extLst>
            </c:dLbl>
            <c:dLbl>
              <c:idx val="10"/>
              <c:tx>
                <c:rich>
                  <a:bodyPr/>
                  <a:lstStyle/>
                  <a:p>
                    <a:r>
                      <a:rPr lang="en-US"/>
                      <a:t>11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E-1AF2-4978-9993-BFAA1C48DA33}"/>
                </c:ext>
              </c:extLst>
            </c:dLbl>
            <c:dLbl>
              <c:idx val="11"/>
              <c:tx>
                <c:rich>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r>
                      <a:rPr lang="en-US" sz="1500">
                        <a:solidFill>
                          <a:schemeClr val="bg1"/>
                        </a:solidFill>
                      </a:rPr>
                      <a:t>12</a:t>
                    </a:r>
                  </a:p>
                </c:rich>
              </c:tx>
              <c:spPr>
                <a:solidFill>
                  <a:schemeClr val="tx1"/>
                </a:solid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endParaRPr lang="en-NG"/>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0-1AF2-4978-9993-BFAA1C48DA33}"/>
                </c:ext>
              </c:extLst>
            </c:dLbl>
            <c:spPr>
              <a:solidFill>
                <a:schemeClr val="tx1"/>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endParaRPr lang="en-NG"/>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Lit>
              <c:formatCode>General</c:formatCode>
              <c:ptCount val="12"/>
              <c:pt idx="0">
                <c:v>1</c:v>
              </c:pt>
              <c:pt idx="1">
                <c:v>1</c:v>
              </c:pt>
              <c:pt idx="2">
                <c:v>1</c:v>
              </c:pt>
              <c:pt idx="3">
                <c:v>1</c:v>
              </c:pt>
              <c:pt idx="4">
                <c:v>1</c:v>
              </c:pt>
              <c:pt idx="5">
                <c:v>1</c:v>
              </c:pt>
              <c:pt idx="6">
                <c:v>1</c:v>
              </c:pt>
              <c:pt idx="7">
                <c:v>1</c:v>
              </c:pt>
              <c:pt idx="8">
                <c:v>1</c:v>
              </c:pt>
              <c:pt idx="9">
                <c:v>1</c:v>
              </c:pt>
              <c:pt idx="10">
                <c:v>1</c:v>
              </c:pt>
              <c:pt idx="11">
                <c:v>1</c:v>
              </c:pt>
            </c:numLit>
          </c:val>
          <c:extLst>
            <c:ext xmlns:c16="http://schemas.microsoft.com/office/drawing/2014/chart" uri="{C3380CC4-5D6E-409C-BE32-E72D297353CC}">
              <c16:uniqueId val="{00000091-1AF2-4978-9993-BFAA1C48DA33}"/>
            </c:ext>
          </c:extLst>
        </c:ser>
        <c:ser>
          <c:idx val="1"/>
          <c:order val="2"/>
          <c:spPr>
            <a:solidFill>
              <a:schemeClr val="tx1"/>
            </a:solidFill>
            <a:ln w="12700" cap="flat" cmpd="sng" algn="ctr">
              <a:noFill/>
              <a:prstDash val="solid"/>
              <a:miter lim="800000"/>
            </a:ln>
            <a:effectLst/>
            <a:scene3d>
              <a:camera prst="orthographicFront"/>
              <a:lightRig rig="threePt" dir="t"/>
            </a:scene3d>
            <a:sp3d prstMaterial="metal">
              <a:bevelT w="88900" h="88900"/>
            </a:sp3d>
          </c:spPr>
          <c:dPt>
            <c:idx val="0"/>
            <c:bubble3D val="0"/>
            <c:spPr>
              <a:solidFill>
                <a:schemeClr val="tx1"/>
              </a:solidFill>
              <a:ln w="12700" cap="flat" cmpd="sng" algn="ctr">
                <a:noFill/>
                <a:prstDash val="solid"/>
                <a:miter lim="800000"/>
              </a:ln>
              <a:effectLst/>
              <a:scene3d>
                <a:camera prst="orthographicFront"/>
                <a:lightRig rig="threePt" dir="t"/>
              </a:scene3d>
              <a:sp3d prstMaterial="metal">
                <a:bevelT w="88900" h="88900"/>
              </a:sp3d>
            </c:spPr>
            <c:extLst>
              <c:ext xmlns:c16="http://schemas.microsoft.com/office/drawing/2014/chart" uri="{C3380CC4-5D6E-409C-BE32-E72D297353CC}">
                <c16:uniqueId val="{00000093-1AF2-4978-9993-BFAA1C48DA33}"/>
              </c:ext>
            </c:extLst>
          </c:dPt>
          <c:val>
            <c:numLit>
              <c:formatCode>General</c:formatCode>
              <c:ptCount val="1"/>
              <c:pt idx="0">
                <c:v>1</c:v>
              </c:pt>
            </c:numLit>
          </c:val>
          <c:extLst>
            <c:ext xmlns:c16="http://schemas.microsoft.com/office/drawing/2014/chart" uri="{C3380CC4-5D6E-409C-BE32-E72D297353CC}">
              <c16:uniqueId val="{00000094-1AF2-4978-9993-BFAA1C48DA33}"/>
            </c:ext>
          </c:extLst>
        </c:ser>
        <c:dLbls>
          <c:showLegendKey val="0"/>
          <c:showVal val="0"/>
          <c:showCatName val="0"/>
          <c:showSerName val="0"/>
          <c:showPercent val="0"/>
          <c:showBubbleSize val="0"/>
          <c:showLeaderLines val="1"/>
        </c:dLbls>
        <c:firstSliceAng val="15"/>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noFill/>
            </a:ln>
          </c:spPr>
          <c:dPt>
            <c:idx val="0"/>
            <c:bubble3D val="0"/>
            <c:spPr>
              <a:noFill/>
              <a:ln w="19050">
                <a:noFill/>
              </a:ln>
              <a:effectLst/>
            </c:spPr>
            <c:extLst>
              <c:ext xmlns:c16="http://schemas.microsoft.com/office/drawing/2014/chart" uri="{C3380CC4-5D6E-409C-BE32-E72D297353CC}">
                <c16:uniqueId val="{00000001-07CC-4A84-838A-78FE2E1132C7}"/>
              </c:ext>
            </c:extLst>
          </c:dPt>
          <c:dPt>
            <c:idx val="1"/>
            <c:bubble3D val="0"/>
            <c:spPr>
              <a:solidFill>
                <a:schemeClr val="tx1"/>
              </a:solidFill>
              <a:ln w="34925">
                <a:solidFill>
                  <a:schemeClr val="tx1"/>
                </a:solidFill>
              </a:ln>
              <a:effectLst/>
            </c:spPr>
            <c:extLst>
              <c:ext xmlns:c16="http://schemas.microsoft.com/office/drawing/2014/chart" uri="{C3380CC4-5D6E-409C-BE32-E72D297353CC}">
                <c16:uniqueId val="{00000003-07CC-4A84-838A-78FE2E1132C7}"/>
              </c:ext>
            </c:extLst>
          </c:dPt>
          <c:dPt>
            <c:idx val="2"/>
            <c:bubble3D val="0"/>
            <c:spPr>
              <a:noFill/>
              <a:ln w="19050">
                <a:noFill/>
              </a:ln>
              <a:effectLst/>
            </c:spPr>
            <c:extLst>
              <c:ext xmlns:c16="http://schemas.microsoft.com/office/drawing/2014/chart" uri="{C3380CC4-5D6E-409C-BE32-E72D297353CC}">
                <c16:uniqueId val="{00000005-07CC-4A84-838A-78FE2E1132C7}"/>
              </c:ext>
            </c:extLst>
          </c:dPt>
          <c:cat>
            <c:strRef>
              <c:f>Clock1!$A$2:$A$4</c:f>
              <c:strCache>
                <c:ptCount val="3"/>
                <c:pt idx="0">
                  <c:v>Hour</c:v>
                </c:pt>
                <c:pt idx="1">
                  <c:v>Hand width</c:v>
                </c:pt>
                <c:pt idx="2">
                  <c:v>Blank Area</c:v>
                </c:pt>
              </c:strCache>
            </c:strRef>
          </c:cat>
          <c:val>
            <c:numRef>
              <c:f>Clock1!$B$2:$B$4</c:f>
              <c:numCache>
                <c:formatCode>0.00</c:formatCode>
                <c:ptCount val="3"/>
                <c:pt idx="0">
                  <c:v>10.272777777777778</c:v>
                </c:pt>
                <c:pt idx="1">
                  <c:v>0.03</c:v>
                </c:pt>
                <c:pt idx="2">
                  <c:v>1.6972222222222229</c:v>
                </c:pt>
              </c:numCache>
            </c:numRef>
          </c:val>
          <c:extLst>
            <c:ext xmlns:c16="http://schemas.microsoft.com/office/drawing/2014/chart" uri="{C3380CC4-5D6E-409C-BE32-E72D297353CC}">
              <c16:uniqueId val="{00000006-07CC-4A84-838A-78FE2E1132C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noFill/>
            </a:ln>
          </c:spPr>
          <c:dPt>
            <c:idx val="0"/>
            <c:bubble3D val="0"/>
            <c:spPr>
              <a:noFill/>
              <a:ln w="19050">
                <a:noFill/>
              </a:ln>
              <a:effectLst/>
            </c:spPr>
            <c:extLst>
              <c:ext xmlns:c16="http://schemas.microsoft.com/office/drawing/2014/chart" uri="{C3380CC4-5D6E-409C-BE32-E72D297353CC}">
                <c16:uniqueId val="{00000001-1B94-4603-9ACE-AB403806D57B}"/>
              </c:ext>
            </c:extLst>
          </c:dPt>
          <c:dPt>
            <c:idx val="1"/>
            <c:bubble3D val="0"/>
            <c:spPr>
              <a:solidFill>
                <a:schemeClr val="tx1"/>
              </a:solidFill>
              <a:ln w="25400">
                <a:solidFill>
                  <a:schemeClr val="tx1"/>
                </a:solidFill>
              </a:ln>
              <a:effectLst/>
            </c:spPr>
            <c:extLst>
              <c:ext xmlns:c16="http://schemas.microsoft.com/office/drawing/2014/chart" uri="{C3380CC4-5D6E-409C-BE32-E72D297353CC}">
                <c16:uniqueId val="{00000003-1B94-4603-9ACE-AB403806D57B}"/>
              </c:ext>
            </c:extLst>
          </c:dPt>
          <c:dPt>
            <c:idx val="2"/>
            <c:bubble3D val="0"/>
            <c:spPr>
              <a:noFill/>
              <a:ln w="19050">
                <a:noFill/>
              </a:ln>
              <a:effectLst/>
            </c:spPr>
            <c:extLst>
              <c:ext xmlns:c16="http://schemas.microsoft.com/office/drawing/2014/chart" uri="{C3380CC4-5D6E-409C-BE32-E72D297353CC}">
                <c16:uniqueId val="{00000005-1B94-4603-9ACE-AB403806D57B}"/>
              </c:ext>
            </c:extLst>
          </c:dPt>
          <c:cat>
            <c:strRef>
              <c:f>Clock1!$A$7:$A$9</c:f>
              <c:strCache>
                <c:ptCount val="3"/>
                <c:pt idx="0">
                  <c:v>Minute</c:v>
                </c:pt>
                <c:pt idx="1">
                  <c:v>Hand width</c:v>
                </c:pt>
                <c:pt idx="2">
                  <c:v>Blank Area</c:v>
                </c:pt>
              </c:strCache>
            </c:strRef>
          </c:cat>
          <c:val>
            <c:numRef>
              <c:f>Clock1!$B$7:$B$9</c:f>
              <c:numCache>
                <c:formatCode>0.00</c:formatCode>
                <c:ptCount val="3"/>
                <c:pt idx="0">
                  <c:v>16.366666666666667</c:v>
                </c:pt>
                <c:pt idx="1">
                  <c:v>0.02</c:v>
                </c:pt>
                <c:pt idx="2">
                  <c:v>43.61333333333333</c:v>
                </c:pt>
              </c:numCache>
            </c:numRef>
          </c:val>
          <c:extLst>
            <c:ext xmlns:c16="http://schemas.microsoft.com/office/drawing/2014/chart" uri="{C3380CC4-5D6E-409C-BE32-E72D297353CC}">
              <c16:uniqueId val="{00000006-1B94-4603-9ACE-AB403806D57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0"/>
        <c:ser>
          <c:idx val="0"/>
          <c:order val="0"/>
          <c:spPr>
            <a:noFill/>
            <a:ln w="19050">
              <a:solidFill>
                <a:schemeClr val="lt1"/>
              </a:solidFill>
            </a:ln>
            <a:effectLst/>
          </c:spPr>
          <c:dPt>
            <c:idx val="0"/>
            <c:bubble3D val="0"/>
            <c:extLst>
              <c:ext xmlns:c16="http://schemas.microsoft.com/office/drawing/2014/chart" uri="{C3380CC4-5D6E-409C-BE32-E72D297353CC}">
                <c16:uniqueId val="{00000001-999E-4F73-8DDA-B600E20C587E}"/>
              </c:ext>
            </c:extLst>
          </c:dPt>
          <c:dPt>
            <c:idx val="1"/>
            <c:bubble3D val="0"/>
            <c:extLst>
              <c:ext xmlns:c16="http://schemas.microsoft.com/office/drawing/2014/chart" uri="{C3380CC4-5D6E-409C-BE32-E72D297353CC}">
                <c16:uniqueId val="{00000003-999E-4F73-8DDA-B600E20C587E}"/>
              </c:ext>
            </c:extLst>
          </c:dPt>
          <c:dPt>
            <c:idx val="2"/>
            <c:bubble3D val="0"/>
            <c:explosion val="6"/>
            <c:extLst>
              <c:ext xmlns:c16="http://schemas.microsoft.com/office/drawing/2014/chart" uri="{C3380CC4-5D6E-409C-BE32-E72D297353CC}">
                <c16:uniqueId val="{00000005-999E-4F73-8DDA-B600E20C587E}"/>
              </c:ext>
            </c:extLst>
          </c:dPt>
          <c:cat>
            <c:strRef>
              <c:f>Clock1!$A$12:$A$14</c:f>
              <c:strCache>
                <c:ptCount val="3"/>
                <c:pt idx="0">
                  <c:v>Second</c:v>
                </c:pt>
                <c:pt idx="1">
                  <c:v>Hand width</c:v>
                </c:pt>
                <c:pt idx="2">
                  <c:v>Blank Area</c:v>
                </c:pt>
              </c:strCache>
            </c:strRef>
          </c:cat>
          <c:val>
            <c:numRef>
              <c:f>Clock1!$B$12:$B$14</c:f>
              <c:numCache>
                <c:formatCode>0.00</c:formatCode>
                <c:ptCount val="3"/>
                <c:pt idx="0" formatCode="General">
                  <c:v>22</c:v>
                </c:pt>
                <c:pt idx="1">
                  <c:v>0.01</c:v>
                </c:pt>
                <c:pt idx="2">
                  <c:v>37.989999999999995</c:v>
                </c:pt>
              </c:numCache>
            </c:numRef>
          </c:val>
          <c:extLst>
            <c:ext xmlns:c16="http://schemas.microsoft.com/office/drawing/2014/chart" uri="{C3380CC4-5D6E-409C-BE32-E72D297353CC}">
              <c16:uniqueId val="{00000006-999E-4F73-8DDA-B600E20C587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plotArea>
      <cx:plotAreaRegion>
        <cx:series layoutId="waterfall" uniqueId="{866FF79B-15B2-4783-9D6B-F9D344668D95}" formatIdx="0">
          <cx:spPr>
            <a:gradFill>
              <a:gsLst>
                <a:gs pos="48000">
                  <a:srgbClr val="646B77">
                    <a:alpha val="65000"/>
                  </a:srgbClr>
                </a:gs>
                <a:gs pos="1000">
                  <a:schemeClr val="tx1"/>
                </a:gs>
                <a:gs pos="100000">
                  <a:schemeClr val="tx1">
                    <a:lumMod val="95000"/>
                    <a:lumOff val="5000"/>
                    <a:alpha val="50000"/>
                  </a:schemeClr>
                </a:gs>
              </a:gsLst>
              <a:lin ang="0" scaled="0"/>
            </a:gradFill>
          </cx:spPr>
          <cx:dataLabels pos="ctr">
            <cx:numFmt formatCode="#,##0" sourceLinked="0"/>
            <cx:txPr>
              <a:bodyPr spcFirstLastPara="1" vertOverflow="ellipsis" horzOverflow="overflow" wrap="square" lIns="0" tIns="0" rIns="0" bIns="0" anchor="ctr" anchorCtr="1"/>
              <a:lstStyle/>
              <a:p>
                <a:pPr algn="ctr" rtl="0">
                  <a:defRPr sz="900">
                    <a:solidFill>
                      <a:schemeClr val="bg1"/>
                    </a:solidFill>
                  </a:defRPr>
                </a:pPr>
                <a:endParaRPr lang="en-US" sz="900" b="0" i="0" u="none" strike="noStrike" baseline="0">
                  <a:solidFill>
                    <a:schemeClr val="bg1"/>
                  </a:solidFill>
                  <a:latin typeface="Calibri" panose="020F0502020204030204"/>
                </a:endParaRPr>
              </a:p>
            </cx:txPr>
            <cx:visibility seriesName="0" categoryName="0" value="1"/>
            <cx:separator>, </cx:separator>
          </cx:dataLabels>
          <cx:dataId val="0"/>
          <cx:layoutPr>
            <cx:subtotals/>
          </cx:layoutPr>
        </cx:series>
      </cx:plotAreaRegion>
      <cx:axis id="0">
        <cx:catScaling gapWidth="0.5"/>
        <cx:majorTickMarks type="cross"/>
        <cx:tickLabels/>
        <cx:txPr>
          <a:bodyPr spcFirstLastPara="1" vertOverflow="ellipsis" horzOverflow="overflow" wrap="square" lIns="0" tIns="0" rIns="0" bIns="0" anchor="ctr" anchorCtr="1"/>
          <a:lstStyle/>
          <a:p>
            <a:pPr algn="ctr" rtl="0">
              <a:defRPr sz="900" b="1">
                <a:solidFill>
                  <a:schemeClr val="bg1"/>
                </a:solidFill>
                <a:latin typeface="Bell MT" panose="02020503060305020303" pitchFamily="18" charset="0"/>
                <a:ea typeface="Bell MT" panose="02020503060305020303" pitchFamily="18" charset="0"/>
                <a:cs typeface="Bell MT" panose="02020503060305020303" pitchFamily="18" charset="0"/>
              </a:defRPr>
            </a:pPr>
            <a:endParaRPr lang="en-US" sz="900" b="1" i="0" u="none" strike="noStrike" baseline="0">
              <a:solidFill>
                <a:schemeClr val="bg1"/>
              </a:solidFill>
              <a:latin typeface="Bell MT" panose="02020503060305020303" pitchFamily="18" charset="0"/>
            </a:endParaRPr>
          </a:p>
        </cx:txPr>
      </cx:axis>
      <cx:axis id="1">
        <cx:valScaling/>
        <cx:tickLabels/>
      </cx:axis>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val">
        <cx:f>_xlchart.v1.3</cx:f>
      </cx:numDim>
    </cx:data>
  </cx:chartData>
  <cx:chart>
    <cx:plotArea>
      <cx:plotAreaRegion>
        <cx:series layoutId="waterfall" uniqueId="{866FF79B-15B2-4783-9D6B-F9D344668D95}" formatIdx="0">
          <cx:dataLabels pos="outEnd">
            <cx:visibility seriesName="0" categoryName="0" value="1"/>
          </cx:dataLabels>
          <cx:dataId val="0"/>
          <cx:layoutPr>
            <cx:subtotals/>
          </cx:layoutPr>
        </cx:series>
      </cx:plotAreaRegion>
      <cx:axis id="0">
        <cx:catScaling gapWidth="0.5"/>
        <cx:tickLabels/>
      </cx:axis>
      <cx:axis id="1">
        <cx:valScaling/>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10.jpeg"/><Relationship Id="rId13" Type="http://schemas.openxmlformats.org/officeDocument/2006/relationships/image" Target="../media/image15.jpeg"/><Relationship Id="rId18" Type="http://schemas.openxmlformats.org/officeDocument/2006/relationships/image" Target="../media/image19.png"/><Relationship Id="rId3" Type="http://schemas.openxmlformats.org/officeDocument/2006/relationships/chart" Target="../charts/chart2.xml"/><Relationship Id="rId21" Type="http://schemas.openxmlformats.org/officeDocument/2006/relationships/image" Target="../media/image22.jpeg"/><Relationship Id="rId7" Type="http://schemas.openxmlformats.org/officeDocument/2006/relationships/image" Target="../media/image9.jpeg"/><Relationship Id="rId12" Type="http://schemas.openxmlformats.org/officeDocument/2006/relationships/image" Target="../media/image14.jpeg"/><Relationship Id="rId17" Type="http://schemas.openxmlformats.org/officeDocument/2006/relationships/image" Target="../media/image18.jpg"/><Relationship Id="rId2" Type="http://schemas.openxmlformats.org/officeDocument/2006/relationships/chart" Target="../charts/chart1.xml"/><Relationship Id="rId16" Type="http://schemas.openxmlformats.org/officeDocument/2006/relationships/hyperlink" Target="#Database!A1"/><Relationship Id="rId20" Type="http://schemas.openxmlformats.org/officeDocument/2006/relationships/image" Target="../media/image21.png"/><Relationship Id="rId1" Type="http://schemas.openxmlformats.org/officeDocument/2006/relationships/image" Target="../media/image7.jpeg"/><Relationship Id="rId6" Type="http://schemas.openxmlformats.org/officeDocument/2006/relationships/image" Target="../media/image8.jpeg"/><Relationship Id="rId11" Type="http://schemas.openxmlformats.org/officeDocument/2006/relationships/image" Target="../media/image13.jpeg"/><Relationship Id="rId5" Type="http://schemas.openxmlformats.org/officeDocument/2006/relationships/chart" Target="../charts/chart4.xml"/><Relationship Id="rId15" Type="http://schemas.openxmlformats.org/officeDocument/2006/relationships/image" Target="../media/image17.jpeg"/><Relationship Id="rId10" Type="http://schemas.openxmlformats.org/officeDocument/2006/relationships/image" Target="../media/image12.jpeg"/><Relationship Id="rId19" Type="http://schemas.openxmlformats.org/officeDocument/2006/relationships/image" Target="../media/image20.png"/><Relationship Id="rId4" Type="http://schemas.openxmlformats.org/officeDocument/2006/relationships/chart" Target="../charts/chart3.xml"/><Relationship Id="rId9" Type="http://schemas.openxmlformats.org/officeDocument/2006/relationships/image" Target="../media/image11.jpeg"/><Relationship Id="rId14" Type="http://schemas.openxmlformats.org/officeDocument/2006/relationships/image" Target="../media/image16.jpeg"/></Relationships>
</file>

<file path=xl/drawings/_rels/drawing2.xml.rels><?xml version="1.0" encoding="UTF-8" standalone="yes"?>
<Relationships xmlns="http://schemas.openxmlformats.org/package/2006/relationships"><Relationship Id="rId3" Type="http://schemas.openxmlformats.org/officeDocument/2006/relationships/image" Target="../media/image7.jpeg"/><Relationship Id="rId2" Type="http://schemas.openxmlformats.org/officeDocument/2006/relationships/image" Target="../media/image20.png"/><Relationship Id="rId1" Type="http://schemas.openxmlformats.org/officeDocument/2006/relationships/image" Target="../media/image21.png"/><Relationship Id="rId5" Type="http://schemas.openxmlformats.org/officeDocument/2006/relationships/image" Target="../media/image22.jpeg"/><Relationship Id="rId4" Type="http://schemas.openxmlformats.org/officeDocument/2006/relationships/image" Target="../media/image27.png"/></Relationships>
</file>

<file path=xl/drawings/_rels/drawing3.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image" Target="../media/image34.jpeg"/><Relationship Id="rId7" Type="http://schemas.microsoft.com/office/2014/relationships/chartEx" Target="../charts/chartEx1.xml"/><Relationship Id="rId12" Type="http://schemas.openxmlformats.org/officeDocument/2006/relationships/image" Target="../media/image27.png"/><Relationship Id="rId2" Type="http://schemas.openxmlformats.org/officeDocument/2006/relationships/image" Target="../media/image33.jpeg"/><Relationship Id="rId1" Type="http://schemas.openxmlformats.org/officeDocument/2006/relationships/image" Target="../media/image22.jpeg"/><Relationship Id="rId6" Type="http://schemas.openxmlformats.org/officeDocument/2006/relationships/image" Target="../media/image36.jpeg"/><Relationship Id="rId11" Type="http://schemas.openxmlformats.org/officeDocument/2006/relationships/image" Target="../media/image7.jpeg"/><Relationship Id="rId5" Type="http://schemas.openxmlformats.org/officeDocument/2006/relationships/chart" Target="../charts/chart5.xml"/><Relationship Id="rId10" Type="http://schemas.openxmlformats.org/officeDocument/2006/relationships/chart" Target="../charts/chart8.xml"/><Relationship Id="rId4" Type="http://schemas.openxmlformats.org/officeDocument/2006/relationships/image" Target="../media/image35.jpeg"/><Relationship Id="rId9" Type="http://schemas.openxmlformats.org/officeDocument/2006/relationships/chart" Target="../charts/chart7.xml"/></Relationships>
</file>

<file path=xl/drawings/_rels/drawing4.xml.rels><?xml version="1.0" encoding="UTF-8" standalone="yes"?>
<Relationships xmlns="http://schemas.openxmlformats.org/package/2006/relationships"><Relationship Id="rId3" Type="http://schemas.openxmlformats.org/officeDocument/2006/relationships/image" Target="../media/image38.png"/><Relationship Id="rId2" Type="http://schemas.openxmlformats.org/officeDocument/2006/relationships/image" Target="../media/image37.png"/><Relationship Id="rId1" Type="http://schemas.openxmlformats.org/officeDocument/2006/relationships/hyperlink" Target="#Interface!A1"/></Relationships>
</file>

<file path=xl/drawings/_rels/drawing5.xml.rels><?xml version="1.0" encoding="UTF-8" standalone="yes"?>
<Relationships xmlns="http://schemas.openxmlformats.org/package/2006/relationships"><Relationship Id="rId2" Type="http://schemas.openxmlformats.org/officeDocument/2006/relationships/chart" Target="../charts/chart9.xml"/><Relationship Id="rId1" Type="http://schemas.microsoft.com/office/2014/relationships/chartEx" Target="../charts/chartEx2.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4" Type="http://schemas.openxmlformats.org/officeDocument/2006/relationships/chart" Target="../charts/chart13.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5" Type="http://schemas.openxmlformats.org/officeDocument/2006/relationships/image" Target="../media/image2.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5.emf"/><Relationship Id="rId1" Type="http://schemas.openxmlformats.org/officeDocument/2006/relationships/image" Target="../media/image26.emf"/><Relationship Id="rId4" Type="http://schemas.openxmlformats.org/officeDocument/2006/relationships/image" Target="../media/image23.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31.emf"/><Relationship Id="rId1" Type="http://schemas.openxmlformats.org/officeDocument/2006/relationships/image" Target="../media/image32.emf"/><Relationship Id="rId4" Type="http://schemas.openxmlformats.org/officeDocument/2006/relationships/image" Target="../media/image29.emf"/></Relationships>
</file>

<file path=xl/drawings/drawing1.xml><?xml version="1.0" encoding="utf-8"?>
<xdr:wsDr xmlns:xdr="http://schemas.openxmlformats.org/drawingml/2006/spreadsheetDrawing" xmlns:a="http://schemas.openxmlformats.org/drawingml/2006/main">
  <xdr:twoCellAnchor editAs="oneCell">
    <xdr:from>
      <xdr:col>17</xdr:col>
      <xdr:colOff>819760</xdr:colOff>
      <xdr:row>1</xdr:row>
      <xdr:rowOff>62563</xdr:rowOff>
    </xdr:from>
    <xdr:to>
      <xdr:col>17</xdr:col>
      <xdr:colOff>2028701</xdr:colOff>
      <xdr:row>2</xdr:row>
      <xdr:rowOff>181440</xdr:rowOff>
    </xdr:to>
    <xdr:sp macro="" textlink="">
      <xdr:nvSpPr>
        <xdr:cNvPr id="14" name="Rectangle 13">
          <a:extLst>
            <a:ext uri="{FF2B5EF4-FFF2-40B4-BE49-F238E27FC236}">
              <a16:creationId xmlns:a16="http://schemas.microsoft.com/office/drawing/2014/main" id="{00000000-0008-0000-0000-00000E000000}"/>
            </a:ext>
          </a:extLst>
        </xdr:cNvPr>
        <xdr:cNvSpPr/>
      </xdr:nvSpPr>
      <xdr:spPr>
        <a:xfrm>
          <a:off x="14191870" y="248115"/>
          <a:ext cx="1208941" cy="304429"/>
        </a:xfrm>
        <a:prstGeom prst="rect">
          <a:avLst/>
        </a:prstGeom>
        <a:noFill/>
        <a:ln>
          <a:noFill/>
        </a:ln>
        <a:effectLst>
          <a:glow>
            <a:schemeClr val="accent1">
              <a:alpha val="0"/>
            </a:schemeClr>
          </a:glo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prstTxWarp prst="textStop">
            <a:avLst/>
          </a:prstTxWarp>
        </a:bodyPr>
        <a:lstStyle/>
        <a:p>
          <a:pPr algn="ctr"/>
          <a:r>
            <a:rPr lang="en-US" sz="1000"/>
            <a:t>(</a:t>
          </a:r>
          <a:r>
            <a:rPr lang="en-US" sz="1000">
              <a:latin typeface="Arial Black" panose="020B0A04020102020204" pitchFamily="34" charset="0"/>
            </a:rPr>
            <a:t>Interface</a:t>
          </a:r>
          <a:r>
            <a:rPr lang="en-US" sz="1000"/>
            <a:t>)</a:t>
          </a:r>
        </a:p>
      </xdr:txBody>
    </xdr:sp>
    <xdr:clientData/>
  </xdr:twoCellAnchor>
  <xdr:twoCellAnchor editAs="absolute">
    <xdr:from>
      <xdr:col>4</xdr:col>
      <xdr:colOff>460641</xdr:colOff>
      <xdr:row>4</xdr:row>
      <xdr:rowOff>96007</xdr:rowOff>
    </xdr:from>
    <xdr:to>
      <xdr:col>19</xdr:col>
      <xdr:colOff>84252</xdr:colOff>
      <xdr:row>45</xdr:row>
      <xdr:rowOff>276</xdr:rowOff>
    </xdr:to>
    <xdr:sp macro="" textlink="">
      <xdr:nvSpPr>
        <xdr:cNvPr id="2" name="Freeform: Shape 1">
          <a:extLst>
            <a:ext uri="{FF2B5EF4-FFF2-40B4-BE49-F238E27FC236}">
              <a16:creationId xmlns:a16="http://schemas.microsoft.com/office/drawing/2014/main" id="{00000000-0008-0000-0000-000002000000}"/>
            </a:ext>
          </a:extLst>
        </xdr:cNvPr>
        <xdr:cNvSpPr/>
      </xdr:nvSpPr>
      <xdr:spPr>
        <a:xfrm>
          <a:off x="2501712" y="838215"/>
          <a:ext cx="13775040" cy="7586119"/>
        </a:xfrm>
        <a:custGeom>
          <a:avLst/>
          <a:gdLst>
            <a:gd name="connsiteX0" fmla="*/ 3366312 w 9037674"/>
            <a:gd name="connsiteY0" fmla="*/ 2471349 h 5167422"/>
            <a:gd name="connsiteX1" fmla="*/ 6213050 w 9037674"/>
            <a:gd name="connsiteY1" fmla="*/ 2471349 h 5167422"/>
            <a:gd name="connsiteX2" fmla="*/ 6213050 w 9037674"/>
            <a:gd name="connsiteY2" fmla="*/ 5167422 h 5167422"/>
            <a:gd name="connsiteX3" fmla="*/ 3366312 w 9037674"/>
            <a:gd name="connsiteY3" fmla="*/ 5167422 h 5167422"/>
            <a:gd name="connsiteX4" fmla="*/ 0 w 9037674"/>
            <a:gd name="connsiteY4" fmla="*/ 2471349 h 5167422"/>
            <a:gd name="connsiteX5" fmla="*/ 3227312 w 9037674"/>
            <a:gd name="connsiteY5" fmla="*/ 2471349 h 5167422"/>
            <a:gd name="connsiteX6" fmla="*/ 3227312 w 9037674"/>
            <a:gd name="connsiteY6" fmla="*/ 5167422 h 5167422"/>
            <a:gd name="connsiteX7" fmla="*/ 0 w 9037674"/>
            <a:gd name="connsiteY7" fmla="*/ 5167422 h 5167422"/>
            <a:gd name="connsiteX8" fmla="*/ 6352050 w 9037674"/>
            <a:gd name="connsiteY8" fmla="*/ 0 h 5167422"/>
            <a:gd name="connsiteX9" fmla="*/ 9037674 w 9037674"/>
            <a:gd name="connsiteY9" fmla="*/ 0 h 5167422"/>
            <a:gd name="connsiteX10" fmla="*/ 9037674 w 9037674"/>
            <a:gd name="connsiteY10" fmla="*/ 5167422 h 5167422"/>
            <a:gd name="connsiteX11" fmla="*/ 6352050 w 9037674"/>
            <a:gd name="connsiteY11" fmla="*/ 5167422 h 5167422"/>
            <a:gd name="connsiteX12" fmla="*/ 0 w 9037674"/>
            <a:gd name="connsiteY12" fmla="*/ 0 h 5167422"/>
            <a:gd name="connsiteX13" fmla="*/ 6213050 w 9037674"/>
            <a:gd name="connsiteY13" fmla="*/ 0 h 5167422"/>
            <a:gd name="connsiteX14" fmla="*/ 6213050 w 9037674"/>
            <a:gd name="connsiteY14" fmla="*/ 2296375 h 5167422"/>
            <a:gd name="connsiteX15" fmla="*/ 3366312 w 9037674"/>
            <a:gd name="connsiteY15" fmla="*/ 2296375 h 5167422"/>
            <a:gd name="connsiteX16" fmla="*/ 3227312 w 9037674"/>
            <a:gd name="connsiteY16" fmla="*/ 2296375 h 5167422"/>
            <a:gd name="connsiteX17" fmla="*/ 0 w 9037674"/>
            <a:gd name="connsiteY17" fmla="*/ 2296375 h 516742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9037674" h="5167422">
              <a:moveTo>
                <a:pt x="3366312" y="2471349"/>
              </a:moveTo>
              <a:lnTo>
                <a:pt x="6213050" y="2471349"/>
              </a:lnTo>
              <a:lnTo>
                <a:pt x="6213050" y="5167422"/>
              </a:lnTo>
              <a:lnTo>
                <a:pt x="3366312" y="5167422"/>
              </a:lnTo>
              <a:close/>
              <a:moveTo>
                <a:pt x="0" y="2471349"/>
              </a:moveTo>
              <a:lnTo>
                <a:pt x="3227312" y="2471349"/>
              </a:lnTo>
              <a:lnTo>
                <a:pt x="3227312" y="5167422"/>
              </a:lnTo>
              <a:lnTo>
                <a:pt x="0" y="5167422"/>
              </a:lnTo>
              <a:close/>
              <a:moveTo>
                <a:pt x="6352050" y="0"/>
              </a:moveTo>
              <a:lnTo>
                <a:pt x="9037674" y="0"/>
              </a:lnTo>
              <a:lnTo>
                <a:pt x="9037674" y="5167422"/>
              </a:lnTo>
              <a:lnTo>
                <a:pt x="6352050" y="5167422"/>
              </a:lnTo>
              <a:close/>
              <a:moveTo>
                <a:pt x="0" y="0"/>
              </a:moveTo>
              <a:lnTo>
                <a:pt x="6213050" y="0"/>
              </a:lnTo>
              <a:lnTo>
                <a:pt x="6213050" y="2296375"/>
              </a:lnTo>
              <a:lnTo>
                <a:pt x="3366312" y="2296375"/>
              </a:lnTo>
              <a:lnTo>
                <a:pt x="3227312" y="2296375"/>
              </a:lnTo>
              <a:lnTo>
                <a:pt x="0" y="2296375"/>
              </a:lnTo>
              <a:close/>
            </a:path>
          </a:pathLst>
        </a:custGeom>
        <a:gradFill>
          <a:gsLst>
            <a:gs pos="48000">
              <a:srgbClr val="646B77">
                <a:alpha val="69000"/>
              </a:srgbClr>
            </a:gs>
            <a:gs pos="0">
              <a:schemeClr val="tx1">
                <a:alpha val="80000"/>
              </a:schemeClr>
            </a:gs>
            <a:gs pos="100000">
              <a:schemeClr val="tx1">
                <a:lumMod val="95000"/>
                <a:lumOff val="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editAs="absolute">
    <xdr:from>
      <xdr:col>4</xdr:col>
      <xdr:colOff>416558</xdr:colOff>
      <xdr:row>25</xdr:row>
      <xdr:rowOff>105734</xdr:rowOff>
    </xdr:from>
    <xdr:to>
      <xdr:col>7</xdr:col>
      <xdr:colOff>815847</xdr:colOff>
      <xdr:row>31</xdr:row>
      <xdr:rowOff>166119</xdr:rowOff>
    </xdr:to>
    <xdr:sp macro="" textlink="">
      <xdr:nvSpPr>
        <xdr:cNvPr id="18" name="Rectangle 17">
          <a:extLst>
            <a:ext uri="{FF2B5EF4-FFF2-40B4-BE49-F238E27FC236}">
              <a16:creationId xmlns:a16="http://schemas.microsoft.com/office/drawing/2014/main" id="{00000000-0008-0000-0000-000012000000}"/>
            </a:ext>
          </a:extLst>
        </xdr:cNvPr>
        <xdr:cNvSpPr/>
      </xdr:nvSpPr>
      <xdr:spPr>
        <a:xfrm>
          <a:off x="2461258" y="4931734"/>
          <a:ext cx="3523489" cy="120338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blipFill>
                <a:blip xmlns:r="http://schemas.openxmlformats.org/officeDocument/2006/relationships" r:embed="rId1"/>
                <a:tile tx="0" ty="0" sx="100000" sy="100000" flip="none" algn="tl"/>
              </a:blipFill>
              <a:latin typeface="Bell MT" panose="02020503060305020303" pitchFamily="18" charset="0"/>
              <a:ea typeface="+mn-ea"/>
              <a:cs typeface="+mn-cs"/>
            </a:rPr>
            <a:t>=&gt;  Almadina Clinic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1">
              <a:blipFill>
                <a:blip xmlns:r="http://schemas.openxmlformats.org/officeDocument/2006/relationships" r:embed="rId1"/>
                <a:tile tx="0" ty="0" sx="100000" sy="100000" flip="none" algn="tl"/>
              </a:blipFill>
              <a:latin typeface="Bell MT" panose="02020503060305020303" pitchFamily="18" charset="0"/>
              <a:ea typeface="+mn-ea"/>
              <a:cs typeface="+mn-cs"/>
            </a:rPr>
            <a:t>=&gt;  Almadina Diagnostics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1">
              <a:blipFill>
                <a:blip xmlns:r="http://schemas.openxmlformats.org/officeDocument/2006/relationships" r:embed="rId1"/>
                <a:tile tx="0" ty="0" sx="100000" sy="100000" flip="none" algn="tl"/>
              </a:blipFill>
              <a:latin typeface="Bell MT" panose="02020503060305020303" pitchFamily="18" charset="0"/>
              <a:ea typeface="+mn-ea"/>
              <a:cs typeface="+mn-cs"/>
            </a:rPr>
            <a:t>=&gt;  Almadina Inpatient </a:t>
          </a:r>
        </a:p>
        <a:p>
          <a:pPr marL="0" indent="0" algn="l"/>
          <a:endParaRPr lang="en-US" sz="1100" b="1">
            <a:blipFill>
              <a:blip xmlns:r="http://schemas.openxmlformats.org/officeDocument/2006/relationships" r:embed="rId1"/>
              <a:tile tx="0" ty="0" sx="100000" sy="100000" flip="none" algn="tl"/>
            </a:blipFill>
            <a:latin typeface="Bell MT" panose="02020503060305020303" pitchFamily="18" charset="0"/>
            <a:ea typeface="+mn-ea"/>
            <a:cs typeface="+mn-cs"/>
          </a:endParaRPr>
        </a:p>
      </xdr:txBody>
    </xdr:sp>
    <xdr:clientData/>
  </xdr:twoCellAnchor>
  <xdr:twoCellAnchor editAs="absolute">
    <xdr:from>
      <xdr:col>4</xdr:col>
      <xdr:colOff>325149</xdr:colOff>
      <xdr:row>23</xdr:row>
      <xdr:rowOff>125047</xdr:rowOff>
    </xdr:from>
    <xdr:to>
      <xdr:col>5</xdr:col>
      <xdr:colOff>61142</xdr:colOff>
      <xdr:row>26</xdr:row>
      <xdr:rowOff>4582</xdr:rowOff>
    </xdr:to>
    <xdr:sp macro="" textlink="">
      <xdr:nvSpPr>
        <xdr:cNvPr id="19" name="Rectangle 18">
          <a:extLst>
            <a:ext uri="{FF2B5EF4-FFF2-40B4-BE49-F238E27FC236}">
              <a16:creationId xmlns:a16="http://schemas.microsoft.com/office/drawing/2014/main" id="{00000000-0008-0000-0000-000013000000}"/>
            </a:ext>
          </a:extLst>
        </xdr:cNvPr>
        <xdr:cNvSpPr/>
      </xdr:nvSpPr>
      <xdr:spPr>
        <a:xfrm>
          <a:off x="2364476" y="4655528"/>
          <a:ext cx="1396762" cy="46080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36000" rtlCol="0" anchor="ctr">
          <a:noAutofit/>
        </a:bodyPr>
        <a:lstStyle/>
        <a:p>
          <a:pPr marL="0" indent="0" algn="ctr"/>
          <a:r>
            <a:rPr lang="en-US" sz="1200" b="1">
              <a:blipFill dpi="0" rotWithShape="1">
                <a:blip xmlns:r="http://schemas.openxmlformats.org/officeDocument/2006/relationships" r:embed="rId1"/>
                <a:srcRect/>
                <a:tile tx="0" ty="0" sx="100000" sy="100000" flip="none" algn="ctr"/>
              </a:blipFill>
              <a:latin typeface="Bell MT" panose="02020503060305020303" pitchFamily="18" charset="0"/>
              <a:ea typeface="+mn-ea"/>
              <a:cs typeface="+mn-cs"/>
            </a:rPr>
            <a:t>Location</a:t>
          </a:r>
        </a:p>
        <a:p>
          <a:pPr marL="0" indent="0" algn="ctr"/>
          <a:endParaRPr lang="en-US" sz="1200" b="1">
            <a:blipFill dpi="0" rotWithShape="1">
              <a:blip xmlns:r="http://schemas.openxmlformats.org/officeDocument/2006/relationships" r:embed="rId1"/>
              <a:srcRect/>
              <a:tile tx="0" ty="0" sx="100000" sy="100000" flip="none" algn="ctr"/>
            </a:blipFill>
            <a:latin typeface="Bell MT" panose="02020503060305020303" pitchFamily="18" charset="0"/>
            <a:ea typeface="+mn-ea"/>
            <a:cs typeface="+mn-cs"/>
          </a:endParaRPr>
        </a:p>
      </xdr:txBody>
    </xdr:sp>
    <xdr:clientData/>
  </xdr:twoCellAnchor>
  <xdr:twoCellAnchor editAs="absolute">
    <xdr:from>
      <xdr:col>12</xdr:col>
      <xdr:colOff>705301</xdr:colOff>
      <xdr:row>6</xdr:row>
      <xdr:rowOff>83940</xdr:rowOff>
    </xdr:from>
    <xdr:to>
      <xdr:col>16</xdr:col>
      <xdr:colOff>506361</xdr:colOff>
      <xdr:row>23</xdr:row>
      <xdr:rowOff>149357</xdr:rowOff>
    </xdr:to>
    <xdr:grpSp>
      <xdr:nvGrpSpPr>
        <xdr:cNvPr id="29" name="Rounded Rectangle 19">
          <a:extLst>
            <a:ext uri="{FF2B5EF4-FFF2-40B4-BE49-F238E27FC236}">
              <a16:creationId xmlns:a16="http://schemas.microsoft.com/office/drawing/2014/main" id="{00000000-0008-0000-0000-00001D000000}"/>
            </a:ext>
          </a:extLst>
        </xdr:cNvPr>
        <xdr:cNvGrpSpPr/>
      </xdr:nvGrpSpPr>
      <xdr:grpSpPr>
        <a:xfrm>
          <a:off x="9265431" y="1197252"/>
          <a:ext cx="2708040" cy="3294021"/>
          <a:chOff x="1311892" y="220804"/>
          <a:chExt cx="3252606" cy="3200400"/>
        </a:xfrm>
      </xdr:grpSpPr>
      <xdr:sp macro="" textlink="">
        <xdr:nvSpPr>
          <xdr:cNvPr id="30" name="Oval 29">
            <a:extLst>
              <a:ext uri="{FF2B5EF4-FFF2-40B4-BE49-F238E27FC236}">
                <a16:creationId xmlns:a16="http://schemas.microsoft.com/office/drawing/2014/main" id="{00000000-0008-0000-0000-00001E000000}"/>
              </a:ext>
            </a:extLst>
          </xdr:cNvPr>
          <xdr:cNvSpPr/>
        </xdr:nvSpPr>
        <xdr:spPr>
          <a:xfrm>
            <a:off x="1762080" y="2860467"/>
            <a:ext cx="2257425" cy="304799"/>
          </a:xfrm>
          <a:prstGeom prst="ellipse">
            <a:avLst/>
          </a:prstGeom>
          <a:gradFill flip="none" rotWithShape="1">
            <a:gsLst>
              <a:gs pos="73000">
                <a:schemeClr val="tx1">
                  <a:alpha val="32000"/>
                </a:schemeClr>
              </a:gs>
              <a:gs pos="100000">
                <a:schemeClr val="bg1">
                  <a:lumMod val="65000"/>
                </a:schemeClr>
              </a:gs>
            </a:gsLst>
            <a:path path="shape">
              <a:fillToRect l="50000" t="50000" r="50000" b="50000"/>
            </a:path>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31" name="Chart 30">
            <a:extLst>
              <a:ext uri="{FF2B5EF4-FFF2-40B4-BE49-F238E27FC236}">
                <a16:creationId xmlns:a16="http://schemas.microsoft.com/office/drawing/2014/main" id="{00000000-0008-0000-0000-00001F000000}"/>
              </a:ext>
            </a:extLst>
          </xdr:cNvPr>
          <xdr:cNvGraphicFramePr>
            <a:graphicFrameLocks/>
          </xdr:cNvGraphicFramePr>
        </xdr:nvGraphicFramePr>
        <xdr:xfrm>
          <a:off x="1317228" y="220804"/>
          <a:ext cx="3095625" cy="3200400"/>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32" name="Chart 31">
            <a:extLst>
              <a:ext uri="{FF2B5EF4-FFF2-40B4-BE49-F238E27FC236}">
                <a16:creationId xmlns:a16="http://schemas.microsoft.com/office/drawing/2014/main" id="{00000000-0008-0000-0000-000020000000}"/>
              </a:ext>
            </a:extLst>
          </xdr:cNvPr>
          <xdr:cNvGraphicFramePr/>
        </xdr:nvGraphicFramePr>
        <xdr:xfrm>
          <a:off x="2012822" y="939942"/>
          <a:ext cx="1704436" cy="1762125"/>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33" name="Chart 32">
            <a:extLst>
              <a:ext uri="{FF2B5EF4-FFF2-40B4-BE49-F238E27FC236}">
                <a16:creationId xmlns:a16="http://schemas.microsoft.com/office/drawing/2014/main" id="{00000000-0008-0000-0000-000021000000}"/>
              </a:ext>
            </a:extLst>
          </xdr:cNvPr>
          <xdr:cNvGraphicFramePr>
            <a:graphicFrameLocks/>
          </xdr:cNvGraphicFramePr>
        </xdr:nvGraphicFramePr>
        <xdr:xfrm>
          <a:off x="1732712" y="590699"/>
          <a:ext cx="2264658" cy="2400956"/>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34" name="Chart 33">
            <a:extLst>
              <a:ext uri="{FF2B5EF4-FFF2-40B4-BE49-F238E27FC236}">
                <a16:creationId xmlns:a16="http://schemas.microsoft.com/office/drawing/2014/main" id="{00000000-0008-0000-0000-000022000000}"/>
              </a:ext>
            </a:extLst>
          </xdr:cNvPr>
          <xdr:cNvGraphicFramePr>
            <a:graphicFrameLocks/>
          </xdr:cNvGraphicFramePr>
        </xdr:nvGraphicFramePr>
        <xdr:xfrm>
          <a:off x="1311892" y="548733"/>
          <a:ext cx="3252606" cy="2604347"/>
        </xdr:xfrm>
        <a:graphic>
          <a:graphicData uri="http://schemas.openxmlformats.org/drawingml/2006/chart">
            <c:chart xmlns:c="http://schemas.openxmlformats.org/drawingml/2006/chart" xmlns:r="http://schemas.openxmlformats.org/officeDocument/2006/relationships" r:id="rId5"/>
          </a:graphicData>
        </a:graphic>
      </xdr:graphicFrame>
      <xdr:sp macro="" textlink="">
        <xdr:nvSpPr>
          <xdr:cNvPr id="35" name="Oval 34">
            <a:extLst>
              <a:ext uri="{FF2B5EF4-FFF2-40B4-BE49-F238E27FC236}">
                <a16:creationId xmlns:a16="http://schemas.microsoft.com/office/drawing/2014/main" id="{00000000-0008-0000-0000-000023000000}"/>
              </a:ext>
            </a:extLst>
          </xdr:cNvPr>
          <xdr:cNvSpPr/>
        </xdr:nvSpPr>
        <xdr:spPr>
          <a:xfrm>
            <a:off x="2682160" y="1638124"/>
            <a:ext cx="365760" cy="365760"/>
          </a:xfrm>
          <a:prstGeom prst="ellipse">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4</xdr:col>
      <xdr:colOff>291638</xdr:colOff>
      <xdr:row>2</xdr:row>
      <xdr:rowOff>136150</xdr:rowOff>
    </xdr:from>
    <xdr:to>
      <xdr:col>8</xdr:col>
      <xdr:colOff>406754</xdr:colOff>
      <xdr:row>17</xdr:row>
      <xdr:rowOff>147906</xdr:rowOff>
    </xdr:to>
    <xdr:sp macro="" textlink="">
      <xdr:nvSpPr>
        <xdr:cNvPr id="16" name="Rectangle: Rounded Corners 15">
          <a:extLst>
            <a:ext uri="{FF2B5EF4-FFF2-40B4-BE49-F238E27FC236}">
              <a16:creationId xmlns:a16="http://schemas.microsoft.com/office/drawing/2014/main" id="{00000000-0008-0000-0000-000010000000}"/>
            </a:ext>
          </a:extLst>
        </xdr:cNvPr>
        <xdr:cNvSpPr/>
      </xdr:nvSpPr>
      <xdr:spPr>
        <a:xfrm>
          <a:off x="2330965" y="526919"/>
          <a:ext cx="4083866" cy="297916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200" b="1">
            <a:blipFill>
              <a:blip xmlns:r="http://schemas.openxmlformats.org/officeDocument/2006/relationships" r:embed="rId1"/>
              <a:tile tx="0" ty="0" sx="100000" sy="100000" flip="none" algn="tl"/>
            </a:blipFill>
            <a:latin typeface="Bell MT" panose="02020503060305020303" pitchFamily="18" charset="0"/>
            <a:ea typeface="+mn-ea"/>
            <a:cs typeface="+mn-cs"/>
          </a:endParaRPr>
        </a:p>
        <a:p>
          <a:pPr marL="0" indent="0" algn="l"/>
          <a:r>
            <a:rPr lang="en-US" sz="1200" b="1">
              <a:blipFill>
                <a:blip xmlns:r="http://schemas.openxmlformats.org/officeDocument/2006/relationships" r:embed="rId1"/>
                <a:tile tx="0" ty="0" sx="100000" sy="100000" flip="none" algn="tl"/>
              </a:blipFill>
              <a:latin typeface="Bell MT" panose="02020503060305020303" pitchFamily="18" charset="0"/>
              <a:ea typeface="+mn-ea"/>
              <a:cs typeface="+mn-cs"/>
            </a:rPr>
            <a:t>ALMADINA	</a:t>
          </a:r>
        </a:p>
        <a:p>
          <a:pPr marL="0" indent="0" algn="l"/>
          <a:r>
            <a:rPr lang="en-US" sz="1200" b="1">
              <a:blipFill>
                <a:blip xmlns:r="http://schemas.openxmlformats.org/officeDocument/2006/relationships" r:embed="rId1"/>
                <a:tile tx="0" ty="0" sx="100000" sy="100000" flip="none" algn="tl"/>
              </a:blipFill>
              <a:latin typeface="Bell MT" panose="02020503060305020303" pitchFamily="18" charset="0"/>
              <a:ea typeface="+mn-ea"/>
              <a:cs typeface="+mn-cs"/>
            </a:rPr>
            <a:t>28 Queen Elizabeth Road, G.R.A</a:t>
          </a:r>
        </a:p>
        <a:p>
          <a:pPr marL="0" indent="0" algn="l"/>
          <a:r>
            <a:rPr lang="en-US" sz="1200" b="1">
              <a:blipFill>
                <a:blip xmlns:r="http://schemas.openxmlformats.org/officeDocument/2006/relationships" r:embed="rId1"/>
                <a:tile tx="0" ty="0" sx="100000" sy="100000" flip="none" algn="tl"/>
              </a:blipFill>
              <a:latin typeface="Bell MT" panose="02020503060305020303" pitchFamily="18" charset="0"/>
              <a:ea typeface="+mn-ea"/>
              <a:cs typeface="+mn-cs"/>
            </a:rPr>
            <a:t>.,, Zaria 810001, Kaduna Nigeria 	</a:t>
          </a:r>
        </a:p>
        <a:p>
          <a:pPr marL="0" indent="0" algn="l"/>
          <a:r>
            <a:rPr lang="en-US" sz="1200" b="1">
              <a:blipFill>
                <a:blip xmlns:r="http://schemas.openxmlformats.org/officeDocument/2006/relationships" r:embed="rId1"/>
                <a:tile tx="0" ty="0" sx="100000" sy="100000" flip="none" algn="tl"/>
              </a:blipFill>
              <a:latin typeface="Bell MT" panose="02020503060305020303" pitchFamily="18" charset="0"/>
              <a:ea typeface="+mn-ea"/>
              <a:cs typeface="+mn-cs"/>
            </a:rPr>
            <a:t>Phone +2348060839148    	</a:t>
          </a:r>
        </a:p>
        <a:p>
          <a:pPr marL="0" indent="0" algn="l"/>
          <a:r>
            <a:rPr lang="en-US" sz="1200" b="1">
              <a:blipFill>
                <a:blip xmlns:r="http://schemas.openxmlformats.org/officeDocument/2006/relationships" r:embed="rId1"/>
                <a:tile tx="0" ty="0" sx="100000" sy="100000" flip="none" algn="tl"/>
              </a:blipFill>
              <a:latin typeface="Bell MT" panose="02020503060305020303" pitchFamily="18" charset="0"/>
              <a:ea typeface="+mn-ea"/>
              <a:cs typeface="+mn-cs"/>
            </a:rPr>
            <a:t>Email almadinacliniczaria@gmail.com	</a:t>
          </a:r>
        </a:p>
        <a:p>
          <a:pPr marL="0" indent="0" algn="l"/>
          <a:r>
            <a:rPr lang="en-US" sz="1200" b="1">
              <a:blipFill>
                <a:blip xmlns:r="http://schemas.openxmlformats.org/officeDocument/2006/relationships" r:embed="rId1"/>
                <a:tile tx="0" ty="0" sx="100000" sy="100000" flip="none" algn="tl"/>
              </a:blipFill>
              <a:latin typeface="Bell MT" panose="02020503060305020303" pitchFamily="18" charset="0"/>
              <a:ea typeface="+mn-ea"/>
              <a:cs typeface="+mn-cs"/>
            </a:rPr>
            <a:t>Website www.almadinazaria.com	</a:t>
          </a:r>
        </a:p>
      </xdr:txBody>
    </xdr:sp>
    <xdr:clientData/>
  </xdr:twoCellAnchor>
  <xdr:twoCellAnchor editAs="absolute">
    <xdr:from>
      <xdr:col>11</xdr:col>
      <xdr:colOff>280982</xdr:colOff>
      <xdr:row>23</xdr:row>
      <xdr:rowOff>180694</xdr:rowOff>
    </xdr:from>
    <xdr:to>
      <xdr:col>16</xdr:col>
      <xdr:colOff>479753</xdr:colOff>
      <xdr:row>25</xdr:row>
      <xdr:rowOff>133851</xdr:rowOff>
    </xdr:to>
    <xdr:sp macro="" textlink="Clock1!$Q$7">
      <xdr:nvSpPr>
        <xdr:cNvPr id="20" name="Rectangle: Rounded Corners 19">
          <a:extLst>
            <a:ext uri="{FF2B5EF4-FFF2-40B4-BE49-F238E27FC236}">
              <a16:creationId xmlns:a16="http://schemas.microsoft.com/office/drawing/2014/main" id="{00000000-0008-0000-0000-000014000000}"/>
            </a:ext>
          </a:extLst>
        </xdr:cNvPr>
        <xdr:cNvSpPr/>
      </xdr:nvSpPr>
      <xdr:spPr>
        <a:xfrm>
          <a:off x="8242905" y="4711175"/>
          <a:ext cx="3727906" cy="343926"/>
        </a:xfrm>
        <a:prstGeom prst="roundRect">
          <a:avLst/>
        </a:prstGeom>
        <a:gradFill>
          <a:gsLst>
            <a:gs pos="48000">
              <a:srgbClr val="646B77">
                <a:alpha val="90000"/>
              </a:srgbClr>
            </a:gs>
            <a:gs pos="0">
              <a:schemeClr val="tx1">
                <a:alpha val="56000"/>
              </a:schemeClr>
            </a:gs>
            <a:gs pos="100000">
              <a:schemeClr val="tx1">
                <a:lumMod val="95000"/>
                <a:lumOff val="5000"/>
                <a:alpha val="92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CDB5CFDC-1269-451F-AADA-35175979622A}" type="TxLink">
            <a:rPr lang="en-US" sz="1200" b="1">
              <a:blipFill>
                <a:blip xmlns:r="http://schemas.openxmlformats.org/officeDocument/2006/relationships" r:embed="rId1"/>
                <a:tile tx="0" ty="0" sx="100000" sy="100000" flip="none" algn="tl"/>
              </a:blipFill>
              <a:latin typeface="Bell MT" panose="02020503060305020303" pitchFamily="18" charset="0"/>
              <a:ea typeface="+mn-ea"/>
              <a:cs typeface="+mn-cs"/>
            </a:rPr>
            <a:pPr marL="0" indent="0" algn="ctr"/>
            <a:t>Thursday-20-June-2024 10:16 AM</a:t>
          </a:fld>
          <a:endParaRPr lang="en-US" sz="1200" b="1">
            <a:blipFill>
              <a:blip xmlns:r="http://schemas.openxmlformats.org/officeDocument/2006/relationships" r:embed="rId1"/>
              <a:tile tx="0" ty="0" sx="100000" sy="100000" flip="none" algn="tl"/>
            </a:blipFill>
            <a:latin typeface="Bell MT" panose="02020503060305020303" pitchFamily="18" charset="0"/>
            <a:ea typeface="+mn-ea"/>
            <a:cs typeface="+mn-cs"/>
          </a:endParaRPr>
        </a:p>
      </xdr:txBody>
    </xdr:sp>
    <xdr:clientData/>
  </xdr:twoCellAnchor>
  <xdr:twoCellAnchor editAs="absolute">
    <xdr:from>
      <xdr:col>4</xdr:col>
      <xdr:colOff>1451519</xdr:colOff>
      <xdr:row>8</xdr:row>
      <xdr:rowOff>48685</xdr:rowOff>
    </xdr:from>
    <xdr:to>
      <xdr:col>9</xdr:col>
      <xdr:colOff>557403</xdr:colOff>
      <xdr:row>23</xdr:row>
      <xdr:rowOff>10203</xdr:rowOff>
    </xdr:to>
    <xdr:sp macro="[0]!Openme" textlink="">
      <xdr:nvSpPr>
        <xdr:cNvPr id="21" name="Arrow: Striped Right 20">
          <a:extLst>
            <a:ext uri="{FF2B5EF4-FFF2-40B4-BE49-F238E27FC236}">
              <a16:creationId xmlns:a16="http://schemas.microsoft.com/office/drawing/2014/main" id="{00000000-0008-0000-0000-000015000000}"/>
            </a:ext>
          </a:extLst>
        </xdr:cNvPr>
        <xdr:cNvSpPr/>
      </xdr:nvSpPr>
      <xdr:spPr>
        <a:xfrm rot="174547">
          <a:off x="3490846" y="1672820"/>
          <a:ext cx="3685211" cy="2867864"/>
        </a:xfrm>
        <a:prstGeom prst="stripedRightArrow">
          <a:avLst/>
        </a:prstGeom>
        <a:gradFill flip="none" rotWithShape="1">
          <a:gsLst>
            <a:gs pos="5000">
              <a:schemeClr val="bg2">
                <a:lumMod val="10000"/>
              </a:schemeClr>
            </a:gs>
            <a:gs pos="55000">
              <a:schemeClr val="tx1">
                <a:lumMod val="75000"/>
                <a:lumOff val="25000"/>
              </a:schemeClr>
            </a:gs>
            <a:gs pos="100000">
              <a:schemeClr val="bg2">
                <a:lumMod val="25000"/>
              </a:schemeClr>
            </a:gs>
          </a:gsLst>
          <a:lin ang="2700000" scaled="1"/>
          <a:tileRect/>
        </a:gradFill>
        <a:ln>
          <a:solidFill>
            <a:schemeClr val="bg1"/>
          </a:solidFill>
        </a:ln>
        <a:scene3d>
          <a:camera prst="isometricTopUp"/>
          <a:lightRig rig="threePt" dir="t"/>
        </a:scene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i="1">
              <a:solidFill>
                <a:schemeClr val="bg1"/>
              </a:solidFill>
              <a:latin typeface="Arial" panose="020B0604020202020204" pitchFamily="34" charset="0"/>
              <a:cs typeface="Arial" panose="020B0604020202020204" pitchFamily="34" charset="0"/>
            </a:rPr>
            <a:t>Click to Open Entry Form</a:t>
          </a:r>
          <a:endParaRPr lang="en-US" sz="1000" b="1" i="1">
            <a:solidFill>
              <a:schemeClr val="bg1"/>
            </a:solidFill>
            <a:latin typeface="Arial" panose="020B0604020202020204" pitchFamily="34" charset="0"/>
            <a:cs typeface="Arial" panose="020B0604020202020204" pitchFamily="34" charset="0"/>
          </a:endParaRPr>
        </a:p>
      </xdr:txBody>
    </xdr:sp>
    <xdr:clientData/>
  </xdr:twoCellAnchor>
  <xdr:twoCellAnchor editAs="absolute">
    <xdr:from>
      <xdr:col>16</xdr:col>
      <xdr:colOff>196130</xdr:colOff>
      <xdr:row>43</xdr:row>
      <xdr:rowOff>92410</xdr:rowOff>
    </xdr:from>
    <xdr:to>
      <xdr:col>16</xdr:col>
      <xdr:colOff>490945</xdr:colOff>
      <xdr:row>44</xdr:row>
      <xdr:rowOff>173388</xdr:rowOff>
    </xdr:to>
    <xdr:pic>
      <xdr:nvPicPr>
        <xdr:cNvPr id="37" name="Picture 36">
          <a:extLst>
            <a:ext uri="{FF2B5EF4-FFF2-40B4-BE49-F238E27FC236}">
              <a16:creationId xmlns:a16="http://schemas.microsoft.com/office/drawing/2014/main" id="{00000000-0008-0000-0000-000025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1687188" y="8530583"/>
          <a:ext cx="294815" cy="276363"/>
        </a:xfrm>
        <a:prstGeom prst="rect">
          <a:avLst/>
        </a:prstGeom>
      </xdr:spPr>
    </xdr:pic>
    <xdr:clientData/>
  </xdr:twoCellAnchor>
  <xdr:twoCellAnchor editAs="absolute">
    <xdr:from>
      <xdr:col>18</xdr:col>
      <xdr:colOff>355681</xdr:colOff>
      <xdr:row>4</xdr:row>
      <xdr:rowOff>107847</xdr:rowOff>
    </xdr:from>
    <xdr:to>
      <xdr:col>19</xdr:col>
      <xdr:colOff>59701</xdr:colOff>
      <xdr:row>5</xdr:row>
      <xdr:rowOff>177150</xdr:rowOff>
    </xdr:to>
    <xdr:pic>
      <xdr:nvPicPr>
        <xdr:cNvPr id="36" name="Picture 35">
          <a:extLst>
            <a:ext uri="{FF2B5EF4-FFF2-40B4-BE49-F238E27FC236}">
              <a16:creationId xmlns:a16="http://schemas.microsoft.com/office/drawing/2014/main" id="{00000000-0008-0000-0000-000024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5986450" y="889385"/>
          <a:ext cx="290174" cy="264688"/>
        </a:xfrm>
        <a:prstGeom prst="rect">
          <a:avLst/>
        </a:prstGeom>
      </xdr:spPr>
    </xdr:pic>
    <xdr:clientData/>
  </xdr:twoCellAnchor>
  <xdr:twoCellAnchor editAs="absolute">
    <xdr:from>
      <xdr:col>18</xdr:col>
      <xdr:colOff>389651</xdr:colOff>
      <xdr:row>43</xdr:row>
      <xdr:rowOff>129171</xdr:rowOff>
    </xdr:from>
    <xdr:to>
      <xdr:col>19</xdr:col>
      <xdr:colOff>85481</xdr:colOff>
      <xdr:row>45</xdr:row>
      <xdr:rowOff>276</xdr:rowOff>
    </xdr:to>
    <xdr:pic>
      <xdr:nvPicPr>
        <xdr:cNvPr id="38" name="Picture 37">
          <a:extLst>
            <a:ext uri="{FF2B5EF4-FFF2-40B4-BE49-F238E27FC236}">
              <a16:creationId xmlns:a16="http://schemas.microsoft.com/office/drawing/2014/main" id="{00000000-0008-0000-0000-000026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6020420" y="8567344"/>
          <a:ext cx="281984" cy="256990"/>
        </a:xfrm>
        <a:prstGeom prst="rect">
          <a:avLst/>
        </a:prstGeom>
      </xdr:spPr>
    </xdr:pic>
    <xdr:clientData/>
  </xdr:twoCellAnchor>
  <xdr:twoCellAnchor editAs="absolute">
    <xdr:from>
      <xdr:col>9</xdr:col>
      <xdr:colOff>505048</xdr:colOff>
      <xdr:row>43</xdr:row>
      <xdr:rowOff>90691</xdr:rowOff>
    </xdr:from>
    <xdr:to>
      <xdr:col>10</xdr:col>
      <xdr:colOff>187922</xdr:colOff>
      <xdr:row>44</xdr:row>
      <xdr:rowOff>171669</xdr:rowOff>
    </xdr:to>
    <xdr:pic>
      <xdr:nvPicPr>
        <xdr:cNvPr id="40" name="Picture 39">
          <a:extLst>
            <a:ext uri="{FF2B5EF4-FFF2-40B4-BE49-F238E27FC236}">
              <a16:creationId xmlns:a16="http://schemas.microsoft.com/office/drawing/2014/main" id="{00000000-0008-0000-0000-000028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7123702" y="8528864"/>
          <a:ext cx="293451" cy="276363"/>
        </a:xfrm>
        <a:prstGeom prst="rect">
          <a:avLst/>
        </a:prstGeom>
      </xdr:spPr>
    </xdr:pic>
    <xdr:clientData/>
  </xdr:twoCellAnchor>
  <xdr:twoCellAnchor editAs="absolute">
    <xdr:from>
      <xdr:col>9</xdr:col>
      <xdr:colOff>528328</xdr:colOff>
      <xdr:row>23</xdr:row>
      <xdr:rowOff>166744</xdr:rowOff>
    </xdr:from>
    <xdr:to>
      <xdr:col>10</xdr:col>
      <xdr:colOff>190592</xdr:colOff>
      <xdr:row>25</xdr:row>
      <xdr:rowOff>32967</xdr:rowOff>
    </xdr:to>
    <xdr:pic>
      <xdr:nvPicPr>
        <xdr:cNvPr id="41" name="Picture 40">
          <a:extLst>
            <a:ext uri="{FF2B5EF4-FFF2-40B4-BE49-F238E27FC236}">
              <a16:creationId xmlns:a16="http://schemas.microsoft.com/office/drawing/2014/main" id="{00000000-0008-0000-0000-000029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7146982" y="4697225"/>
          <a:ext cx="272841" cy="256992"/>
        </a:xfrm>
        <a:prstGeom prst="rect">
          <a:avLst/>
        </a:prstGeom>
      </xdr:spPr>
    </xdr:pic>
    <xdr:clientData/>
  </xdr:twoCellAnchor>
  <xdr:twoCellAnchor editAs="absolute">
    <xdr:from>
      <xdr:col>10</xdr:col>
      <xdr:colOff>425150</xdr:colOff>
      <xdr:row>23</xdr:row>
      <xdr:rowOff>166746</xdr:rowOff>
    </xdr:from>
    <xdr:to>
      <xdr:col>10</xdr:col>
      <xdr:colOff>721127</xdr:colOff>
      <xdr:row>25</xdr:row>
      <xdr:rowOff>50354</xdr:rowOff>
    </xdr:to>
    <xdr:pic>
      <xdr:nvPicPr>
        <xdr:cNvPr id="42" name="Picture 41">
          <a:extLst>
            <a:ext uri="{FF2B5EF4-FFF2-40B4-BE49-F238E27FC236}">
              <a16:creationId xmlns:a16="http://schemas.microsoft.com/office/drawing/2014/main" id="{00000000-0008-0000-0000-00002A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7654381" y="4697227"/>
          <a:ext cx="295977" cy="274377"/>
        </a:xfrm>
        <a:prstGeom prst="rect">
          <a:avLst/>
        </a:prstGeom>
      </xdr:spPr>
    </xdr:pic>
    <xdr:clientData/>
  </xdr:twoCellAnchor>
  <xdr:twoCellAnchor editAs="absolute">
    <xdr:from>
      <xdr:col>16</xdr:col>
      <xdr:colOff>726933</xdr:colOff>
      <xdr:row>43</xdr:row>
      <xdr:rowOff>95388</xdr:rowOff>
    </xdr:from>
    <xdr:to>
      <xdr:col>16</xdr:col>
      <xdr:colOff>1037444</xdr:colOff>
      <xdr:row>44</xdr:row>
      <xdr:rowOff>188042</xdr:rowOff>
    </xdr:to>
    <xdr:pic>
      <xdr:nvPicPr>
        <xdr:cNvPr id="43" name="Freeform 1">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2217991" y="8533561"/>
          <a:ext cx="310511" cy="288039"/>
        </a:xfrm>
        <a:prstGeom prst="rect">
          <a:avLst/>
        </a:prstGeom>
      </xdr:spPr>
    </xdr:pic>
    <xdr:clientData/>
  </xdr:twoCellAnchor>
  <xdr:twoCellAnchor editAs="absolute">
    <xdr:from>
      <xdr:col>16</xdr:col>
      <xdr:colOff>197773</xdr:colOff>
      <xdr:row>4</xdr:row>
      <xdr:rowOff>110010</xdr:rowOff>
    </xdr:from>
    <xdr:to>
      <xdr:col>16</xdr:col>
      <xdr:colOff>490474</xdr:colOff>
      <xdr:row>5</xdr:row>
      <xdr:rowOff>189002</xdr:rowOff>
    </xdr:to>
    <xdr:pic>
      <xdr:nvPicPr>
        <xdr:cNvPr id="44" name="Picture 43">
          <a:extLst>
            <a:ext uri="{FF2B5EF4-FFF2-40B4-BE49-F238E27FC236}">
              <a16:creationId xmlns:a16="http://schemas.microsoft.com/office/drawing/2014/main" id="{00000000-0008-0000-0000-00002C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1688831" y="891548"/>
          <a:ext cx="292701" cy="274377"/>
        </a:xfrm>
        <a:prstGeom prst="rect">
          <a:avLst/>
        </a:prstGeom>
      </xdr:spPr>
    </xdr:pic>
    <xdr:clientData/>
  </xdr:twoCellAnchor>
  <xdr:twoCellAnchor editAs="absolute">
    <xdr:from>
      <xdr:col>4</xdr:col>
      <xdr:colOff>442933</xdr:colOff>
      <xdr:row>43</xdr:row>
      <xdr:rowOff>104028</xdr:rowOff>
    </xdr:from>
    <xdr:to>
      <xdr:col>4</xdr:col>
      <xdr:colOff>757409</xdr:colOff>
      <xdr:row>45</xdr:row>
      <xdr:rowOff>5023</xdr:rowOff>
    </xdr:to>
    <xdr:pic>
      <xdr:nvPicPr>
        <xdr:cNvPr id="45" name="Picture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2482260" y="8542201"/>
          <a:ext cx="314476" cy="291764"/>
        </a:xfrm>
        <a:prstGeom prst="rect">
          <a:avLst/>
        </a:prstGeom>
      </xdr:spPr>
    </xdr:pic>
    <xdr:clientData/>
  </xdr:twoCellAnchor>
  <xdr:twoCellAnchor editAs="absolute">
    <xdr:from>
      <xdr:col>16</xdr:col>
      <xdr:colOff>726934</xdr:colOff>
      <xdr:row>4</xdr:row>
      <xdr:rowOff>113398</xdr:rowOff>
    </xdr:from>
    <xdr:to>
      <xdr:col>16</xdr:col>
      <xdr:colOff>1004551</xdr:colOff>
      <xdr:row>5</xdr:row>
      <xdr:rowOff>175370</xdr:rowOff>
    </xdr:to>
    <xdr:pic>
      <xdr:nvPicPr>
        <xdr:cNvPr id="46" name="Picture 45">
          <a:extLst>
            <a:ext uri="{FF2B5EF4-FFF2-40B4-BE49-F238E27FC236}">
              <a16:creationId xmlns:a16="http://schemas.microsoft.com/office/drawing/2014/main" id="{00000000-0008-0000-0000-00002E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2217992" y="894936"/>
          <a:ext cx="277617" cy="257357"/>
        </a:xfrm>
        <a:prstGeom prst="rect">
          <a:avLst/>
        </a:prstGeom>
      </xdr:spPr>
    </xdr:pic>
    <xdr:clientData/>
  </xdr:twoCellAnchor>
  <xdr:twoCellAnchor>
    <xdr:from>
      <xdr:col>11</xdr:col>
      <xdr:colOff>54987</xdr:colOff>
      <xdr:row>28</xdr:row>
      <xdr:rowOff>60326</xdr:rowOff>
    </xdr:from>
    <xdr:to>
      <xdr:col>16</xdr:col>
      <xdr:colOff>95092</xdr:colOff>
      <xdr:row>44</xdr:row>
      <xdr:rowOff>40285</xdr:rowOff>
    </xdr:to>
    <xdr:pic>
      <xdr:nvPicPr>
        <xdr:cNvPr id="22" name="Picture 21">
          <a:hlinkClick xmlns:r="http://schemas.openxmlformats.org/officeDocument/2006/relationships" r:id="rId16"/>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008981" y="5330001"/>
          <a:ext cx="3553221" cy="2948790"/>
        </a:xfrm>
        <a:prstGeom prst="rect">
          <a:avLst/>
        </a:prstGeom>
      </xdr:spPr>
    </xdr:pic>
    <xdr:clientData/>
  </xdr:twoCellAnchor>
  <xdr:twoCellAnchor editAs="oneCell">
    <xdr:from>
      <xdr:col>16</xdr:col>
      <xdr:colOff>1595194</xdr:colOff>
      <xdr:row>3</xdr:row>
      <xdr:rowOff>73269</xdr:rowOff>
    </xdr:from>
    <xdr:to>
      <xdr:col>17</xdr:col>
      <xdr:colOff>183175</xdr:colOff>
      <xdr:row>5</xdr:row>
      <xdr:rowOff>173647</xdr:rowOff>
    </xdr:to>
    <xdr:pic macro="[0]!ShowUI">
      <xdr:nvPicPr>
        <xdr:cNvPr id="9" name="Picture 8" hidden="1">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8"/>
        <a:stretch>
          <a:fillRect/>
        </a:stretch>
      </xdr:blipFill>
      <xdr:spPr>
        <a:xfrm>
          <a:off x="13086252" y="659423"/>
          <a:ext cx="492981" cy="491147"/>
        </a:xfrm>
        <a:prstGeom prst="rect">
          <a:avLst/>
        </a:prstGeom>
      </xdr:spPr>
    </xdr:pic>
    <xdr:clientData/>
  </xdr:twoCellAnchor>
  <xdr:twoCellAnchor editAs="absolute">
    <xdr:from>
      <xdr:col>4</xdr:col>
      <xdr:colOff>476269</xdr:colOff>
      <xdr:row>0</xdr:row>
      <xdr:rowOff>39320</xdr:rowOff>
    </xdr:from>
    <xdr:to>
      <xdr:col>4</xdr:col>
      <xdr:colOff>891558</xdr:colOff>
      <xdr:row>2</xdr:row>
      <xdr:rowOff>73270</xdr:rowOff>
    </xdr:to>
    <xdr:pic macro="[0]!HideExcelMenus">
      <xdr:nvPicPr>
        <xdr:cNvPr id="47" name="Picture 46">
          <a:extLst>
            <a:ext uri="{FF2B5EF4-FFF2-40B4-BE49-F238E27FC236}">
              <a16:creationId xmlns:a16="http://schemas.microsoft.com/office/drawing/2014/main" id="{00000000-0008-0000-0000-00002F000000}"/>
            </a:ext>
          </a:extLst>
        </xdr:cNvPr>
        <xdr:cNvPicPr>
          <a:picLocks noChangeAspect="1"/>
        </xdr:cNvPicPr>
      </xdr:nvPicPr>
      <xdr:blipFill>
        <a:blip xmlns:r="http://schemas.openxmlformats.org/officeDocument/2006/relationships" r:embed="rId19"/>
        <a:stretch>
          <a:fillRect/>
        </a:stretch>
      </xdr:blipFill>
      <xdr:spPr>
        <a:xfrm>
          <a:off x="2515596" y="39320"/>
          <a:ext cx="415289" cy="424719"/>
        </a:xfrm>
        <a:prstGeom prst="rect">
          <a:avLst/>
        </a:prstGeom>
      </xdr:spPr>
    </xdr:pic>
    <xdr:clientData/>
  </xdr:twoCellAnchor>
  <xdr:twoCellAnchor editAs="absolute">
    <xdr:from>
      <xdr:col>4</xdr:col>
      <xdr:colOff>488461</xdr:colOff>
      <xdr:row>0</xdr:row>
      <xdr:rowOff>36632</xdr:rowOff>
    </xdr:from>
    <xdr:to>
      <xdr:col>4</xdr:col>
      <xdr:colOff>903657</xdr:colOff>
      <xdr:row>2</xdr:row>
      <xdr:rowOff>61059</xdr:rowOff>
    </xdr:to>
    <xdr:pic macro="[0]!ShowUI">
      <xdr:nvPicPr>
        <xdr:cNvPr id="48" name="Picture 47" hidden="1">
          <a:extLst>
            <a:ext uri="{FF2B5EF4-FFF2-40B4-BE49-F238E27FC236}">
              <a16:creationId xmlns:a16="http://schemas.microsoft.com/office/drawing/2014/main" id="{00000000-0008-0000-0000-000030000000}"/>
            </a:ext>
          </a:extLst>
        </xdr:cNvPr>
        <xdr:cNvPicPr>
          <a:picLocks noChangeAspect="1"/>
        </xdr:cNvPicPr>
      </xdr:nvPicPr>
      <xdr:blipFill>
        <a:blip xmlns:r="http://schemas.openxmlformats.org/officeDocument/2006/relationships" r:embed="rId20"/>
        <a:stretch>
          <a:fillRect/>
        </a:stretch>
      </xdr:blipFill>
      <xdr:spPr>
        <a:xfrm>
          <a:off x="2527788" y="36632"/>
          <a:ext cx="415196" cy="415196"/>
        </a:xfrm>
        <a:prstGeom prst="rect">
          <a:avLst/>
        </a:prstGeom>
      </xdr:spPr>
    </xdr:pic>
    <xdr:clientData/>
  </xdr:twoCellAnchor>
  <xdr:twoCellAnchor editAs="absolute">
    <xdr:from>
      <xdr:col>0</xdr:col>
      <xdr:colOff>23813</xdr:colOff>
      <xdr:row>0</xdr:row>
      <xdr:rowOff>47626</xdr:rowOff>
    </xdr:from>
    <xdr:to>
      <xdr:col>4</xdr:col>
      <xdr:colOff>285750</xdr:colOff>
      <xdr:row>45</xdr:row>
      <xdr:rowOff>23813</xdr:rowOff>
    </xdr:to>
    <xdr:sp macro="" textlink="">
      <xdr:nvSpPr>
        <xdr:cNvPr id="5" name="Rectangle 4">
          <a:extLst>
            <a:ext uri="{FF2B5EF4-FFF2-40B4-BE49-F238E27FC236}">
              <a16:creationId xmlns:a16="http://schemas.microsoft.com/office/drawing/2014/main" id="{00000000-0008-0000-0000-000005000000}"/>
            </a:ext>
          </a:extLst>
        </xdr:cNvPr>
        <xdr:cNvSpPr/>
      </xdr:nvSpPr>
      <xdr:spPr>
        <a:xfrm>
          <a:off x="23813" y="47626"/>
          <a:ext cx="2297906" cy="8608218"/>
        </a:xfrm>
        <a:prstGeom prst="rect">
          <a:avLst/>
        </a:prstGeom>
        <a:gradFill>
          <a:gsLst>
            <a:gs pos="4000">
              <a:schemeClr val="tx1"/>
            </a:gs>
            <a:gs pos="40000">
              <a:schemeClr val="bg2">
                <a:lumMod val="25000"/>
                <a:alpha val="62000"/>
              </a:schemeClr>
            </a:gs>
            <a:gs pos="72000">
              <a:schemeClr val="tx1"/>
            </a:gs>
            <a:gs pos="100000">
              <a:schemeClr val="tx2">
                <a:lumMod val="5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47625</xdr:colOff>
          <xdr:row>11</xdr:row>
          <xdr:rowOff>219075</xdr:rowOff>
        </xdr:from>
        <xdr:to>
          <xdr:col>4</xdr:col>
          <xdr:colOff>123825</xdr:colOff>
          <xdr:row>14</xdr:row>
          <xdr:rowOff>28575</xdr:rowOff>
        </xdr:to>
        <xdr:sp macro="" textlink="">
          <xdr:nvSpPr>
            <xdr:cNvPr id="1025" name="Analysis"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16</xdr:row>
          <xdr:rowOff>133350</xdr:rowOff>
        </xdr:from>
        <xdr:to>
          <xdr:col>4</xdr:col>
          <xdr:colOff>123825</xdr:colOff>
          <xdr:row>19</xdr:row>
          <xdr:rowOff>76200</xdr:rowOff>
        </xdr:to>
        <xdr:sp macro="" textlink="">
          <xdr:nvSpPr>
            <xdr:cNvPr id="1026" name="Dashboard"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22</xdr:row>
          <xdr:rowOff>0</xdr:rowOff>
        </xdr:from>
        <xdr:to>
          <xdr:col>4</xdr:col>
          <xdr:colOff>123825</xdr:colOff>
          <xdr:row>24</xdr:row>
          <xdr:rowOff>133350</xdr:rowOff>
        </xdr:to>
        <xdr:sp macro="" textlink="">
          <xdr:nvSpPr>
            <xdr:cNvPr id="1027" name="SysAdmin"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190500</xdr:colOff>
      <xdr:row>3</xdr:row>
      <xdr:rowOff>166870</xdr:rowOff>
    </xdr:from>
    <xdr:to>
      <xdr:col>2</xdr:col>
      <xdr:colOff>212243</xdr:colOff>
      <xdr:row>6</xdr:row>
      <xdr:rowOff>46405</xdr:rowOff>
    </xdr:to>
    <xdr:sp macro="" textlink="">
      <xdr:nvSpPr>
        <xdr:cNvPr id="50" name="Rectangle 49">
          <a:extLst>
            <a:ext uri="{FF2B5EF4-FFF2-40B4-BE49-F238E27FC236}">
              <a16:creationId xmlns:a16="http://schemas.microsoft.com/office/drawing/2014/main" id="{00000000-0008-0000-0000-000032000000}"/>
            </a:ext>
          </a:extLst>
        </xdr:cNvPr>
        <xdr:cNvSpPr/>
      </xdr:nvSpPr>
      <xdr:spPr>
        <a:xfrm>
          <a:off x="190500" y="738370"/>
          <a:ext cx="1390962" cy="4510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36000" rtlCol="0" anchor="ctr">
          <a:noAutofit/>
        </a:bodyPr>
        <a:lstStyle/>
        <a:p>
          <a:pPr marL="0" indent="0" algn="ctr"/>
          <a:r>
            <a:rPr lang="en-US" sz="1600" b="1" i="1">
              <a:blipFill dpi="0" rotWithShape="1">
                <a:blip xmlns:r="http://schemas.openxmlformats.org/officeDocument/2006/relationships" r:embed="rId1"/>
                <a:srcRect/>
                <a:tile tx="0" ty="0" sx="100000" sy="100000" flip="none" algn="ctr"/>
              </a:blipFill>
              <a:latin typeface="Bell MT" panose="02020503060305020303" pitchFamily="18" charset="0"/>
              <a:ea typeface="+mn-ea"/>
              <a:cs typeface="+mn-cs"/>
            </a:rPr>
            <a:t>Start Menu</a:t>
          </a:r>
        </a:p>
        <a:p>
          <a:pPr marL="0" indent="0" algn="ctr"/>
          <a:endParaRPr lang="en-US" sz="1600" b="1" i="1">
            <a:blipFill dpi="0" rotWithShape="1">
              <a:blip xmlns:r="http://schemas.openxmlformats.org/officeDocument/2006/relationships" r:embed="rId1"/>
              <a:srcRect/>
              <a:tile tx="0" ty="0" sx="100000" sy="100000" flip="none" algn="ctr"/>
            </a:blipFill>
            <a:latin typeface="Bell MT" panose="02020503060305020303" pitchFamily="18" charset="0"/>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0</xdr:col>
          <xdr:colOff>47625</xdr:colOff>
          <xdr:row>6</xdr:row>
          <xdr:rowOff>133350</xdr:rowOff>
        </xdr:from>
        <xdr:to>
          <xdr:col>4</xdr:col>
          <xdr:colOff>152400</xdr:colOff>
          <xdr:row>9</xdr:row>
          <xdr:rowOff>66675</xdr:rowOff>
        </xdr:to>
        <xdr:sp macro="" textlink="">
          <xdr:nvSpPr>
            <xdr:cNvPr id="1028" name="Interface"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1625600</xdr:colOff>
      <xdr:row>5</xdr:row>
      <xdr:rowOff>88900</xdr:rowOff>
    </xdr:from>
    <xdr:to>
      <xdr:col>17</xdr:col>
      <xdr:colOff>1752600</xdr:colOff>
      <xdr:row>10</xdr:row>
      <xdr:rowOff>38100</xdr:rowOff>
    </xdr:to>
    <xdr:sp macro="" textlink="Support!A12">
      <xdr:nvSpPr>
        <xdr:cNvPr id="6" name="Flowchart: Sequential Access Storage 5">
          <a:extLst>
            <a:ext uri="{FF2B5EF4-FFF2-40B4-BE49-F238E27FC236}">
              <a16:creationId xmlns:a16="http://schemas.microsoft.com/office/drawing/2014/main" id="{00000000-0008-0000-0000-000006000000}"/>
            </a:ext>
          </a:extLst>
        </xdr:cNvPr>
        <xdr:cNvSpPr/>
      </xdr:nvSpPr>
      <xdr:spPr>
        <a:xfrm>
          <a:off x="13119100" y="1041400"/>
          <a:ext cx="2032000" cy="825500"/>
        </a:xfrm>
        <a:prstGeom prst="flowChartMagneticTape">
          <a:avLst/>
        </a:prstGeom>
        <a:gradFill>
          <a:gsLst>
            <a:gs pos="48000">
              <a:srgbClr val="646B77">
                <a:alpha val="69000"/>
              </a:srgbClr>
            </a:gs>
            <a:gs pos="0">
              <a:schemeClr val="tx1">
                <a:alpha val="56000"/>
              </a:schemeClr>
            </a:gs>
            <a:gs pos="100000">
              <a:schemeClr val="tx1">
                <a:lumMod val="95000"/>
                <a:lumOff val="5000"/>
                <a:alpha val="48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72000" rIns="91440" bIns="45720" numCol="1" spcCol="0" rtlCol="0" fromWordArt="0" anchor="ctr" anchorCtr="0" forceAA="0" compatLnSpc="1">
          <a:prstTxWarp prst="textNoShape">
            <a:avLst/>
          </a:prstTxWarp>
          <a:noAutofit/>
        </a:bodyPr>
        <a:lstStyle/>
        <a:p>
          <a:pPr marL="0" indent="0" algn="ctr" defTabSz="914400" rtl="0" eaLnBrk="1" latinLnBrk="0" hangingPunct="1"/>
          <a:fld id="{E503BEC1-BDB8-4BAF-AFAF-B711E6BA8150}" type="TxLink">
            <a:rPr lang="en-US" sz="1600" b="1" i="0" u="none" strike="noStrike" kern="1200">
              <a:solidFill>
                <a:schemeClr val="accent3">
                  <a:lumMod val="40000"/>
                  <a:lumOff val="60000"/>
                </a:schemeClr>
              </a:solidFill>
              <a:latin typeface="Arial" panose="020B0604020202020204" pitchFamily="34" charset="0"/>
              <a:ea typeface="+mn-ea"/>
              <a:cs typeface="Arial" panose="020B0604020202020204" pitchFamily="34" charset="0"/>
            </a:rPr>
            <a:pPr marL="0" indent="0" algn="ctr" defTabSz="914400" rtl="0" eaLnBrk="1" latinLnBrk="0" hangingPunct="1"/>
            <a:t>Hello IsraelVow</a:t>
          </a:fld>
          <a:endParaRPr lang="en-US" sz="2800" b="1" kern="1200">
            <a:solidFill>
              <a:schemeClr val="accent3">
                <a:lumMod val="40000"/>
                <a:lumOff val="60000"/>
              </a:schemeClr>
            </a:solidFill>
            <a:latin typeface="Arial" panose="020B0604020202020204" pitchFamily="34" charset="0"/>
            <a:ea typeface="+mn-ea"/>
            <a:cs typeface="Arial" panose="020B0604020202020204" pitchFamily="34" charset="0"/>
          </a:endParaRPr>
        </a:p>
      </xdr:txBody>
    </xdr:sp>
    <xdr:clientData/>
  </xdr:twoCellAnchor>
  <xdr:twoCellAnchor editAs="absolute">
    <xdr:from>
      <xdr:col>17</xdr:col>
      <xdr:colOff>101600</xdr:colOff>
      <xdr:row>4</xdr:row>
      <xdr:rowOff>108929</xdr:rowOff>
    </xdr:from>
    <xdr:to>
      <xdr:col>17</xdr:col>
      <xdr:colOff>1358900</xdr:colOff>
      <xdr:row>5</xdr:row>
      <xdr:rowOff>114301</xdr:rowOff>
    </xdr:to>
    <xdr:sp macro="" textlink="">
      <xdr:nvSpPr>
        <xdr:cNvPr id="49" name="Rectangle 48">
          <a:extLst>
            <a:ext uri="{FF2B5EF4-FFF2-40B4-BE49-F238E27FC236}">
              <a16:creationId xmlns:a16="http://schemas.microsoft.com/office/drawing/2014/main" id="{00000000-0008-0000-0000-000031000000}"/>
            </a:ext>
          </a:extLst>
        </xdr:cNvPr>
        <xdr:cNvSpPr/>
      </xdr:nvSpPr>
      <xdr:spPr>
        <a:xfrm>
          <a:off x="13500100" y="870929"/>
          <a:ext cx="1257300" cy="19587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36000" rtlCol="0" anchor="ctr">
          <a:noAutofit/>
        </a:bodyPr>
        <a:lstStyle/>
        <a:p>
          <a:pPr marL="0" indent="0" algn="ctr"/>
          <a:r>
            <a:rPr lang="en-US" sz="1200" b="1">
              <a:blipFill dpi="0" rotWithShape="1">
                <a:blip xmlns:r="http://schemas.openxmlformats.org/officeDocument/2006/relationships" r:embed="rId1"/>
                <a:srcRect/>
                <a:tile tx="0" ty="0" sx="100000" sy="100000" flip="none" algn="ctr"/>
              </a:blipFill>
              <a:latin typeface="Bell MT" panose="02020503060305020303" pitchFamily="18" charset="0"/>
              <a:ea typeface="+mn-ea"/>
              <a:cs typeface="+mn-cs"/>
            </a:rPr>
            <a:t>User</a:t>
          </a:r>
          <a:r>
            <a:rPr lang="en-US" sz="1200" b="1" baseline="0">
              <a:blipFill dpi="0" rotWithShape="1">
                <a:blip xmlns:r="http://schemas.openxmlformats.org/officeDocument/2006/relationships" r:embed="rId1"/>
                <a:srcRect/>
                <a:tile tx="0" ty="0" sx="100000" sy="100000" flip="none" algn="ctr"/>
              </a:blipFill>
              <a:latin typeface="Bell MT" panose="02020503060305020303" pitchFamily="18" charset="0"/>
              <a:ea typeface="+mn-ea"/>
              <a:cs typeface="+mn-cs"/>
            </a:rPr>
            <a:t> ID</a:t>
          </a:r>
        </a:p>
      </xdr:txBody>
    </xdr:sp>
    <xdr:clientData/>
  </xdr:twoCellAnchor>
  <xdr:twoCellAnchor editAs="absolute">
    <xdr:from>
      <xdr:col>4</xdr:col>
      <xdr:colOff>337950</xdr:colOff>
      <xdr:row>2</xdr:row>
      <xdr:rowOff>102920</xdr:rowOff>
    </xdr:from>
    <xdr:to>
      <xdr:col>4</xdr:col>
      <xdr:colOff>1005939</xdr:colOff>
      <xdr:row>3</xdr:row>
      <xdr:rowOff>53439</xdr:rowOff>
    </xdr:to>
    <xdr:sp macro="" textlink="">
      <xdr:nvSpPr>
        <xdr:cNvPr id="52" name="Rectangle 51">
          <a:extLst>
            <a:ext uri="{FF2B5EF4-FFF2-40B4-BE49-F238E27FC236}">
              <a16:creationId xmlns:a16="http://schemas.microsoft.com/office/drawing/2014/main" id="{00000000-0008-0000-0000-000034000000}"/>
            </a:ext>
          </a:extLst>
        </xdr:cNvPr>
        <xdr:cNvSpPr/>
      </xdr:nvSpPr>
      <xdr:spPr>
        <a:xfrm>
          <a:off x="2379021" y="474024"/>
          <a:ext cx="667989" cy="13607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36000" rtlCol="0" anchor="ctr">
          <a:noAutofit/>
        </a:bodyPr>
        <a:lstStyle/>
        <a:p>
          <a:pPr marL="0" indent="0" algn="ctr"/>
          <a:r>
            <a:rPr lang="en-US" sz="1400" b="1">
              <a:blipFill dpi="0" rotWithShape="1">
                <a:blip xmlns:r="http://schemas.openxmlformats.org/officeDocument/2006/relationships" r:embed="rId1"/>
                <a:srcRect/>
                <a:tile tx="0" ty="0" sx="100000" sy="100000" flip="none" algn="ctr"/>
              </a:blipFill>
              <a:latin typeface="Bell MT" panose="02020503060305020303" pitchFamily="18" charset="0"/>
              <a:ea typeface="+mn-ea"/>
              <a:cs typeface="+mn-cs"/>
            </a:rPr>
            <a:t>View</a:t>
          </a:r>
          <a:endParaRPr lang="en-US" sz="1400" b="1" baseline="0">
            <a:blipFill dpi="0" rotWithShape="1">
              <a:blip xmlns:r="http://schemas.openxmlformats.org/officeDocument/2006/relationships" r:embed="rId1"/>
              <a:srcRect/>
              <a:tile tx="0" ty="0" sx="100000" sy="100000" flip="none" algn="ctr"/>
            </a:blipFill>
            <a:latin typeface="Bell MT" panose="02020503060305020303" pitchFamily="18" charset="0"/>
            <a:ea typeface="+mn-ea"/>
            <a:cs typeface="+mn-cs"/>
          </a:endParaRPr>
        </a:p>
      </xdr:txBody>
    </xdr:sp>
    <xdr:clientData/>
  </xdr:twoCellAnchor>
  <xdr:twoCellAnchor editAs="absolute">
    <xdr:from>
      <xdr:col>6</xdr:col>
      <xdr:colOff>655616</xdr:colOff>
      <xdr:row>0</xdr:row>
      <xdr:rowOff>123701</xdr:rowOff>
    </xdr:from>
    <xdr:to>
      <xdr:col>16</xdr:col>
      <xdr:colOff>847732</xdr:colOff>
      <xdr:row>3</xdr:row>
      <xdr:rowOff>167119</xdr:rowOff>
    </xdr:to>
    <xdr:sp macro="" textlink="">
      <xdr:nvSpPr>
        <xdr:cNvPr id="7" name="Rectangle 6">
          <a:extLst>
            <a:ext uri="{FF2B5EF4-FFF2-40B4-BE49-F238E27FC236}">
              <a16:creationId xmlns:a16="http://schemas.microsoft.com/office/drawing/2014/main" id="{00000000-0008-0000-0000-000007000000}"/>
            </a:ext>
          </a:extLst>
        </xdr:cNvPr>
        <xdr:cNvSpPr/>
      </xdr:nvSpPr>
      <xdr:spPr>
        <a:xfrm>
          <a:off x="5108863" y="123701"/>
          <a:ext cx="7205979" cy="600074"/>
        </a:xfrm>
        <a:prstGeom prst="rect">
          <a:avLst/>
        </a:prstGeom>
        <a:gradFill flip="none" rotWithShape="1">
          <a:gsLst>
            <a:gs pos="0">
              <a:schemeClr val="tx1">
                <a:lumMod val="95000"/>
                <a:lumOff val="5000"/>
                <a:alpha val="68000"/>
              </a:schemeClr>
            </a:gs>
            <a:gs pos="50000">
              <a:schemeClr val="tx1">
                <a:lumMod val="70000"/>
                <a:lumOff val="30000"/>
                <a:alpha val="60000"/>
              </a:schemeClr>
            </a:gs>
            <a:gs pos="100000">
              <a:schemeClr val="tx1">
                <a:alpha val="59000"/>
              </a:schemeClr>
            </a:gs>
          </a:gsLst>
          <a:path path="circle">
            <a:fillToRect l="100000" t="100000"/>
          </a:path>
          <a:tileRect r="-100000" b="-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threePt" dir="t"/>
          </a:scene3d>
          <a:sp3d extrusionH="57150">
            <a:bevelT w="69850" h="38100" prst="cross"/>
            <a:bevelB w="69850" h="38100" prst="cross"/>
          </a:sp3d>
        </a:bodyPr>
        <a:lstStyle/>
        <a:p>
          <a:pPr algn="ctr"/>
          <a:r>
            <a:rPr lang="en-US" sz="3200" b="1" cap="none" spc="0">
              <a:ln w="12700">
                <a:solidFill>
                  <a:schemeClr val="accent3">
                    <a:lumMod val="50000"/>
                  </a:schemeClr>
                </a:solidFill>
                <a:prstDash val="solid"/>
              </a:ln>
              <a:blipFill>
                <a:blip xmlns:r="http://schemas.openxmlformats.org/officeDocument/2006/relationships" r:embed="rId21"/>
                <a:tile tx="0" ty="0" sx="100000" sy="100000" flip="none" algn="tl"/>
              </a:blipFill>
              <a:effectLst>
                <a:glow>
                  <a:schemeClr val="accent1">
                    <a:alpha val="40000"/>
                  </a:schemeClr>
                </a:glow>
                <a:innerShdw blurRad="457200">
                  <a:schemeClr val="accent3">
                    <a:lumMod val="50000"/>
                    <a:alpha val="87000"/>
                  </a:schemeClr>
                </a:innerShdw>
                <a:reflection endPos="18000" dist="25400" dir="5400000" sy="-100000" algn="bl" rotWithShape="0"/>
              </a:effectLst>
            </a:rPr>
            <a:t>Expense Mangagement</a:t>
          </a:r>
          <a:r>
            <a:rPr lang="en-US" sz="3200" b="1" cap="none" spc="0" baseline="0">
              <a:ln w="12700">
                <a:solidFill>
                  <a:schemeClr val="accent3">
                    <a:lumMod val="50000"/>
                  </a:schemeClr>
                </a:solidFill>
                <a:prstDash val="solid"/>
              </a:ln>
              <a:blipFill>
                <a:blip xmlns:r="http://schemas.openxmlformats.org/officeDocument/2006/relationships" r:embed="rId21"/>
                <a:tile tx="0" ty="0" sx="100000" sy="100000" flip="none" algn="tl"/>
              </a:blipFill>
              <a:effectLst>
                <a:glow>
                  <a:schemeClr val="accent1">
                    <a:alpha val="40000"/>
                  </a:schemeClr>
                </a:glow>
                <a:innerShdw blurRad="457200">
                  <a:schemeClr val="accent3">
                    <a:lumMod val="50000"/>
                    <a:alpha val="87000"/>
                  </a:schemeClr>
                </a:innerShdw>
                <a:reflection endPos="18000" dist="25400" dir="5400000" sy="-100000" algn="bl" rotWithShape="0"/>
              </a:effectLst>
            </a:rPr>
            <a:t> Sys.</a:t>
          </a:r>
          <a:endParaRPr lang="en-US" sz="3200" b="1" cap="none" spc="0">
            <a:ln w="12700">
              <a:solidFill>
                <a:schemeClr val="accent3">
                  <a:lumMod val="50000"/>
                </a:schemeClr>
              </a:solidFill>
              <a:prstDash val="solid"/>
            </a:ln>
            <a:blipFill>
              <a:blip xmlns:r="http://schemas.openxmlformats.org/officeDocument/2006/relationships" r:embed="rId21"/>
              <a:tile tx="0" ty="0" sx="100000" sy="100000" flip="none" algn="tl"/>
            </a:blipFill>
            <a:effectLst>
              <a:glow>
                <a:schemeClr val="accent1">
                  <a:alpha val="40000"/>
                </a:schemeClr>
              </a:glow>
              <a:innerShdw blurRad="457200">
                <a:schemeClr val="accent3">
                  <a:lumMod val="50000"/>
                  <a:alpha val="87000"/>
                </a:schemeClr>
              </a:innerShdw>
              <a:reflection endPos="18000" dist="25400" dir="5400000" sy="-100000" algn="bl" rotWithShape="0"/>
            </a:effectLst>
          </a:endParaRPr>
        </a:p>
      </xdr:txBody>
    </xdr:sp>
    <xdr:clientData/>
  </xdr:twoCellAnchor>
  <mc:AlternateContent xmlns:mc="http://schemas.openxmlformats.org/markup-compatibility/2006">
    <mc:Choice xmlns:a14="http://schemas.microsoft.com/office/drawing/2010/main" Requires="a14">
      <xdr:twoCellAnchor editAs="oneCell">
        <xdr:from>
          <xdr:col>12</xdr:col>
          <xdr:colOff>504825</xdr:colOff>
          <xdr:row>38</xdr:row>
          <xdr:rowOff>76200</xdr:rowOff>
        </xdr:from>
        <xdr:to>
          <xdr:col>14</xdr:col>
          <xdr:colOff>666750</xdr:colOff>
          <xdr:row>44</xdr:row>
          <xdr:rowOff>38100</xdr:rowOff>
        </xdr:to>
        <xdr:sp macro="" textlink="">
          <xdr:nvSpPr>
            <xdr:cNvPr id="1029" name="Goto_DBS"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17</xdr:col>
      <xdr:colOff>114216</xdr:colOff>
      <xdr:row>1</xdr:row>
      <xdr:rowOff>80493</xdr:rowOff>
    </xdr:from>
    <xdr:to>
      <xdr:col>18</xdr:col>
      <xdr:colOff>267505</xdr:colOff>
      <xdr:row>3</xdr:row>
      <xdr:rowOff>71291</xdr:rowOff>
    </xdr:to>
    <xdr:sp macro="" textlink="">
      <xdr:nvSpPr>
        <xdr:cNvPr id="11" name="Rectangle 10">
          <a:extLst>
            <a:ext uri="{FF2B5EF4-FFF2-40B4-BE49-F238E27FC236}">
              <a16:creationId xmlns:a16="http://schemas.microsoft.com/office/drawing/2014/main" id="{00000000-0008-0000-0100-00000B000000}"/>
            </a:ext>
          </a:extLst>
        </xdr:cNvPr>
        <xdr:cNvSpPr/>
      </xdr:nvSpPr>
      <xdr:spPr>
        <a:xfrm>
          <a:off x="15425586" y="268310"/>
          <a:ext cx="1196209" cy="366432"/>
        </a:xfrm>
        <a:prstGeom prst="rect">
          <a:avLst/>
        </a:prstGeom>
        <a:noFill/>
        <a:ln>
          <a:noFill/>
        </a:ln>
        <a:effectLst>
          <a:glow>
            <a:schemeClr val="accent1">
              <a:alpha val="0"/>
            </a:schemeClr>
          </a:glo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prstTxWarp prst="textStop">
            <a:avLst/>
          </a:prstTxWarp>
        </a:bodyPr>
        <a:lstStyle/>
        <a:p>
          <a:pPr algn="ctr"/>
          <a:r>
            <a:rPr lang="en-US" sz="900"/>
            <a:t>(</a:t>
          </a:r>
          <a:r>
            <a:rPr lang="en-US" sz="900">
              <a:latin typeface="Arial Black" panose="020B0A04020102020204" pitchFamily="34" charset="0"/>
            </a:rPr>
            <a:t>Analysis</a:t>
          </a:r>
          <a:r>
            <a:rPr lang="en-US" sz="900"/>
            <a:t>)</a:t>
          </a:r>
        </a:p>
      </xdr:txBody>
    </xdr:sp>
    <xdr:clientData/>
  </xdr:twoCellAnchor>
  <xdr:twoCellAnchor editAs="absolute">
    <xdr:from>
      <xdr:col>4</xdr:col>
      <xdr:colOff>21793</xdr:colOff>
      <xdr:row>0</xdr:row>
      <xdr:rowOff>102347</xdr:rowOff>
    </xdr:from>
    <xdr:to>
      <xdr:col>4</xdr:col>
      <xdr:colOff>436989</xdr:colOff>
      <xdr:row>2</xdr:row>
      <xdr:rowOff>125337</xdr:rowOff>
    </xdr:to>
    <xdr:pic macro="[0]!ShowUI">
      <xdr:nvPicPr>
        <xdr:cNvPr id="18" name="Picture 17" hidden="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1"/>
        <a:stretch>
          <a:fillRect/>
        </a:stretch>
      </xdr:blipFill>
      <xdr:spPr>
        <a:xfrm>
          <a:off x="2318999" y="102347"/>
          <a:ext cx="415196" cy="415196"/>
        </a:xfrm>
        <a:prstGeom prst="rect">
          <a:avLst/>
        </a:prstGeom>
      </xdr:spPr>
    </xdr:pic>
    <xdr:clientData/>
  </xdr:twoCellAnchor>
  <xdr:twoCellAnchor editAs="absolute">
    <xdr:from>
      <xdr:col>4</xdr:col>
      <xdr:colOff>28015</xdr:colOff>
      <xdr:row>0</xdr:row>
      <xdr:rowOff>98051</xdr:rowOff>
    </xdr:from>
    <xdr:to>
      <xdr:col>4</xdr:col>
      <xdr:colOff>434229</xdr:colOff>
      <xdr:row>2</xdr:row>
      <xdr:rowOff>130564</xdr:rowOff>
    </xdr:to>
    <xdr:pic macro="[0]!HideExcelMenus">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2"/>
        <a:stretch>
          <a:fillRect/>
        </a:stretch>
      </xdr:blipFill>
      <xdr:spPr>
        <a:xfrm>
          <a:off x="2325221" y="98051"/>
          <a:ext cx="406214" cy="424719"/>
        </a:xfrm>
        <a:prstGeom prst="rect">
          <a:avLst/>
        </a:prstGeom>
      </xdr:spPr>
    </xdr:pic>
    <xdr:clientData/>
  </xdr:twoCellAnchor>
  <xdr:twoCellAnchor editAs="absolute">
    <xdr:from>
      <xdr:col>0</xdr:col>
      <xdr:colOff>1</xdr:colOff>
      <xdr:row>0</xdr:row>
      <xdr:rowOff>0</xdr:rowOff>
    </xdr:from>
    <xdr:to>
      <xdr:col>3</xdr:col>
      <xdr:colOff>503465</xdr:colOff>
      <xdr:row>48</xdr:row>
      <xdr:rowOff>99235</xdr:rowOff>
    </xdr:to>
    <xdr:sp macro="" textlink="">
      <xdr:nvSpPr>
        <xdr:cNvPr id="20" name="Rectangle 19">
          <a:extLst>
            <a:ext uri="{FF2B5EF4-FFF2-40B4-BE49-F238E27FC236}">
              <a16:creationId xmlns:a16="http://schemas.microsoft.com/office/drawing/2014/main" id="{00000000-0008-0000-0100-000014000000}"/>
            </a:ext>
          </a:extLst>
        </xdr:cNvPr>
        <xdr:cNvSpPr/>
      </xdr:nvSpPr>
      <xdr:spPr>
        <a:xfrm>
          <a:off x="1" y="0"/>
          <a:ext cx="2217964" cy="11624102"/>
        </a:xfrm>
        <a:prstGeom prst="rect">
          <a:avLst/>
        </a:prstGeom>
        <a:gradFill>
          <a:gsLst>
            <a:gs pos="4000">
              <a:schemeClr val="tx1"/>
            </a:gs>
            <a:gs pos="40000">
              <a:schemeClr val="bg2">
                <a:lumMod val="25000"/>
                <a:alpha val="62000"/>
              </a:schemeClr>
            </a:gs>
            <a:gs pos="72000">
              <a:schemeClr val="tx1"/>
            </a:gs>
            <a:gs pos="100000">
              <a:schemeClr val="tx2">
                <a:lumMod val="5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0</xdr:col>
          <xdr:colOff>47625</xdr:colOff>
          <xdr:row>14</xdr:row>
          <xdr:rowOff>123825</xdr:rowOff>
        </xdr:from>
        <xdr:to>
          <xdr:col>3</xdr:col>
          <xdr:colOff>447675</xdr:colOff>
          <xdr:row>16</xdr:row>
          <xdr:rowOff>161925</xdr:rowOff>
        </xdr:to>
        <xdr:sp macro="" textlink="">
          <xdr:nvSpPr>
            <xdr:cNvPr id="2050" name="Dashboard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18</xdr:row>
          <xdr:rowOff>76200</xdr:rowOff>
        </xdr:from>
        <xdr:to>
          <xdr:col>3</xdr:col>
          <xdr:colOff>447675</xdr:colOff>
          <xdr:row>20</xdr:row>
          <xdr:rowOff>104775</xdr:rowOff>
        </xdr:to>
        <xdr:sp macro="" textlink="">
          <xdr:nvSpPr>
            <xdr:cNvPr id="2051" name="SysAdmin2"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198906</xdr:colOff>
      <xdr:row>5</xdr:row>
      <xdr:rowOff>28014</xdr:rowOff>
    </xdr:from>
    <xdr:to>
      <xdr:col>1</xdr:col>
      <xdr:colOff>1281706</xdr:colOff>
      <xdr:row>6</xdr:row>
      <xdr:rowOff>212910</xdr:rowOff>
    </xdr:to>
    <xdr:sp macro="" textlink="">
      <xdr:nvSpPr>
        <xdr:cNvPr id="21" name="Rectangle 20">
          <a:extLst>
            <a:ext uri="{FF2B5EF4-FFF2-40B4-BE49-F238E27FC236}">
              <a16:creationId xmlns:a16="http://schemas.microsoft.com/office/drawing/2014/main" id="{00000000-0008-0000-0100-000015000000}"/>
            </a:ext>
          </a:extLst>
        </xdr:cNvPr>
        <xdr:cNvSpPr/>
      </xdr:nvSpPr>
      <xdr:spPr>
        <a:xfrm>
          <a:off x="198906" y="1050551"/>
          <a:ext cx="1390962" cy="4510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36000" rtlCol="0" anchor="ctr">
          <a:noAutofit/>
        </a:bodyPr>
        <a:lstStyle/>
        <a:p>
          <a:pPr marL="0" indent="0" algn="ctr"/>
          <a:r>
            <a:rPr lang="en-US" sz="1600" b="1" i="1">
              <a:blipFill dpi="0" rotWithShape="1">
                <a:blip xmlns:r="http://schemas.openxmlformats.org/officeDocument/2006/relationships" r:embed="rId3"/>
                <a:srcRect/>
                <a:tile tx="0" ty="0" sx="100000" sy="100000" flip="none" algn="ctr"/>
              </a:blipFill>
              <a:latin typeface="Bell MT" panose="02020503060305020303" pitchFamily="18" charset="0"/>
              <a:ea typeface="+mn-ea"/>
              <a:cs typeface="+mn-cs"/>
            </a:rPr>
            <a:t>Start Menu</a:t>
          </a:r>
        </a:p>
        <a:p>
          <a:pPr marL="0" indent="0" algn="ctr"/>
          <a:endParaRPr lang="en-US" sz="1600" b="1" i="1">
            <a:blipFill dpi="0" rotWithShape="1">
              <a:blip xmlns:r="http://schemas.openxmlformats.org/officeDocument/2006/relationships" r:embed="rId3"/>
              <a:srcRect/>
              <a:tile tx="0" ty="0" sx="100000" sy="100000" flip="none" algn="ctr"/>
            </a:blipFill>
            <a:latin typeface="Bell MT" panose="02020503060305020303" pitchFamily="18" charset="0"/>
            <a:ea typeface="+mn-ea"/>
            <a:cs typeface="+mn-cs"/>
          </a:endParaRPr>
        </a:p>
      </xdr:txBody>
    </xdr:sp>
    <xdr:clientData/>
  </xdr:twoCellAnchor>
  <mc:AlternateContent xmlns:mc="http://schemas.openxmlformats.org/markup-compatibility/2006">
    <mc:Choice xmlns:a14="http://schemas.microsoft.com/office/drawing/2010/main" Requires="a14">
      <xdr:twoCellAnchor editAs="absolute">
        <xdr:from>
          <xdr:col>0</xdr:col>
          <xdr:colOff>47625</xdr:colOff>
          <xdr:row>10</xdr:row>
          <xdr:rowOff>209550</xdr:rowOff>
        </xdr:from>
        <xdr:to>
          <xdr:col>3</xdr:col>
          <xdr:colOff>447675</xdr:colOff>
          <xdr:row>13</xdr:row>
          <xdr:rowOff>0</xdr:rowOff>
        </xdr:to>
        <xdr:sp macro="" textlink="">
          <xdr:nvSpPr>
            <xdr:cNvPr id="2052" name="Analysis2"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7</xdr:row>
          <xdr:rowOff>19050</xdr:rowOff>
        </xdr:from>
        <xdr:to>
          <xdr:col>3</xdr:col>
          <xdr:colOff>447675</xdr:colOff>
          <xdr:row>9</xdr:row>
          <xdr:rowOff>85725</xdr:rowOff>
        </xdr:to>
        <xdr:sp macro="" textlink="">
          <xdr:nvSpPr>
            <xdr:cNvPr id="2053" name="Interface2"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40247</xdr:colOff>
      <xdr:row>0</xdr:row>
      <xdr:rowOff>26831</xdr:rowOff>
    </xdr:from>
    <xdr:to>
      <xdr:col>1</xdr:col>
      <xdr:colOff>147570</xdr:colOff>
      <xdr:row>2</xdr:row>
      <xdr:rowOff>67076</xdr:rowOff>
    </xdr:to>
    <xdr:pic macro="[0]!RefreshPivotTableAnalysis">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
        <a:stretch>
          <a:fillRect/>
        </a:stretch>
      </xdr:blipFill>
      <xdr:spPr>
        <a:xfrm>
          <a:off x="40247" y="26831"/>
          <a:ext cx="415879" cy="415879"/>
        </a:xfrm>
        <a:prstGeom prst="rect">
          <a:avLst/>
        </a:prstGeom>
      </xdr:spPr>
    </xdr:pic>
    <xdr:clientData/>
  </xdr:twoCellAnchor>
  <xdr:twoCellAnchor editAs="absolute">
    <xdr:from>
      <xdr:col>6</xdr:col>
      <xdr:colOff>562915</xdr:colOff>
      <xdr:row>0</xdr:row>
      <xdr:rowOff>93908</xdr:rowOff>
    </xdr:from>
    <xdr:to>
      <xdr:col>14</xdr:col>
      <xdr:colOff>610118</xdr:colOff>
      <xdr:row>3</xdr:row>
      <xdr:rowOff>130531</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5782078" y="93908"/>
          <a:ext cx="7205979" cy="600074"/>
        </a:xfrm>
        <a:prstGeom prst="rect">
          <a:avLst/>
        </a:prstGeom>
        <a:gradFill flip="none" rotWithShape="1">
          <a:gsLst>
            <a:gs pos="0">
              <a:schemeClr val="tx1">
                <a:lumMod val="95000"/>
                <a:lumOff val="5000"/>
                <a:alpha val="68000"/>
              </a:schemeClr>
            </a:gs>
            <a:gs pos="50000">
              <a:schemeClr val="tx1">
                <a:lumMod val="70000"/>
                <a:lumOff val="30000"/>
                <a:alpha val="60000"/>
              </a:schemeClr>
            </a:gs>
            <a:gs pos="100000">
              <a:schemeClr val="tx1">
                <a:alpha val="59000"/>
              </a:schemeClr>
            </a:gs>
          </a:gsLst>
          <a:path path="circle">
            <a:fillToRect l="100000" t="100000"/>
          </a:path>
          <a:tileRect r="-100000" b="-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threePt" dir="t"/>
          </a:scene3d>
          <a:sp3d extrusionH="57150">
            <a:bevelT w="69850" h="38100" prst="cross"/>
            <a:bevelB w="69850" h="38100" prst="cross"/>
          </a:sp3d>
        </a:bodyPr>
        <a:lstStyle/>
        <a:p>
          <a:pPr algn="ctr"/>
          <a:r>
            <a:rPr lang="en-US" sz="3200" b="1" cap="none" spc="0">
              <a:ln w="12700">
                <a:solidFill>
                  <a:schemeClr val="accent3">
                    <a:lumMod val="50000"/>
                  </a:schemeClr>
                </a:solidFill>
                <a:prstDash val="solid"/>
              </a:ln>
              <a:blipFill>
                <a:blip xmlns:r="http://schemas.openxmlformats.org/officeDocument/2006/relationships" r:embed="rId5"/>
                <a:tile tx="0" ty="0" sx="100000" sy="100000" flip="none" algn="tl"/>
              </a:blipFill>
              <a:effectLst>
                <a:glow>
                  <a:schemeClr val="accent1">
                    <a:alpha val="40000"/>
                  </a:schemeClr>
                </a:glow>
                <a:innerShdw blurRad="457200">
                  <a:schemeClr val="accent3">
                    <a:lumMod val="50000"/>
                    <a:alpha val="87000"/>
                  </a:schemeClr>
                </a:innerShdw>
                <a:reflection endPos="18000" dist="25400" dir="5400000" sy="-100000" algn="bl" rotWithShape="0"/>
              </a:effectLst>
            </a:rPr>
            <a:t>Expense Mangagement</a:t>
          </a:r>
          <a:r>
            <a:rPr lang="en-US" sz="3200" b="1" cap="none" spc="0" baseline="0">
              <a:ln w="12700">
                <a:solidFill>
                  <a:schemeClr val="accent3">
                    <a:lumMod val="50000"/>
                  </a:schemeClr>
                </a:solidFill>
                <a:prstDash val="solid"/>
              </a:ln>
              <a:blipFill>
                <a:blip xmlns:r="http://schemas.openxmlformats.org/officeDocument/2006/relationships" r:embed="rId5"/>
                <a:tile tx="0" ty="0" sx="100000" sy="100000" flip="none" algn="tl"/>
              </a:blipFill>
              <a:effectLst>
                <a:glow>
                  <a:schemeClr val="accent1">
                    <a:alpha val="40000"/>
                  </a:schemeClr>
                </a:glow>
                <a:innerShdw blurRad="457200">
                  <a:schemeClr val="accent3">
                    <a:lumMod val="50000"/>
                    <a:alpha val="87000"/>
                  </a:schemeClr>
                </a:innerShdw>
                <a:reflection endPos="18000" dist="25400" dir="5400000" sy="-100000" algn="bl" rotWithShape="0"/>
              </a:effectLst>
            </a:rPr>
            <a:t> Sys.</a:t>
          </a:r>
          <a:endParaRPr lang="en-US" sz="3200" b="1" cap="none" spc="0">
            <a:ln w="12700">
              <a:solidFill>
                <a:schemeClr val="accent3">
                  <a:lumMod val="50000"/>
                </a:schemeClr>
              </a:solidFill>
              <a:prstDash val="solid"/>
            </a:ln>
            <a:blipFill>
              <a:blip xmlns:r="http://schemas.openxmlformats.org/officeDocument/2006/relationships" r:embed="rId5"/>
              <a:tile tx="0" ty="0" sx="100000" sy="100000" flip="none" algn="tl"/>
            </a:blipFill>
            <a:effectLst>
              <a:glow>
                <a:schemeClr val="accent1">
                  <a:alpha val="40000"/>
                </a:schemeClr>
              </a:glow>
              <a:innerShdw blurRad="457200">
                <a:schemeClr val="accent3">
                  <a:lumMod val="50000"/>
                  <a:alpha val="87000"/>
                </a:schemeClr>
              </a:innerShdw>
              <a:reflection endPos="18000" dist="25400" dir="5400000" sy="-100000" algn="bl" rotWithShape="0"/>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101971</xdr:colOff>
      <xdr:row>3</xdr:row>
      <xdr:rowOff>2647</xdr:rowOff>
    </xdr:from>
    <xdr:to>
      <xdr:col>1</xdr:col>
      <xdr:colOff>645151</xdr:colOff>
      <xdr:row>4</xdr:row>
      <xdr:rowOff>139677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0256" y="567867"/>
          <a:ext cx="543180" cy="325436"/>
        </a:xfrm>
        <a:prstGeom prst="rect">
          <a:avLst/>
        </a:prstGeom>
        <a:no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960106</xdr:colOff>
      <xdr:row>3</xdr:row>
      <xdr:rowOff>117984</xdr:rowOff>
    </xdr:from>
    <xdr:to>
      <xdr:col>14</xdr:col>
      <xdr:colOff>742208</xdr:colOff>
      <xdr:row>30</xdr:row>
      <xdr:rowOff>42812</xdr:rowOff>
    </xdr:to>
    <xdr:sp macro="" textlink="">
      <xdr:nvSpPr>
        <xdr:cNvPr id="3" name="Freeform: Shape 2">
          <a:extLst>
            <a:ext uri="{FF2B5EF4-FFF2-40B4-BE49-F238E27FC236}">
              <a16:creationId xmlns:a16="http://schemas.microsoft.com/office/drawing/2014/main" id="{00000000-0008-0000-0200-000003000000}"/>
            </a:ext>
          </a:extLst>
        </xdr:cNvPr>
        <xdr:cNvSpPr/>
      </xdr:nvSpPr>
      <xdr:spPr>
        <a:xfrm rot="10800000">
          <a:off x="2667184" y="674640"/>
          <a:ext cx="13129472" cy="5070802"/>
        </a:xfrm>
        <a:custGeom>
          <a:avLst/>
          <a:gdLst>
            <a:gd name="connsiteX0" fmla="*/ 3366312 w 9037674"/>
            <a:gd name="connsiteY0" fmla="*/ 2471349 h 5167422"/>
            <a:gd name="connsiteX1" fmla="*/ 6213050 w 9037674"/>
            <a:gd name="connsiteY1" fmla="*/ 2471349 h 5167422"/>
            <a:gd name="connsiteX2" fmla="*/ 6213050 w 9037674"/>
            <a:gd name="connsiteY2" fmla="*/ 5167422 h 5167422"/>
            <a:gd name="connsiteX3" fmla="*/ 3366312 w 9037674"/>
            <a:gd name="connsiteY3" fmla="*/ 5167422 h 5167422"/>
            <a:gd name="connsiteX4" fmla="*/ 0 w 9037674"/>
            <a:gd name="connsiteY4" fmla="*/ 2471349 h 5167422"/>
            <a:gd name="connsiteX5" fmla="*/ 3227312 w 9037674"/>
            <a:gd name="connsiteY5" fmla="*/ 2471349 h 5167422"/>
            <a:gd name="connsiteX6" fmla="*/ 3227312 w 9037674"/>
            <a:gd name="connsiteY6" fmla="*/ 5167422 h 5167422"/>
            <a:gd name="connsiteX7" fmla="*/ 0 w 9037674"/>
            <a:gd name="connsiteY7" fmla="*/ 5167422 h 5167422"/>
            <a:gd name="connsiteX8" fmla="*/ 6352050 w 9037674"/>
            <a:gd name="connsiteY8" fmla="*/ 0 h 5167422"/>
            <a:gd name="connsiteX9" fmla="*/ 9037674 w 9037674"/>
            <a:gd name="connsiteY9" fmla="*/ 0 h 5167422"/>
            <a:gd name="connsiteX10" fmla="*/ 9037674 w 9037674"/>
            <a:gd name="connsiteY10" fmla="*/ 5167422 h 5167422"/>
            <a:gd name="connsiteX11" fmla="*/ 6352050 w 9037674"/>
            <a:gd name="connsiteY11" fmla="*/ 5167422 h 5167422"/>
            <a:gd name="connsiteX12" fmla="*/ 0 w 9037674"/>
            <a:gd name="connsiteY12" fmla="*/ 0 h 5167422"/>
            <a:gd name="connsiteX13" fmla="*/ 6213050 w 9037674"/>
            <a:gd name="connsiteY13" fmla="*/ 0 h 5167422"/>
            <a:gd name="connsiteX14" fmla="*/ 6213050 w 9037674"/>
            <a:gd name="connsiteY14" fmla="*/ 2296375 h 5167422"/>
            <a:gd name="connsiteX15" fmla="*/ 3366312 w 9037674"/>
            <a:gd name="connsiteY15" fmla="*/ 2296375 h 5167422"/>
            <a:gd name="connsiteX16" fmla="*/ 3227312 w 9037674"/>
            <a:gd name="connsiteY16" fmla="*/ 2296375 h 5167422"/>
            <a:gd name="connsiteX17" fmla="*/ 0 w 9037674"/>
            <a:gd name="connsiteY17" fmla="*/ 2296375 h 516742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9037674" h="5167422">
              <a:moveTo>
                <a:pt x="3366312" y="2471349"/>
              </a:moveTo>
              <a:lnTo>
                <a:pt x="6213050" y="2471349"/>
              </a:lnTo>
              <a:lnTo>
                <a:pt x="6213050" y="5167422"/>
              </a:lnTo>
              <a:lnTo>
                <a:pt x="3366312" y="5167422"/>
              </a:lnTo>
              <a:close/>
              <a:moveTo>
                <a:pt x="0" y="2471349"/>
              </a:moveTo>
              <a:lnTo>
                <a:pt x="3227312" y="2471349"/>
              </a:lnTo>
              <a:lnTo>
                <a:pt x="3227312" y="5167422"/>
              </a:lnTo>
              <a:lnTo>
                <a:pt x="0" y="5167422"/>
              </a:lnTo>
              <a:close/>
              <a:moveTo>
                <a:pt x="6352050" y="0"/>
              </a:moveTo>
              <a:lnTo>
                <a:pt x="9037674" y="0"/>
              </a:lnTo>
              <a:lnTo>
                <a:pt x="9037674" y="5167422"/>
              </a:lnTo>
              <a:lnTo>
                <a:pt x="6352050" y="5167422"/>
              </a:lnTo>
              <a:close/>
              <a:moveTo>
                <a:pt x="0" y="0"/>
              </a:moveTo>
              <a:lnTo>
                <a:pt x="6213050" y="0"/>
              </a:lnTo>
              <a:lnTo>
                <a:pt x="6213050" y="2296375"/>
              </a:lnTo>
              <a:lnTo>
                <a:pt x="3366312" y="2296375"/>
              </a:lnTo>
              <a:lnTo>
                <a:pt x="3227312" y="2296375"/>
              </a:lnTo>
              <a:lnTo>
                <a:pt x="0" y="2296375"/>
              </a:lnTo>
              <a:close/>
            </a:path>
          </a:pathLst>
        </a:custGeom>
        <a:gradFill>
          <a:gsLst>
            <a:gs pos="45000">
              <a:schemeClr val="bg2">
                <a:lumMod val="10000"/>
              </a:schemeClr>
            </a:gs>
            <a:gs pos="0">
              <a:schemeClr val="tx1">
                <a:alpha val="90000"/>
              </a:schemeClr>
            </a:gs>
            <a:gs pos="100000">
              <a:schemeClr val="tx1">
                <a:lumMod val="95000"/>
                <a:lumOff val="5000"/>
                <a:alpha val="71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editAs="absolute">
    <xdr:from>
      <xdr:col>4</xdr:col>
      <xdr:colOff>1010921</xdr:colOff>
      <xdr:row>0</xdr:row>
      <xdr:rowOff>63169</xdr:rowOff>
    </xdr:from>
    <xdr:to>
      <xdr:col>11</xdr:col>
      <xdr:colOff>190500</xdr:colOff>
      <xdr:row>3</xdr:row>
      <xdr:rowOff>91743</xdr:rowOff>
    </xdr:to>
    <xdr:sp macro="" textlink="">
      <xdr:nvSpPr>
        <xdr:cNvPr id="4" name="Rectangle 3">
          <a:extLst>
            <a:ext uri="{FF2B5EF4-FFF2-40B4-BE49-F238E27FC236}">
              <a16:creationId xmlns:a16="http://schemas.microsoft.com/office/drawing/2014/main" id="{00000000-0008-0000-0200-000004000000}"/>
            </a:ext>
          </a:extLst>
        </xdr:cNvPr>
        <xdr:cNvSpPr/>
      </xdr:nvSpPr>
      <xdr:spPr>
        <a:xfrm>
          <a:off x="5341621" y="63169"/>
          <a:ext cx="7205979" cy="600074"/>
        </a:xfrm>
        <a:prstGeom prst="rect">
          <a:avLst/>
        </a:prstGeom>
        <a:gradFill flip="none" rotWithShape="1">
          <a:gsLst>
            <a:gs pos="0">
              <a:schemeClr val="tx1">
                <a:lumMod val="95000"/>
                <a:lumOff val="5000"/>
                <a:alpha val="68000"/>
              </a:schemeClr>
            </a:gs>
            <a:gs pos="50000">
              <a:schemeClr val="tx1">
                <a:lumMod val="70000"/>
                <a:lumOff val="30000"/>
                <a:alpha val="60000"/>
              </a:schemeClr>
            </a:gs>
            <a:gs pos="100000">
              <a:schemeClr val="tx1">
                <a:alpha val="59000"/>
              </a:schemeClr>
            </a:gs>
          </a:gsLst>
          <a:path path="circle">
            <a:fillToRect l="100000" t="100000"/>
          </a:path>
          <a:tileRect r="-100000" b="-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threePt" dir="t"/>
          </a:scene3d>
          <a:sp3d extrusionH="57150">
            <a:bevelT w="69850" h="38100" prst="cross"/>
            <a:bevelB w="69850" h="38100" prst="cross"/>
          </a:sp3d>
        </a:bodyPr>
        <a:lstStyle/>
        <a:p>
          <a:pPr algn="ctr"/>
          <a:r>
            <a:rPr lang="en-US" sz="3200" b="1" cap="none" spc="0">
              <a:ln w="12700">
                <a:solidFill>
                  <a:schemeClr val="accent3">
                    <a:lumMod val="50000"/>
                  </a:schemeClr>
                </a:solidFill>
                <a:prstDash val="solid"/>
              </a:ln>
              <a:blipFill>
                <a:blip xmlns:r="http://schemas.openxmlformats.org/officeDocument/2006/relationships" r:embed="rId1"/>
                <a:tile tx="0" ty="0" sx="100000" sy="100000" flip="none" algn="tl"/>
              </a:blipFill>
              <a:effectLst>
                <a:glow>
                  <a:schemeClr val="accent1">
                    <a:alpha val="40000"/>
                  </a:schemeClr>
                </a:glow>
                <a:innerShdw blurRad="457200">
                  <a:schemeClr val="accent3">
                    <a:lumMod val="50000"/>
                    <a:alpha val="87000"/>
                  </a:schemeClr>
                </a:innerShdw>
                <a:reflection endPos="18000" dist="25400" dir="5400000" sy="-100000" algn="bl" rotWithShape="0"/>
              </a:effectLst>
            </a:rPr>
            <a:t>Expense Mangagement</a:t>
          </a:r>
          <a:r>
            <a:rPr lang="en-US" sz="3200" b="1" cap="none" spc="0" baseline="0">
              <a:ln w="12700">
                <a:solidFill>
                  <a:schemeClr val="accent3">
                    <a:lumMod val="50000"/>
                  </a:schemeClr>
                </a:solidFill>
                <a:prstDash val="solid"/>
              </a:ln>
              <a:blipFill>
                <a:blip xmlns:r="http://schemas.openxmlformats.org/officeDocument/2006/relationships" r:embed="rId1"/>
                <a:tile tx="0" ty="0" sx="100000" sy="100000" flip="none" algn="tl"/>
              </a:blipFill>
              <a:effectLst>
                <a:glow>
                  <a:schemeClr val="accent1">
                    <a:alpha val="40000"/>
                  </a:schemeClr>
                </a:glow>
                <a:innerShdw blurRad="457200">
                  <a:schemeClr val="accent3">
                    <a:lumMod val="50000"/>
                    <a:alpha val="87000"/>
                  </a:schemeClr>
                </a:innerShdw>
                <a:reflection endPos="18000" dist="25400" dir="5400000" sy="-100000" algn="bl" rotWithShape="0"/>
              </a:effectLst>
            </a:rPr>
            <a:t> Sys.</a:t>
          </a:r>
          <a:endParaRPr lang="en-US" sz="3200" b="1" cap="none" spc="0">
            <a:ln w="12700">
              <a:solidFill>
                <a:schemeClr val="accent3">
                  <a:lumMod val="50000"/>
                </a:schemeClr>
              </a:solidFill>
              <a:prstDash val="solid"/>
            </a:ln>
            <a:blipFill>
              <a:blip xmlns:r="http://schemas.openxmlformats.org/officeDocument/2006/relationships" r:embed="rId1"/>
              <a:tile tx="0" ty="0" sx="100000" sy="100000" flip="none" algn="tl"/>
            </a:blipFill>
            <a:effectLst>
              <a:glow>
                <a:schemeClr val="accent1">
                  <a:alpha val="40000"/>
                </a:schemeClr>
              </a:glow>
              <a:innerShdw blurRad="457200">
                <a:schemeClr val="accent3">
                  <a:lumMod val="50000"/>
                  <a:alpha val="87000"/>
                </a:schemeClr>
              </a:innerShdw>
              <a:reflection endPos="18000" dist="25400" dir="5400000" sy="-100000" algn="bl" rotWithShape="0"/>
            </a:effectLst>
          </a:endParaRPr>
        </a:p>
      </xdr:txBody>
    </xdr:sp>
    <xdr:clientData/>
  </xdr:twoCellAnchor>
  <xdr:twoCellAnchor editAs="absolute">
    <xdr:from>
      <xdr:col>13</xdr:col>
      <xdr:colOff>152963</xdr:colOff>
      <xdr:row>1</xdr:row>
      <xdr:rowOff>42394</xdr:rowOff>
    </xdr:from>
    <xdr:to>
      <xdr:col>14</xdr:col>
      <xdr:colOff>711301</xdr:colOff>
      <xdr:row>3</xdr:row>
      <xdr:rowOff>2844</xdr:rowOff>
    </xdr:to>
    <xdr:sp macro="" textlink="">
      <xdr:nvSpPr>
        <xdr:cNvPr id="11" name="Rectangle 10">
          <a:extLst>
            <a:ext uri="{FF2B5EF4-FFF2-40B4-BE49-F238E27FC236}">
              <a16:creationId xmlns:a16="http://schemas.microsoft.com/office/drawing/2014/main" id="{00000000-0008-0000-0200-00000B000000}"/>
            </a:ext>
          </a:extLst>
        </xdr:cNvPr>
        <xdr:cNvSpPr/>
      </xdr:nvSpPr>
      <xdr:spPr>
        <a:xfrm>
          <a:off x="14580163" y="232894"/>
          <a:ext cx="1167938" cy="341450"/>
        </a:xfrm>
        <a:prstGeom prst="rect">
          <a:avLst/>
        </a:prstGeom>
        <a:noFill/>
        <a:ln>
          <a:noFill/>
        </a:ln>
        <a:effectLst>
          <a:glow>
            <a:schemeClr val="accent1">
              <a:alpha val="0"/>
            </a:schemeClr>
          </a:glo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prstTxWarp prst="textStop">
            <a:avLst/>
          </a:prstTxWarp>
        </a:bodyPr>
        <a:lstStyle/>
        <a:p>
          <a:pPr algn="ctr"/>
          <a:r>
            <a:rPr lang="en-US" sz="900">
              <a:latin typeface="Arial Black" panose="020B0A04020102020204" pitchFamily="34" charset="0"/>
            </a:rPr>
            <a:t>(Dashboard)</a:t>
          </a:r>
        </a:p>
      </xdr:txBody>
    </xdr:sp>
    <xdr:clientData/>
  </xdr:twoCellAnchor>
  <xdr:twoCellAnchor editAs="absolute">
    <xdr:from>
      <xdr:col>2</xdr:col>
      <xdr:colOff>958214</xdr:colOff>
      <xdr:row>3</xdr:row>
      <xdr:rowOff>119922</xdr:rowOff>
    </xdr:from>
    <xdr:to>
      <xdr:col>3</xdr:col>
      <xdr:colOff>705099</xdr:colOff>
      <xdr:row>5</xdr:row>
      <xdr:rowOff>24739</xdr:rowOff>
    </xdr:to>
    <xdr:sp macro="" textlink="">
      <xdr:nvSpPr>
        <xdr:cNvPr id="15" name="Rectangle: Rounded Corners 14">
          <a:extLst>
            <a:ext uri="{FF2B5EF4-FFF2-40B4-BE49-F238E27FC236}">
              <a16:creationId xmlns:a16="http://schemas.microsoft.com/office/drawing/2014/main" id="{00000000-0008-0000-0200-00000F000000}"/>
            </a:ext>
          </a:extLst>
        </xdr:cNvPr>
        <xdr:cNvSpPr/>
      </xdr:nvSpPr>
      <xdr:spPr>
        <a:xfrm>
          <a:off x="2665292" y="676578"/>
          <a:ext cx="884937" cy="275921"/>
        </a:xfrm>
        <a:prstGeom prst="roundRect">
          <a:avLst/>
        </a:prstGeom>
        <a:solidFill>
          <a:schemeClr val="bg1">
            <a:alpha val="1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783578</xdr:colOff>
      <xdr:row>17</xdr:row>
      <xdr:rowOff>163666</xdr:rowOff>
    </xdr:from>
    <xdr:to>
      <xdr:col>6</xdr:col>
      <xdr:colOff>703451</xdr:colOff>
      <xdr:row>18</xdr:row>
      <xdr:rowOff>184601</xdr:rowOff>
    </xdr:to>
    <xdr:sp macro="" textlink="">
      <xdr:nvSpPr>
        <xdr:cNvPr id="16" name="Rectangle: Rounded Corners 15">
          <a:extLst>
            <a:ext uri="{FF2B5EF4-FFF2-40B4-BE49-F238E27FC236}">
              <a16:creationId xmlns:a16="http://schemas.microsoft.com/office/drawing/2014/main" id="{00000000-0008-0000-0200-000010000000}"/>
            </a:ext>
          </a:extLst>
        </xdr:cNvPr>
        <xdr:cNvSpPr/>
      </xdr:nvSpPr>
      <xdr:spPr>
        <a:xfrm>
          <a:off x="6795461" y="3478861"/>
          <a:ext cx="1317698" cy="206487"/>
        </a:xfrm>
        <a:prstGeom prst="roundRect">
          <a:avLst/>
        </a:prstGeom>
        <a:solidFill>
          <a:schemeClr val="bg1">
            <a:alpha val="1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400" b="1">
            <a:latin typeface="Sitka Text" panose="02000505000000020004" pitchFamily="2" charset="0"/>
          </a:endParaRPr>
        </a:p>
      </xdr:txBody>
    </xdr:sp>
    <xdr:clientData/>
  </xdr:twoCellAnchor>
  <xdr:twoCellAnchor editAs="absolute">
    <xdr:from>
      <xdr:col>5</xdr:col>
      <xdr:colOff>803363</xdr:colOff>
      <xdr:row>18</xdr:row>
      <xdr:rowOff>2121</xdr:rowOff>
    </xdr:from>
    <xdr:to>
      <xdr:col>5</xdr:col>
      <xdr:colOff>991417</xdr:colOff>
      <xdr:row>19</xdr:row>
      <xdr:rowOff>1769</xdr:rowOff>
    </xdr:to>
    <xdr:pic>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15246" y="3502868"/>
          <a:ext cx="188054" cy="185200"/>
        </a:xfrm>
        <a:prstGeom prst="rect">
          <a:avLst/>
        </a:prstGeom>
      </xdr:spPr>
    </xdr:pic>
    <xdr:clientData/>
  </xdr:twoCellAnchor>
  <xdr:twoCellAnchor editAs="absolute">
    <xdr:from>
      <xdr:col>2</xdr:col>
      <xdr:colOff>987005</xdr:colOff>
      <xdr:row>3</xdr:row>
      <xdr:rowOff>129672</xdr:rowOff>
    </xdr:from>
    <xdr:to>
      <xdr:col>3</xdr:col>
      <xdr:colOff>147491</xdr:colOff>
      <xdr:row>5</xdr:row>
      <xdr:rowOff>49495</xdr:rowOff>
    </xdr:to>
    <xdr:pic>
      <xdr:nvPicPr>
        <xdr:cNvPr id="18" name="Picture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694083" y="686328"/>
          <a:ext cx="298538" cy="290927"/>
        </a:xfrm>
        <a:prstGeom prst="rect">
          <a:avLst/>
        </a:prstGeom>
      </xdr:spPr>
    </xdr:pic>
    <xdr:clientData/>
  </xdr:twoCellAnchor>
  <xdr:twoCellAnchor editAs="absolute">
    <xdr:from>
      <xdr:col>5</xdr:col>
      <xdr:colOff>776227</xdr:colOff>
      <xdr:row>3</xdr:row>
      <xdr:rowOff>133527</xdr:rowOff>
    </xdr:from>
    <xdr:to>
      <xdr:col>5</xdr:col>
      <xdr:colOff>992227</xdr:colOff>
      <xdr:row>4</xdr:row>
      <xdr:rowOff>161121</xdr:rowOff>
    </xdr:to>
    <xdr:pic>
      <xdr:nvPicPr>
        <xdr:cNvPr id="19" name="Picture 18">
          <a:extLst>
            <a:ext uri="{FF2B5EF4-FFF2-40B4-BE49-F238E27FC236}">
              <a16:creationId xmlns:a16="http://schemas.microsoft.com/office/drawing/2014/main" id="{00000000-0008-0000-0200-00001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788110" y="690183"/>
          <a:ext cx="216000" cy="213146"/>
        </a:xfrm>
        <a:prstGeom prst="rect">
          <a:avLst/>
        </a:prstGeom>
      </xdr:spPr>
    </xdr:pic>
    <xdr:clientData/>
  </xdr:twoCellAnchor>
  <xdr:twoCellAnchor editAs="absolute">
    <xdr:from>
      <xdr:col>3</xdr:col>
      <xdr:colOff>40917</xdr:colOff>
      <xdr:row>3</xdr:row>
      <xdr:rowOff>154150</xdr:rowOff>
    </xdr:from>
    <xdr:to>
      <xdr:col>3</xdr:col>
      <xdr:colOff>754578</xdr:colOff>
      <xdr:row>4</xdr:row>
      <xdr:rowOff>160811</xdr:rowOff>
    </xdr:to>
    <xdr:sp macro="" textlink="">
      <xdr:nvSpPr>
        <xdr:cNvPr id="20" name="Rectangle: Rounded Corners 19">
          <a:extLst>
            <a:ext uri="{FF2B5EF4-FFF2-40B4-BE49-F238E27FC236}">
              <a16:creationId xmlns:a16="http://schemas.microsoft.com/office/drawing/2014/main" id="{00000000-0008-0000-0200-000014000000}"/>
            </a:ext>
          </a:extLst>
        </xdr:cNvPr>
        <xdr:cNvSpPr/>
      </xdr:nvSpPr>
      <xdr:spPr>
        <a:xfrm>
          <a:off x="2886047" y="710806"/>
          <a:ext cx="713661" cy="192213"/>
        </a:xfrm>
        <a:prstGeom prst="round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Sitka Text" panose="02000505000000020004" pitchFamily="2" charset="0"/>
            </a:rPr>
            <a:t>K.P.I's</a:t>
          </a:r>
        </a:p>
      </xdr:txBody>
    </xdr:sp>
    <xdr:clientData/>
  </xdr:twoCellAnchor>
  <xdr:twoCellAnchor editAs="absolute">
    <xdr:from>
      <xdr:col>5</xdr:col>
      <xdr:colOff>882935</xdr:colOff>
      <xdr:row>17</xdr:row>
      <xdr:rowOff>142559</xdr:rowOff>
    </xdr:from>
    <xdr:to>
      <xdr:col>6</xdr:col>
      <xdr:colOff>740005</xdr:colOff>
      <xdr:row>19</xdr:row>
      <xdr:rowOff>24738</xdr:rowOff>
    </xdr:to>
    <xdr:sp macro="" textlink="">
      <xdr:nvSpPr>
        <xdr:cNvPr id="21" name="Rectangle: Rounded Corners 20">
          <a:extLst>
            <a:ext uri="{FF2B5EF4-FFF2-40B4-BE49-F238E27FC236}">
              <a16:creationId xmlns:a16="http://schemas.microsoft.com/office/drawing/2014/main" id="{00000000-0008-0000-0200-000015000000}"/>
            </a:ext>
          </a:extLst>
        </xdr:cNvPr>
        <xdr:cNvSpPr/>
      </xdr:nvSpPr>
      <xdr:spPr>
        <a:xfrm>
          <a:off x="6894818" y="3457754"/>
          <a:ext cx="1254895" cy="253283"/>
        </a:xfrm>
        <a:prstGeom prst="round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Sitka Text" panose="02000505000000020004" pitchFamily="2" charset="0"/>
            </a:rPr>
            <a:t>Expense</a:t>
          </a:r>
          <a:r>
            <a:rPr lang="en-US" sz="1100" b="1" baseline="0">
              <a:latin typeface="Sitka Text" panose="02000505000000020004" pitchFamily="2" charset="0"/>
            </a:rPr>
            <a:t> Graph</a:t>
          </a:r>
          <a:endParaRPr lang="en-US" sz="1100" b="1">
            <a:latin typeface="Sitka Text" panose="02000505000000020004" pitchFamily="2" charset="0"/>
          </a:endParaRPr>
        </a:p>
      </xdr:txBody>
    </xdr:sp>
    <xdr:clientData/>
  </xdr:twoCellAnchor>
  <xdr:twoCellAnchor editAs="absolute">
    <xdr:from>
      <xdr:col>5</xdr:col>
      <xdr:colOff>758081</xdr:colOff>
      <xdr:row>3</xdr:row>
      <xdr:rowOff>117220</xdr:rowOff>
    </xdr:from>
    <xdr:to>
      <xdr:col>6</xdr:col>
      <xdr:colOff>1128038</xdr:colOff>
      <xdr:row>5</xdr:row>
      <xdr:rowOff>1904</xdr:rowOff>
    </xdr:to>
    <xdr:sp macro="" textlink="">
      <xdr:nvSpPr>
        <xdr:cNvPr id="24" name="Rectangle: Rounded Corners 23">
          <a:extLst>
            <a:ext uri="{FF2B5EF4-FFF2-40B4-BE49-F238E27FC236}">
              <a16:creationId xmlns:a16="http://schemas.microsoft.com/office/drawing/2014/main" id="{00000000-0008-0000-0200-000018000000}"/>
            </a:ext>
          </a:extLst>
        </xdr:cNvPr>
        <xdr:cNvSpPr/>
      </xdr:nvSpPr>
      <xdr:spPr>
        <a:xfrm>
          <a:off x="6769964" y="673876"/>
          <a:ext cx="1767782" cy="255788"/>
        </a:xfrm>
        <a:prstGeom prst="roundRect">
          <a:avLst/>
        </a:prstGeom>
        <a:solidFill>
          <a:schemeClr val="bg1">
            <a:alpha val="1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925554</xdr:colOff>
      <xdr:row>3</xdr:row>
      <xdr:rowOff>111331</xdr:rowOff>
    </xdr:from>
    <xdr:to>
      <xdr:col>6</xdr:col>
      <xdr:colOff>1138052</xdr:colOff>
      <xdr:row>4</xdr:row>
      <xdr:rowOff>162716</xdr:rowOff>
    </xdr:to>
    <xdr:sp macro="" textlink="">
      <xdr:nvSpPr>
        <xdr:cNvPr id="25" name="Rectangle: Rounded Corners 24">
          <a:extLst>
            <a:ext uri="{FF2B5EF4-FFF2-40B4-BE49-F238E27FC236}">
              <a16:creationId xmlns:a16="http://schemas.microsoft.com/office/drawing/2014/main" id="{00000000-0008-0000-0200-000019000000}"/>
            </a:ext>
          </a:extLst>
        </xdr:cNvPr>
        <xdr:cNvSpPr/>
      </xdr:nvSpPr>
      <xdr:spPr>
        <a:xfrm>
          <a:off x="6937437" y="667987"/>
          <a:ext cx="1610323" cy="236937"/>
        </a:xfrm>
        <a:prstGeom prst="round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Sitka Text" panose="02000505000000020004" pitchFamily="2" charset="0"/>
              <a:ea typeface="+mn-ea"/>
              <a:cs typeface="+mn-cs"/>
            </a:rPr>
            <a:t>Expense Evaluation</a:t>
          </a:r>
        </a:p>
      </xdr:txBody>
    </xdr:sp>
    <xdr:clientData/>
  </xdr:twoCellAnchor>
  <xdr:twoCellAnchor editAs="absolute">
    <xdr:from>
      <xdr:col>5</xdr:col>
      <xdr:colOff>656454</xdr:colOff>
      <xdr:row>19</xdr:row>
      <xdr:rowOff>37110</xdr:rowOff>
    </xdr:from>
    <xdr:to>
      <xdr:col>12</xdr:col>
      <xdr:colOff>822010</xdr:colOff>
      <xdr:row>30</xdr:row>
      <xdr:rowOff>73431</xdr:rowOff>
    </xdr:to>
    <xdr:graphicFrame macro="">
      <xdr:nvGraphicFramePr>
        <xdr:cNvPr id="37" name="Chart 36">
          <a:extLst>
            <a:ext uri="{FF2B5EF4-FFF2-40B4-BE49-F238E27FC236}">
              <a16:creationId xmlns:a16="http://schemas.microsoft.com/office/drawing/2014/main" id="{00000000-0008-0000-02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9</xdr:col>
      <xdr:colOff>362666</xdr:colOff>
      <xdr:row>3</xdr:row>
      <xdr:rowOff>123700</xdr:rowOff>
    </xdr:from>
    <xdr:to>
      <xdr:col>14</xdr:col>
      <xdr:colOff>593764</xdr:colOff>
      <xdr:row>17</xdr:row>
      <xdr:rowOff>7187</xdr:rowOff>
    </xdr:to>
    <xdr:grpSp>
      <xdr:nvGrpSpPr>
        <xdr:cNvPr id="38" name="Group 37">
          <a:extLst>
            <a:ext uri="{FF2B5EF4-FFF2-40B4-BE49-F238E27FC236}">
              <a16:creationId xmlns:a16="http://schemas.microsoft.com/office/drawing/2014/main" id="{00000000-0008-0000-0200-000026000000}"/>
            </a:ext>
          </a:extLst>
        </xdr:cNvPr>
        <xdr:cNvGrpSpPr/>
      </xdr:nvGrpSpPr>
      <xdr:grpSpPr>
        <a:xfrm>
          <a:off x="11081466" y="695200"/>
          <a:ext cx="4549098" cy="2690187"/>
          <a:chOff x="4773199" y="709198"/>
          <a:chExt cx="2654134" cy="2540961"/>
        </a:xfrm>
      </xdr:grpSpPr>
      <xdr:sp macro="" textlink="">
        <xdr:nvSpPr>
          <xdr:cNvPr id="39" name="Rectangle: Rounded Corners 38">
            <a:extLst>
              <a:ext uri="{FF2B5EF4-FFF2-40B4-BE49-F238E27FC236}">
                <a16:creationId xmlns:a16="http://schemas.microsoft.com/office/drawing/2014/main" id="{00000000-0008-0000-0200-000027000000}"/>
              </a:ext>
            </a:extLst>
          </xdr:cNvPr>
          <xdr:cNvSpPr/>
        </xdr:nvSpPr>
        <xdr:spPr>
          <a:xfrm>
            <a:off x="4773199" y="709198"/>
            <a:ext cx="1358487" cy="256992"/>
          </a:xfrm>
          <a:prstGeom prst="roundRect">
            <a:avLst/>
          </a:prstGeom>
          <a:solidFill>
            <a:schemeClr val="bg1">
              <a:alpha val="1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40" name="Picture 39">
            <a:extLst>
              <a:ext uri="{FF2B5EF4-FFF2-40B4-BE49-F238E27FC236}">
                <a16:creationId xmlns:a16="http://schemas.microsoft.com/office/drawing/2014/main" id="{00000000-0008-0000-0200-000028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790127" y="740628"/>
            <a:ext cx="216000" cy="216000"/>
          </a:xfrm>
          <a:prstGeom prst="rect">
            <a:avLst/>
          </a:prstGeom>
        </xdr:spPr>
      </xdr:pic>
      <xdr:sp macro="" textlink="">
        <xdr:nvSpPr>
          <xdr:cNvPr id="41" name="Rectangle: Rounded Corners 40">
            <a:extLst>
              <a:ext uri="{FF2B5EF4-FFF2-40B4-BE49-F238E27FC236}">
                <a16:creationId xmlns:a16="http://schemas.microsoft.com/office/drawing/2014/main" id="{00000000-0008-0000-0200-000029000000}"/>
              </a:ext>
            </a:extLst>
          </xdr:cNvPr>
          <xdr:cNvSpPr/>
        </xdr:nvSpPr>
        <xdr:spPr>
          <a:xfrm>
            <a:off x="4773568" y="716097"/>
            <a:ext cx="1350881" cy="171557"/>
          </a:xfrm>
          <a:prstGeom prst="round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Sitka Text" panose="02000505000000020004" pitchFamily="2" charset="0"/>
              </a:rPr>
              <a:t>Top 5 Actives</a:t>
            </a:r>
            <a:r>
              <a:rPr lang="en-US" sz="1100" b="1" baseline="0">
                <a:latin typeface="Sitka Text" panose="02000505000000020004" pitchFamily="2" charset="0"/>
              </a:rPr>
              <a:t> by Cat.</a:t>
            </a:r>
            <a:endParaRPr lang="en-US" sz="1100" b="1">
              <a:latin typeface="Sitka Text" panose="02000505000000020004" pitchFamily="2" charset="0"/>
            </a:endParaRPr>
          </a:p>
        </xdr:txBody>
      </xdr:sp>
      <mc:AlternateContent xmlns:mc="http://schemas.openxmlformats.org/markup-compatibility/2006">
        <mc:Choice xmlns:cx1="http://schemas.microsoft.com/office/drawing/2015/9/8/chartex" Requires="cx1">
          <xdr:graphicFrame macro="">
            <xdr:nvGraphicFramePr>
              <xdr:cNvPr id="42" name="Chart 41">
                <a:extLst>
                  <a:ext uri="{FF2B5EF4-FFF2-40B4-BE49-F238E27FC236}">
                    <a16:creationId xmlns:a16="http://schemas.microsoft.com/office/drawing/2014/main" id="{00000000-0008-0000-0200-00002A000000}"/>
                  </a:ext>
                </a:extLst>
              </xdr:cNvPr>
              <xdr:cNvGraphicFramePr/>
            </xdr:nvGraphicFramePr>
            <xdr:xfrm>
              <a:off x="4791955" y="1230022"/>
              <a:ext cx="2635378" cy="2020137"/>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4791955" y="1230022"/>
                <a:ext cx="2635378" cy="2020137"/>
              </a:xfrm>
              <a:prstGeom prst="rect">
                <a:avLst/>
              </a:prstGeom>
              <a:solidFill>
                <a:prstClr val="white"/>
              </a:solidFill>
              <a:ln w="1">
                <a:solidFill>
                  <a:prstClr val="green"/>
                </a:solidFill>
              </a:ln>
            </xdr:spPr>
            <xdr:txBody>
              <a:bodyPr vertOverflow="clip" horzOverflow="clip"/>
              <a:lstStyle/>
              <a:p>
                <a:r>
                  <a:rPr lang="en-NG" sz="1100"/>
                  <a:t>This chart isn't available in your version of Excel.
Editing this shape or saving this workbook into a different file format will permanently break the chart.</a:t>
                </a:r>
              </a:p>
            </xdr:txBody>
          </xdr:sp>
        </mc:Fallback>
      </mc:AlternateContent>
    </xdr:grpSp>
    <xdr:clientData/>
  </xdr:twoCellAnchor>
  <xdr:twoCellAnchor editAs="absolute">
    <xdr:from>
      <xdr:col>2</xdr:col>
      <xdr:colOff>1075250</xdr:colOff>
      <xdr:row>9</xdr:row>
      <xdr:rowOff>129411</xdr:rowOff>
    </xdr:from>
    <xdr:to>
      <xdr:col>3</xdr:col>
      <xdr:colOff>1199101</xdr:colOff>
      <xdr:row>10</xdr:row>
      <xdr:rowOff>131153</xdr:rowOff>
    </xdr:to>
    <xdr:sp macro="" textlink="">
      <xdr:nvSpPr>
        <xdr:cNvPr id="44" name="Rectangle: Rounded Corners 43">
          <a:extLst>
            <a:ext uri="{FF2B5EF4-FFF2-40B4-BE49-F238E27FC236}">
              <a16:creationId xmlns:a16="http://schemas.microsoft.com/office/drawing/2014/main" id="{00000000-0008-0000-0200-00002C000000}"/>
            </a:ext>
          </a:extLst>
        </xdr:cNvPr>
        <xdr:cNvSpPr/>
      </xdr:nvSpPr>
      <xdr:spPr>
        <a:xfrm>
          <a:off x="2782328" y="1836489"/>
          <a:ext cx="1261903" cy="249145"/>
        </a:xfrm>
        <a:prstGeom prst="roundRect">
          <a:avLst/>
        </a:prstGeom>
        <a:solidFill>
          <a:schemeClr val="tx1">
            <a:alpha val="5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1"/>
            <a:t>All time Expense</a:t>
          </a:r>
        </a:p>
      </xdr:txBody>
    </xdr:sp>
    <xdr:clientData/>
  </xdr:twoCellAnchor>
  <xdr:twoCellAnchor editAs="absolute">
    <xdr:from>
      <xdr:col>2</xdr:col>
      <xdr:colOff>1069625</xdr:colOff>
      <xdr:row>5</xdr:row>
      <xdr:rowOff>164617</xdr:rowOff>
    </xdr:from>
    <xdr:to>
      <xdr:col>3</xdr:col>
      <xdr:colOff>1366216</xdr:colOff>
      <xdr:row>9</xdr:row>
      <xdr:rowOff>25187</xdr:rowOff>
    </xdr:to>
    <xdr:sp macro="" textlink="Support!G22">
      <xdr:nvSpPr>
        <xdr:cNvPr id="45" name="TextBox 1">
          <a:extLst>
            <a:ext uri="{FF2B5EF4-FFF2-40B4-BE49-F238E27FC236}">
              <a16:creationId xmlns:a16="http://schemas.microsoft.com/office/drawing/2014/main" id="{00000000-0008-0000-0200-00002D000000}"/>
            </a:ext>
          </a:extLst>
        </xdr:cNvPr>
        <xdr:cNvSpPr txBox="1"/>
      </xdr:nvSpPr>
      <xdr:spPr>
        <a:xfrm>
          <a:off x="2776703" y="1092377"/>
          <a:ext cx="1434643" cy="639888"/>
        </a:xfrm>
        <a:prstGeom prst="wedgeEllipseCallout">
          <a:avLst/>
        </a:prstGeom>
        <a:solidFill>
          <a:schemeClr val="tx1">
            <a:alpha val="71000"/>
          </a:schemeClr>
        </a:solidFill>
        <a:ln>
          <a:solidFill>
            <a:schemeClr val="bg1">
              <a:lumMod val="95000"/>
            </a:schemeClr>
          </a:solidFill>
        </a:ln>
        <a:effectLst>
          <a:outerShdw blurRad="63500" sx="102000" sy="102000" algn="ctr" rotWithShape="0">
            <a:prstClr val="black">
              <a:alpha val="40000"/>
            </a:prstClr>
          </a:outerShdw>
        </a:effectLst>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0FB28F1C-B8E3-4220-96DB-3C4A1D211847}" type="TxLink">
            <a:rPr lang="en-US" sz="1100" b="1" i="0" u="none" strike="noStrike" cap="none" spc="0">
              <a:ln w="0"/>
              <a:solidFill>
                <a:schemeClr val="bg1"/>
              </a:solidFill>
              <a:effectLst>
                <a:outerShdw blurRad="38100" dist="19050" dir="2700000" algn="tl" rotWithShape="0">
                  <a:schemeClr val="dk1">
                    <a:alpha val="40000"/>
                  </a:schemeClr>
                </a:outerShdw>
              </a:effectLst>
              <a:latin typeface="Calibri"/>
              <a:cs typeface="Calibri"/>
            </a:rPr>
            <a:pPr algn="ctr"/>
            <a:t>₦69,406,100</a:t>
          </a:fld>
          <a:endParaRPr lang="en-NG" sz="1100" b="1" cap="none" spc="0">
            <a:ln w="0"/>
            <a:solidFill>
              <a:schemeClr val="bg1"/>
            </a:solidFill>
            <a:effectLst>
              <a:outerShdw blurRad="38100" dist="19050" dir="2700000" algn="tl" rotWithShape="0">
                <a:schemeClr val="dk1">
                  <a:alpha val="40000"/>
                </a:schemeClr>
              </a:outerShdw>
            </a:effectLst>
          </a:endParaRPr>
        </a:p>
      </xdr:txBody>
    </xdr:sp>
    <xdr:clientData/>
  </xdr:twoCellAnchor>
  <xdr:twoCellAnchor editAs="absolute">
    <xdr:from>
      <xdr:col>4</xdr:col>
      <xdr:colOff>392457</xdr:colOff>
      <xdr:row>5</xdr:row>
      <xdr:rowOff>176987</xdr:rowOff>
    </xdr:from>
    <xdr:to>
      <xdr:col>5</xdr:col>
      <xdr:colOff>161763</xdr:colOff>
      <xdr:row>9</xdr:row>
      <xdr:rowOff>37557</xdr:rowOff>
    </xdr:to>
    <xdr:sp macro="" textlink="Support!Z2">
      <xdr:nvSpPr>
        <xdr:cNvPr id="47" name="TextBox 1">
          <a:extLst>
            <a:ext uri="{FF2B5EF4-FFF2-40B4-BE49-F238E27FC236}">
              <a16:creationId xmlns:a16="http://schemas.microsoft.com/office/drawing/2014/main" id="{00000000-0008-0000-0200-00002F000000}"/>
            </a:ext>
          </a:extLst>
        </xdr:cNvPr>
        <xdr:cNvSpPr txBox="1"/>
      </xdr:nvSpPr>
      <xdr:spPr>
        <a:xfrm>
          <a:off x="4734373" y="1104747"/>
          <a:ext cx="1439273" cy="639888"/>
        </a:xfrm>
        <a:prstGeom prst="wedgeEllipseCallout">
          <a:avLst/>
        </a:prstGeom>
        <a:solidFill>
          <a:schemeClr val="tx1">
            <a:alpha val="71000"/>
          </a:schemeClr>
        </a:solidFill>
        <a:ln>
          <a:solidFill>
            <a:schemeClr val="bg1">
              <a:lumMod val="95000"/>
            </a:schemeClr>
          </a:solidFill>
        </a:ln>
        <a:effectLst>
          <a:outerShdw blurRad="63500" sx="102000" sy="102000" algn="ctr" rotWithShape="0">
            <a:prstClr val="black">
              <a:alpha val="40000"/>
            </a:prstClr>
          </a:outerShdw>
        </a:effectLst>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9951141B-EB69-43B4-9269-9B9BC512C24F}" type="TxLink">
            <a:rPr lang="en-US" sz="1100" b="1" i="0" u="none" strike="noStrike" cap="none" spc="0">
              <a:ln w="0"/>
              <a:solidFill>
                <a:schemeClr val="bg1"/>
              </a:solidFill>
              <a:effectLst>
                <a:outerShdw blurRad="38100" dist="19050" dir="2700000" algn="tl" rotWithShape="0">
                  <a:schemeClr val="dk1">
                    <a:alpha val="40000"/>
                  </a:schemeClr>
                </a:outerShdw>
              </a:effectLst>
              <a:latin typeface="Calibri"/>
              <a:cs typeface="Calibri"/>
            </a:rPr>
            <a:pPr algn="ctr"/>
            <a:t>₦37,537</a:t>
          </a:fld>
          <a:endParaRPr lang="en-NG" sz="1200" b="1" cap="none" spc="0">
            <a:ln w="0"/>
            <a:solidFill>
              <a:schemeClr val="bg1"/>
            </a:solidFill>
            <a:effectLst>
              <a:outerShdw blurRad="38100" dist="19050" dir="2700000" algn="tl" rotWithShape="0">
                <a:schemeClr val="dk1">
                  <a:alpha val="40000"/>
                </a:schemeClr>
              </a:outerShdw>
            </a:effectLst>
          </a:endParaRPr>
        </a:p>
      </xdr:txBody>
    </xdr:sp>
    <xdr:clientData/>
  </xdr:twoCellAnchor>
  <xdr:twoCellAnchor editAs="absolute">
    <xdr:from>
      <xdr:col>4</xdr:col>
      <xdr:colOff>382521</xdr:colOff>
      <xdr:row>9</xdr:row>
      <xdr:rowOff>141780</xdr:rowOff>
    </xdr:from>
    <xdr:to>
      <xdr:col>4</xdr:col>
      <xdr:colOff>1647278</xdr:colOff>
      <xdr:row>10</xdr:row>
      <xdr:rowOff>143522</xdr:rowOff>
    </xdr:to>
    <xdr:sp macro="" textlink="">
      <xdr:nvSpPr>
        <xdr:cNvPr id="48" name="Rectangle: Rounded Corners 47">
          <a:extLst>
            <a:ext uri="{FF2B5EF4-FFF2-40B4-BE49-F238E27FC236}">
              <a16:creationId xmlns:a16="http://schemas.microsoft.com/office/drawing/2014/main" id="{00000000-0008-0000-0200-000030000000}"/>
            </a:ext>
          </a:extLst>
        </xdr:cNvPr>
        <xdr:cNvSpPr/>
      </xdr:nvSpPr>
      <xdr:spPr>
        <a:xfrm>
          <a:off x="4724437" y="1848858"/>
          <a:ext cx="1264757" cy="249145"/>
        </a:xfrm>
        <a:prstGeom prst="roundRect">
          <a:avLst/>
        </a:prstGeom>
        <a:solidFill>
          <a:schemeClr val="tx1">
            <a:alpha val="5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1"/>
            <a:t>Daily Avr.</a:t>
          </a:r>
          <a:r>
            <a:rPr lang="en-US" sz="1050" b="1" i="1" baseline="0"/>
            <a:t> Expense</a:t>
          </a:r>
        </a:p>
      </xdr:txBody>
    </xdr:sp>
    <xdr:clientData/>
  </xdr:twoCellAnchor>
  <xdr:twoCellAnchor editAs="absolute">
    <xdr:from>
      <xdr:col>3</xdr:col>
      <xdr:colOff>53286</xdr:colOff>
      <xdr:row>13</xdr:row>
      <xdr:rowOff>72318</xdr:rowOff>
    </xdr:from>
    <xdr:to>
      <xdr:col>4</xdr:col>
      <xdr:colOff>1179919</xdr:colOff>
      <xdr:row>28</xdr:row>
      <xdr:rowOff>124651</xdr:rowOff>
    </xdr:to>
    <xdr:sp macro="" textlink="">
      <xdr:nvSpPr>
        <xdr:cNvPr id="49" name="Flowchart: Collate 48">
          <a:extLst>
            <a:ext uri="{FF2B5EF4-FFF2-40B4-BE49-F238E27FC236}">
              <a16:creationId xmlns:a16="http://schemas.microsoft.com/office/drawing/2014/main" id="{00000000-0008-0000-0200-000031000000}"/>
            </a:ext>
          </a:extLst>
        </xdr:cNvPr>
        <xdr:cNvSpPr/>
      </xdr:nvSpPr>
      <xdr:spPr>
        <a:xfrm>
          <a:off x="2898416" y="2645305"/>
          <a:ext cx="2623419" cy="2810872"/>
        </a:xfrm>
        <a:prstGeom prst="flowChartCollate">
          <a:avLst/>
        </a:prstGeom>
        <a:ln>
          <a:gradFill>
            <a:gsLst>
              <a:gs pos="55000">
                <a:schemeClr val="tx1">
                  <a:lumMod val="64000"/>
                  <a:lumOff val="36000"/>
                </a:schemeClr>
              </a:gs>
              <a:gs pos="0">
                <a:schemeClr val="bg2">
                  <a:lumMod val="25000"/>
                </a:schemeClr>
              </a:gs>
              <a:gs pos="99000">
                <a:schemeClr val="bg2">
                  <a:lumMod val="25000"/>
                </a:schemeClr>
              </a:gs>
            </a:gsLst>
            <a:lin ang="5400000" scaled="1"/>
          </a:gradFill>
        </a:ln>
        <a:effectLst>
          <a:glow rad="190500">
            <a:schemeClr val="bg2">
              <a:lumMod val="50000"/>
              <a:alpha val="19000"/>
            </a:schemeClr>
          </a:glow>
          <a:softEdge rad="0"/>
        </a:effectLst>
        <a:scene3d>
          <a:camera prst="orthographicFront"/>
          <a:lightRig rig="threePt" dir="t"/>
        </a:scene3d>
        <a:sp3d>
          <a:bevelB w="139700" h="139700" prst="divot"/>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3</xdr:col>
      <xdr:colOff>559512</xdr:colOff>
      <xdr:row>13</xdr:row>
      <xdr:rowOff>95154</xdr:rowOff>
    </xdr:from>
    <xdr:to>
      <xdr:col>4</xdr:col>
      <xdr:colOff>688435</xdr:colOff>
      <xdr:row>17</xdr:row>
      <xdr:rowOff>83127</xdr:rowOff>
    </xdr:to>
    <xdr:sp macro="" textlink="Support!AM2">
      <xdr:nvSpPr>
        <xdr:cNvPr id="50" name="Flowchart: Connector 49">
          <a:extLst>
            <a:ext uri="{FF2B5EF4-FFF2-40B4-BE49-F238E27FC236}">
              <a16:creationId xmlns:a16="http://schemas.microsoft.com/office/drawing/2014/main" id="{00000000-0008-0000-0200-000032000000}"/>
            </a:ext>
          </a:extLst>
        </xdr:cNvPr>
        <xdr:cNvSpPr/>
      </xdr:nvSpPr>
      <xdr:spPr>
        <a:xfrm>
          <a:off x="3404642" y="2668141"/>
          <a:ext cx="1625709" cy="730181"/>
        </a:xfrm>
        <a:prstGeom prst="flowChartConnector">
          <a:avLst/>
        </a:prstGeom>
        <a:gradFill>
          <a:gsLst>
            <a:gs pos="48000">
              <a:srgbClr val="646B77">
                <a:alpha val="65000"/>
              </a:srgbClr>
            </a:gs>
            <a:gs pos="0">
              <a:schemeClr val="bg1">
                <a:lumMod val="50000"/>
              </a:schemeClr>
            </a:gs>
            <a:gs pos="100000">
              <a:schemeClr val="tx1">
                <a:lumMod val="95000"/>
                <a:lumOff val="5000"/>
                <a:alpha val="50000"/>
              </a:schemeClr>
            </a:gs>
          </a:gsLst>
          <a:lin ang="0" scaled="0"/>
        </a:gra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marL="0" indent="0" algn="ctr"/>
          <a:fld id="{11BE7037-B06F-44CA-8D60-CB68B29C119E}" type="TxLink">
            <a:rPr lang="en-US" sz="1400" b="1" i="0" u="none" strike="noStrike">
              <a:gradFill>
                <a:gsLst>
                  <a:gs pos="48000">
                    <a:srgbClr val="646B77">
                      <a:alpha val="65000"/>
                    </a:srgbClr>
                  </a:gs>
                  <a:gs pos="0">
                    <a:schemeClr val="bg2">
                      <a:lumMod val="75000"/>
                    </a:schemeClr>
                  </a:gs>
                  <a:gs pos="100000">
                    <a:schemeClr val="tx1">
                      <a:lumMod val="50000"/>
                      <a:lumOff val="50000"/>
                    </a:schemeClr>
                  </a:gs>
                </a:gsLst>
                <a:lin ang="0" scaled="0"/>
              </a:gradFill>
              <a:latin typeface="Calibri"/>
              <a:ea typeface="+mn-ea"/>
              <a:cs typeface="Calibri"/>
            </a:rPr>
            <a:pPr marL="0" indent="0" algn="ctr"/>
            <a:t>₦58,461,000</a:t>
          </a:fld>
          <a:endParaRPr lang="en-US" sz="1400" b="1" i="0" u="none" strike="noStrike">
            <a:gradFill>
              <a:gsLst>
                <a:gs pos="48000">
                  <a:srgbClr val="646B77">
                    <a:alpha val="65000"/>
                  </a:srgbClr>
                </a:gs>
                <a:gs pos="0">
                  <a:schemeClr val="bg2">
                    <a:lumMod val="75000"/>
                  </a:schemeClr>
                </a:gs>
                <a:gs pos="100000">
                  <a:schemeClr val="tx1">
                    <a:lumMod val="50000"/>
                    <a:lumOff val="50000"/>
                  </a:schemeClr>
                </a:gs>
              </a:gsLst>
              <a:lin ang="0" scaled="0"/>
            </a:gradFill>
            <a:latin typeface="Calibri"/>
            <a:ea typeface="+mn-ea"/>
            <a:cs typeface="Calibri"/>
          </a:endParaRPr>
        </a:p>
      </xdr:txBody>
    </xdr:sp>
    <xdr:clientData/>
  </xdr:twoCellAnchor>
  <xdr:twoCellAnchor editAs="absolute">
    <xdr:from>
      <xdr:col>3</xdr:col>
      <xdr:colOff>561414</xdr:colOff>
      <xdr:row>24</xdr:row>
      <xdr:rowOff>124654</xdr:rowOff>
    </xdr:from>
    <xdr:to>
      <xdr:col>4</xdr:col>
      <xdr:colOff>690337</xdr:colOff>
      <xdr:row>28</xdr:row>
      <xdr:rowOff>114185</xdr:rowOff>
    </xdr:to>
    <xdr:sp macro="" textlink="Support!AK2">
      <xdr:nvSpPr>
        <xdr:cNvPr id="51" name="Flowchart: Connector 50">
          <a:extLst>
            <a:ext uri="{FF2B5EF4-FFF2-40B4-BE49-F238E27FC236}">
              <a16:creationId xmlns:a16="http://schemas.microsoft.com/office/drawing/2014/main" id="{00000000-0008-0000-0200-000033000000}"/>
            </a:ext>
          </a:extLst>
        </xdr:cNvPr>
        <xdr:cNvSpPr/>
      </xdr:nvSpPr>
      <xdr:spPr>
        <a:xfrm>
          <a:off x="3406544" y="4713972"/>
          <a:ext cx="1625709" cy="731739"/>
        </a:xfrm>
        <a:prstGeom prst="flowChartConnector">
          <a:avLst/>
        </a:prstGeom>
        <a:gradFill>
          <a:gsLst>
            <a:gs pos="48000">
              <a:srgbClr val="646B77">
                <a:alpha val="65000"/>
              </a:srgbClr>
            </a:gs>
            <a:gs pos="0">
              <a:schemeClr val="bg1">
                <a:lumMod val="50000"/>
              </a:schemeClr>
            </a:gs>
            <a:gs pos="100000">
              <a:schemeClr val="tx1">
                <a:lumMod val="95000"/>
                <a:lumOff val="5000"/>
                <a:alpha val="50000"/>
              </a:schemeClr>
            </a:gs>
          </a:gsLst>
          <a:lin ang="0" scaled="0"/>
        </a:gra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marL="0" indent="0" algn="ctr"/>
          <a:fld id="{81AFFC56-EE96-4AA1-B7FB-B5205EE2A4E3}" type="TxLink">
            <a:rPr lang="en-US" sz="1400" b="1" i="0" u="none" strike="noStrike">
              <a:gradFill>
                <a:gsLst>
                  <a:gs pos="48000">
                    <a:srgbClr val="646B77">
                      <a:alpha val="65000"/>
                    </a:srgbClr>
                  </a:gs>
                  <a:gs pos="0">
                    <a:schemeClr val="bg2">
                      <a:lumMod val="75000"/>
                    </a:schemeClr>
                  </a:gs>
                  <a:gs pos="100000">
                    <a:schemeClr val="tx1">
                      <a:lumMod val="50000"/>
                      <a:lumOff val="50000"/>
                    </a:schemeClr>
                  </a:gs>
                </a:gsLst>
                <a:lin ang="0" scaled="0"/>
              </a:gradFill>
              <a:latin typeface="Calibri"/>
              <a:ea typeface="+mn-ea"/>
              <a:cs typeface="Calibri"/>
            </a:rPr>
            <a:pPr marL="0" indent="0" algn="ctr"/>
            <a:t>₦10,945,100</a:t>
          </a:fld>
          <a:endParaRPr lang="en-US" sz="1400" b="1" i="0" u="none" strike="noStrike">
            <a:gradFill>
              <a:gsLst>
                <a:gs pos="48000">
                  <a:srgbClr val="646B77">
                    <a:alpha val="65000"/>
                  </a:srgbClr>
                </a:gs>
                <a:gs pos="0">
                  <a:schemeClr val="bg2">
                    <a:lumMod val="75000"/>
                  </a:schemeClr>
                </a:gs>
                <a:gs pos="100000">
                  <a:schemeClr val="tx1">
                    <a:lumMod val="50000"/>
                    <a:lumOff val="50000"/>
                  </a:schemeClr>
                </a:gs>
              </a:gsLst>
              <a:lin ang="0" scaled="0"/>
            </a:gradFill>
            <a:latin typeface="Calibri"/>
            <a:ea typeface="+mn-ea"/>
            <a:cs typeface="Calibri"/>
          </a:endParaRPr>
        </a:p>
      </xdr:txBody>
    </xdr:sp>
    <xdr:clientData/>
  </xdr:twoCellAnchor>
  <xdr:twoCellAnchor editAs="absolute">
    <xdr:from>
      <xdr:col>3</xdr:col>
      <xdr:colOff>574736</xdr:colOff>
      <xdr:row>12</xdr:row>
      <xdr:rowOff>80881</xdr:rowOff>
    </xdr:from>
    <xdr:to>
      <xdr:col>4</xdr:col>
      <xdr:colOff>758384</xdr:colOff>
      <xdr:row>13</xdr:row>
      <xdr:rowOff>70412</xdr:rowOff>
    </xdr:to>
    <xdr:sp macro="" textlink="">
      <xdr:nvSpPr>
        <xdr:cNvPr id="52" name="TextBox 51">
          <a:extLst>
            <a:ext uri="{FF2B5EF4-FFF2-40B4-BE49-F238E27FC236}">
              <a16:creationId xmlns:a16="http://schemas.microsoft.com/office/drawing/2014/main" id="{00000000-0008-0000-0200-000034000000}"/>
            </a:ext>
          </a:extLst>
        </xdr:cNvPr>
        <xdr:cNvSpPr txBox="1"/>
      </xdr:nvSpPr>
      <xdr:spPr>
        <a:xfrm>
          <a:off x="3419866" y="2418836"/>
          <a:ext cx="1680434" cy="2245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50" b="1" i="1" u="none" strike="noStrike">
              <a:solidFill>
                <a:schemeClr val="bg1"/>
              </a:solidFill>
              <a:latin typeface="Calibri"/>
              <a:cs typeface="Calibri"/>
            </a:rPr>
            <a:t>Total Expense</a:t>
          </a:r>
          <a:r>
            <a:rPr lang="en-US" sz="1050" b="1" i="1" u="none" strike="noStrike" baseline="0">
              <a:solidFill>
                <a:schemeClr val="bg1"/>
              </a:solidFill>
              <a:latin typeface="Calibri"/>
              <a:cs typeface="Calibri"/>
            </a:rPr>
            <a:t> (Prev. Year)</a:t>
          </a:r>
          <a:endParaRPr lang="en-US" sz="1050" b="1" i="1" u="none" strike="noStrike">
            <a:solidFill>
              <a:schemeClr val="bg1"/>
            </a:solidFill>
            <a:latin typeface="Calibri"/>
            <a:cs typeface="Calibri"/>
          </a:endParaRPr>
        </a:p>
      </xdr:txBody>
    </xdr:sp>
    <xdr:clientData/>
  </xdr:twoCellAnchor>
  <xdr:twoCellAnchor editAs="absolute">
    <xdr:from>
      <xdr:col>3</xdr:col>
      <xdr:colOff>400603</xdr:colOff>
      <xdr:row>28</xdr:row>
      <xdr:rowOff>120845</xdr:rowOff>
    </xdr:from>
    <xdr:to>
      <xdr:col>4</xdr:col>
      <xdr:colOff>668938</xdr:colOff>
      <xdr:row>29</xdr:row>
      <xdr:rowOff>110378</xdr:rowOff>
    </xdr:to>
    <xdr:sp macro="" textlink="">
      <xdr:nvSpPr>
        <xdr:cNvPr id="53" name="TextBox 52">
          <a:extLst>
            <a:ext uri="{FF2B5EF4-FFF2-40B4-BE49-F238E27FC236}">
              <a16:creationId xmlns:a16="http://schemas.microsoft.com/office/drawing/2014/main" id="{00000000-0008-0000-0200-000035000000}"/>
            </a:ext>
          </a:extLst>
        </xdr:cNvPr>
        <xdr:cNvSpPr txBox="1"/>
      </xdr:nvSpPr>
      <xdr:spPr>
        <a:xfrm>
          <a:off x="3245733" y="5452371"/>
          <a:ext cx="1765121" cy="175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US" sz="1050" b="1" i="1" u="none" strike="noStrike">
              <a:solidFill>
                <a:schemeClr val="bg1"/>
              </a:solidFill>
              <a:latin typeface="Calibri"/>
              <a:ea typeface="+mn-ea"/>
              <a:cs typeface="Calibri"/>
            </a:rPr>
            <a:t>Total Expense (Current Year)</a:t>
          </a:r>
        </a:p>
      </xdr:txBody>
    </xdr:sp>
    <xdr:clientData/>
  </xdr:twoCellAnchor>
  <xdr:twoCellAnchor editAs="absolute">
    <xdr:from>
      <xdr:col>4</xdr:col>
      <xdr:colOff>461501</xdr:colOff>
      <xdr:row>21</xdr:row>
      <xdr:rowOff>58044</xdr:rowOff>
    </xdr:from>
    <xdr:to>
      <xdr:col>4</xdr:col>
      <xdr:colOff>1274558</xdr:colOff>
      <xdr:row>21</xdr:row>
      <xdr:rowOff>58045</xdr:rowOff>
    </xdr:to>
    <xdr:cxnSp macro="">
      <xdr:nvCxnSpPr>
        <xdr:cNvPr id="54" name="Straight Connector 53">
          <a:extLst>
            <a:ext uri="{FF2B5EF4-FFF2-40B4-BE49-F238E27FC236}">
              <a16:creationId xmlns:a16="http://schemas.microsoft.com/office/drawing/2014/main" id="{00000000-0008-0000-0200-000036000000}"/>
            </a:ext>
          </a:extLst>
        </xdr:cNvPr>
        <xdr:cNvCxnSpPr/>
      </xdr:nvCxnSpPr>
      <xdr:spPr>
        <a:xfrm>
          <a:off x="4803417" y="4115447"/>
          <a:ext cx="813057" cy="1"/>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310206</xdr:colOff>
      <xdr:row>21</xdr:row>
      <xdr:rowOff>98959</xdr:rowOff>
    </xdr:from>
    <xdr:to>
      <xdr:col>4</xdr:col>
      <xdr:colOff>1456821</xdr:colOff>
      <xdr:row>22</xdr:row>
      <xdr:rowOff>172228</xdr:rowOff>
    </xdr:to>
    <xdr:sp macro="" textlink="">
      <xdr:nvSpPr>
        <xdr:cNvPr id="55" name="TextBox 54">
          <a:extLst>
            <a:ext uri="{FF2B5EF4-FFF2-40B4-BE49-F238E27FC236}">
              <a16:creationId xmlns:a16="http://schemas.microsoft.com/office/drawing/2014/main" id="{00000000-0008-0000-0200-000037000000}"/>
            </a:ext>
          </a:extLst>
        </xdr:cNvPr>
        <xdr:cNvSpPr txBox="1"/>
      </xdr:nvSpPr>
      <xdr:spPr>
        <a:xfrm>
          <a:off x="4652122" y="4156362"/>
          <a:ext cx="1146615" cy="258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US" sz="1050" b="1" i="1" u="none" strike="noStrike">
              <a:solidFill>
                <a:schemeClr val="bg1"/>
              </a:solidFill>
              <a:latin typeface="Calibri"/>
              <a:ea typeface="+mn-ea"/>
              <a:cs typeface="Calibri"/>
            </a:rPr>
            <a:t>Total Difference</a:t>
          </a:r>
        </a:p>
      </xdr:txBody>
    </xdr:sp>
    <xdr:clientData/>
  </xdr:twoCellAnchor>
  <xdr:twoCellAnchor editAs="absolute">
    <xdr:from>
      <xdr:col>3</xdr:col>
      <xdr:colOff>31402</xdr:colOff>
      <xdr:row>21</xdr:row>
      <xdr:rowOff>56140</xdr:rowOff>
    </xdr:from>
    <xdr:to>
      <xdr:col>3</xdr:col>
      <xdr:colOff>841605</xdr:colOff>
      <xdr:row>21</xdr:row>
      <xdr:rowOff>56141</xdr:rowOff>
    </xdr:to>
    <xdr:cxnSp macro="">
      <xdr:nvCxnSpPr>
        <xdr:cNvPr id="56" name="Straight Connector 55">
          <a:extLst>
            <a:ext uri="{FF2B5EF4-FFF2-40B4-BE49-F238E27FC236}">
              <a16:creationId xmlns:a16="http://schemas.microsoft.com/office/drawing/2014/main" id="{00000000-0008-0000-0200-000038000000}"/>
            </a:ext>
          </a:extLst>
        </xdr:cNvPr>
        <xdr:cNvCxnSpPr/>
      </xdr:nvCxnSpPr>
      <xdr:spPr>
        <a:xfrm>
          <a:off x="2876532" y="4113543"/>
          <a:ext cx="810203" cy="1"/>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13</xdr:col>
      <xdr:colOff>106295</xdr:colOff>
      <xdr:row>25</xdr:row>
      <xdr:rowOff>178138</xdr:rowOff>
    </xdr:from>
    <xdr:to>
      <xdr:col>14</xdr:col>
      <xdr:colOff>702243</xdr:colOff>
      <xdr:row>29</xdr:row>
      <xdr:rowOff>104867</xdr:rowOff>
    </xdr:to>
    <xdr:sp macro="" textlink="">
      <xdr:nvSpPr>
        <xdr:cNvPr id="57" name="Rectangle: Rounded Corners 56">
          <a:extLst>
            <a:ext uri="{FF2B5EF4-FFF2-40B4-BE49-F238E27FC236}">
              <a16:creationId xmlns:a16="http://schemas.microsoft.com/office/drawing/2014/main" id="{00000000-0008-0000-0200-000039000000}"/>
            </a:ext>
          </a:extLst>
        </xdr:cNvPr>
        <xdr:cNvSpPr/>
      </xdr:nvSpPr>
      <xdr:spPr>
        <a:xfrm>
          <a:off x="14554607" y="4953008"/>
          <a:ext cx="1202084" cy="668937"/>
        </a:xfrm>
        <a:prstGeom prst="roundRect">
          <a:avLst>
            <a:gd name="adj" fmla="val 50000"/>
          </a:avLst>
        </a:prstGeom>
        <a:gradFill>
          <a:gsLst>
            <a:gs pos="0">
              <a:schemeClr val="bg2">
                <a:lumMod val="25000"/>
                <a:alpha val="52000"/>
              </a:schemeClr>
            </a:gs>
            <a:gs pos="54000">
              <a:schemeClr val="bg2">
                <a:lumMod val="25000"/>
                <a:alpha val="0"/>
              </a:schemeClr>
            </a:gs>
            <a:gs pos="100000">
              <a:schemeClr val="bg2">
                <a:lumMod val="10000"/>
                <a:alpha val="51000"/>
              </a:schemeClr>
            </a:gs>
          </a:gsLst>
          <a:lin ang="5400000" scaled="1"/>
        </a:gradFill>
        <a:ln>
          <a:solidFill>
            <a:schemeClr val="tx1">
              <a:lumMod val="50000"/>
              <a:lumOff val="50000"/>
            </a:schemeClr>
          </a:solidFill>
        </a:ln>
        <a:scene3d>
          <a:camera prst="perspectiveRelaxed">
            <a:rot lat="17673600" lon="0" rev="0"/>
          </a:camera>
          <a:lightRig rig="threePt" dir="t"/>
        </a:scene3d>
        <a:sp3d extrusionH="114300">
          <a:bevelT prst="slop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ge</a:t>
          </a:r>
        </a:p>
      </xdr:txBody>
    </xdr:sp>
    <xdr:clientData/>
  </xdr:twoCellAnchor>
  <xdr:twoCellAnchor editAs="absolute">
    <xdr:from>
      <xdr:col>2</xdr:col>
      <xdr:colOff>1072395</xdr:colOff>
      <xdr:row>21</xdr:row>
      <xdr:rowOff>116088</xdr:rowOff>
    </xdr:from>
    <xdr:to>
      <xdr:col>3</xdr:col>
      <xdr:colOff>1078104</xdr:colOff>
      <xdr:row>23</xdr:row>
      <xdr:rowOff>951</xdr:rowOff>
    </xdr:to>
    <xdr:sp macro="" textlink="">
      <xdr:nvSpPr>
        <xdr:cNvPr id="58" name="TextBox 57">
          <a:extLst>
            <a:ext uri="{FF2B5EF4-FFF2-40B4-BE49-F238E27FC236}">
              <a16:creationId xmlns:a16="http://schemas.microsoft.com/office/drawing/2014/main" id="{00000000-0008-0000-0200-00003A000000}"/>
            </a:ext>
          </a:extLst>
        </xdr:cNvPr>
        <xdr:cNvSpPr txBox="1"/>
      </xdr:nvSpPr>
      <xdr:spPr>
        <a:xfrm>
          <a:off x="2779473" y="4173491"/>
          <a:ext cx="1143761" cy="2559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US" sz="1050" b="1" i="1" u="none" strike="noStrike">
              <a:solidFill>
                <a:schemeClr val="bg1"/>
              </a:solidFill>
              <a:latin typeface="Calibri"/>
              <a:ea typeface="+mn-ea"/>
              <a:cs typeface="Calibri"/>
            </a:rPr>
            <a:t>Percent Change</a:t>
          </a:r>
        </a:p>
      </xdr:txBody>
    </xdr:sp>
    <xdr:clientData/>
  </xdr:twoCellAnchor>
  <xdr:twoCellAnchor editAs="absolute">
    <xdr:from>
      <xdr:col>13</xdr:col>
      <xdr:colOff>64029</xdr:colOff>
      <xdr:row>19</xdr:row>
      <xdr:rowOff>36356</xdr:rowOff>
    </xdr:from>
    <xdr:to>
      <xdr:col>14</xdr:col>
      <xdr:colOff>754181</xdr:colOff>
      <xdr:row>29</xdr:row>
      <xdr:rowOff>86674</xdr:rowOff>
    </xdr:to>
    <xdr:grpSp>
      <xdr:nvGrpSpPr>
        <xdr:cNvPr id="59" name="Group 58">
          <a:extLst>
            <a:ext uri="{FF2B5EF4-FFF2-40B4-BE49-F238E27FC236}">
              <a16:creationId xmlns:a16="http://schemas.microsoft.com/office/drawing/2014/main" id="{00000000-0008-0000-0200-00003B000000}"/>
            </a:ext>
          </a:extLst>
        </xdr:cNvPr>
        <xdr:cNvGrpSpPr/>
      </xdr:nvGrpSpPr>
      <xdr:grpSpPr>
        <a:xfrm>
          <a:off x="14491229" y="3795556"/>
          <a:ext cx="1299752" cy="1929918"/>
          <a:chOff x="32502688" y="994351"/>
          <a:chExt cx="1757363" cy="2743200"/>
        </a:xfrm>
      </xdr:grpSpPr>
      <xdr:graphicFrame macro="">
        <xdr:nvGraphicFramePr>
          <xdr:cNvPr id="60" name="Chart 59">
            <a:extLst>
              <a:ext uri="{FF2B5EF4-FFF2-40B4-BE49-F238E27FC236}">
                <a16:creationId xmlns:a16="http://schemas.microsoft.com/office/drawing/2014/main" id="{00000000-0008-0000-0200-00003C000000}"/>
              </a:ext>
            </a:extLst>
          </xdr:cNvPr>
          <xdr:cNvGraphicFramePr/>
        </xdr:nvGraphicFramePr>
        <xdr:xfrm>
          <a:off x="32502688" y="994351"/>
          <a:ext cx="1757363" cy="2743200"/>
        </xdr:xfrm>
        <a:graphic>
          <a:graphicData uri="http://schemas.openxmlformats.org/drawingml/2006/chart">
            <c:chart xmlns:c="http://schemas.openxmlformats.org/drawingml/2006/chart" xmlns:r="http://schemas.openxmlformats.org/officeDocument/2006/relationships" r:id="rId8"/>
          </a:graphicData>
        </a:graphic>
      </xdr:graphicFrame>
      <xdr:sp macro="" textlink="">
        <xdr:nvSpPr>
          <xdr:cNvPr id="61" name="Flowchart: Magnetic Disk 60">
            <a:extLst>
              <a:ext uri="{FF2B5EF4-FFF2-40B4-BE49-F238E27FC236}">
                <a16:creationId xmlns:a16="http://schemas.microsoft.com/office/drawing/2014/main" id="{00000000-0008-0000-0200-00003D000000}"/>
              </a:ext>
            </a:extLst>
          </xdr:cNvPr>
          <xdr:cNvSpPr/>
        </xdr:nvSpPr>
        <xdr:spPr>
          <a:xfrm>
            <a:off x="33233518" y="1428290"/>
            <a:ext cx="265906" cy="180792"/>
          </a:xfrm>
          <a:prstGeom prst="flowChartMagneticDisk">
            <a:avLst/>
          </a:prstGeom>
          <a:solidFill>
            <a:schemeClr val="tx1">
              <a:lumMod val="95000"/>
              <a:lumOff val="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4</xdr:col>
      <xdr:colOff>333043</xdr:colOff>
      <xdr:row>19</xdr:row>
      <xdr:rowOff>141778</xdr:rowOff>
    </xdr:from>
    <xdr:to>
      <xdr:col>4</xdr:col>
      <xdr:colOff>1478706</xdr:colOff>
      <xdr:row>20</xdr:row>
      <xdr:rowOff>158108</xdr:rowOff>
    </xdr:to>
    <xdr:sp macro="" textlink="Support!AL2">
      <xdr:nvSpPr>
        <xdr:cNvPr id="63" name="Rectangle: Rounded Corners 62">
          <a:extLst>
            <a:ext uri="{FF2B5EF4-FFF2-40B4-BE49-F238E27FC236}">
              <a16:creationId xmlns:a16="http://schemas.microsoft.com/office/drawing/2014/main" id="{00000000-0008-0000-0200-00003F000000}"/>
            </a:ext>
          </a:extLst>
        </xdr:cNvPr>
        <xdr:cNvSpPr/>
      </xdr:nvSpPr>
      <xdr:spPr>
        <a:xfrm>
          <a:off x="4674959" y="3828077"/>
          <a:ext cx="1145663" cy="201882"/>
        </a:xfrm>
        <a:prstGeom prst="roundRect">
          <a:avLst/>
        </a:prstGeom>
        <a:gradFill>
          <a:gsLst>
            <a:gs pos="45000">
              <a:schemeClr val="bg2">
                <a:lumMod val="10000"/>
                <a:alpha val="54000"/>
              </a:schemeClr>
            </a:gs>
            <a:gs pos="0">
              <a:schemeClr val="tx1">
                <a:alpha val="44000"/>
              </a:schemeClr>
            </a:gs>
            <a:gs pos="100000">
              <a:schemeClr val="tx1">
                <a:lumMod val="95000"/>
                <a:lumOff val="5000"/>
                <a:alpha val="4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A89B9E17-C1C6-4377-83C9-21A93569F69D}" type="TxLink">
            <a:rPr lang="en-US" sz="1100" b="0" i="0" u="none" strike="noStrike">
              <a:solidFill>
                <a:schemeClr val="bg1"/>
              </a:solidFill>
              <a:latin typeface="Calibri"/>
              <a:ea typeface="+mn-ea"/>
              <a:cs typeface="Calibri"/>
            </a:rPr>
            <a:pPr marL="0" indent="0" algn="ctr"/>
            <a:t>₦47,515,900</a:t>
          </a:fld>
          <a:endParaRPr lang="en-US" sz="1100" b="0" i="0" u="none" strike="noStrike">
            <a:solidFill>
              <a:schemeClr val="bg1"/>
            </a:solidFill>
            <a:latin typeface="Calibri"/>
            <a:ea typeface="+mn-ea"/>
            <a:cs typeface="Calibri"/>
          </a:endParaRPr>
        </a:p>
      </xdr:txBody>
    </xdr:sp>
    <xdr:clientData/>
  </xdr:twoCellAnchor>
  <xdr:twoCellAnchor editAs="absolute">
    <xdr:from>
      <xdr:col>3</xdr:col>
      <xdr:colOff>85640</xdr:colOff>
      <xdr:row>19</xdr:row>
      <xdr:rowOff>162714</xdr:rowOff>
    </xdr:from>
    <xdr:to>
      <xdr:col>3</xdr:col>
      <xdr:colOff>841169</xdr:colOff>
      <xdr:row>20</xdr:row>
      <xdr:rowOff>174436</xdr:rowOff>
    </xdr:to>
    <xdr:sp macro="" textlink="Support!AJ2">
      <xdr:nvSpPr>
        <xdr:cNvPr id="64" name="Rectangle: Rounded Corners 63">
          <a:extLst>
            <a:ext uri="{FF2B5EF4-FFF2-40B4-BE49-F238E27FC236}">
              <a16:creationId xmlns:a16="http://schemas.microsoft.com/office/drawing/2014/main" id="{00000000-0008-0000-0200-000040000000}"/>
            </a:ext>
          </a:extLst>
        </xdr:cNvPr>
        <xdr:cNvSpPr/>
      </xdr:nvSpPr>
      <xdr:spPr>
        <a:xfrm>
          <a:off x="2930770" y="3849013"/>
          <a:ext cx="755529" cy="197274"/>
        </a:xfrm>
        <a:prstGeom prst="roundRect">
          <a:avLst/>
        </a:prstGeom>
        <a:gradFill>
          <a:gsLst>
            <a:gs pos="45000">
              <a:schemeClr val="bg2">
                <a:lumMod val="10000"/>
                <a:alpha val="54000"/>
              </a:schemeClr>
            </a:gs>
            <a:gs pos="0">
              <a:schemeClr val="tx1">
                <a:alpha val="44000"/>
              </a:schemeClr>
            </a:gs>
            <a:gs pos="100000">
              <a:schemeClr val="tx1">
                <a:lumMod val="95000"/>
                <a:lumOff val="5000"/>
                <a:alpha val="4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0D421DE-1C05-4286-AAE8-B13A922CCAF2}" type="TxLink">
            <a:rPr lang="en-US" sz="1100" b="0" i="0" u="none" strike="noStrike">
              <a:solidFill>
                <a:schemeClr val="bg1"/>
              </a:solidFill>
              <a:latin typeface="Calibri"/>
              <a:cs typeface="Calibri"/>
            </a:rPr>
            <a:pPr algn="ctr"/>
            <a:t>18.72%</a:t>
          </a:fld>
          <a:endParaRPr lang="en-US" sz="1100">
            <a:solidFill>
              <a:schemeClr val="bg1"/>
            </a:solidFill>
          </a:endParaRPr>
        </a:p>
      </xdr:txBody>
    </xdr:sp>
    <xdr:clientData/>
  </xdr:twoCellAnchor>
  <xdr:twoCellAnchor editAs="absolute">
    <xdr:from>
      <xdr:col>5</xdr:col>
      <xdr:colOff>911449</xdr:colOff>
      <xdr:row>9</xdr:row>
      <xdr:rowOff>10594</xdr:rowOff>
    </xdr:from>
    <xdr:to>
      <xdr:col>8</xdr:col>
      <xdr:colOff>1197773</xdr:colOff>
      <xdr:row>16</xdr:row>
      <xdr:rowOff>117777</xdr:rowOff>
    </xdr:to>
    <xdr:grpSp>
      <xdr:nvGrpSpPr>
        <xdr:cNvPr id="79" name="Group 78">
          <a:extLst>
            <a:ext uri="{FF2B5EF4-FFF2-40B4-BE49-F238E27FC236}">
              <a16:creationId xmlns:a16="http://schemas.microsoft.com/office/drawing/2014/main" id="{00000000-0008-0000-0200-00004F000000}"/>
            </a:ext>
          </a:extLst>
        </xdr:cNvPr>
        <xdr:cNvGrpSpPr/>
      </xdr:nvGrpSpPr>
      <xdr:grpSpPr>
        <a:xfrm>
          <a:off x="6905849" y="1737794"/>
          <a:ext cx="3766124" cy="1567683"/>
          <a:chOff x="5175734" y="1660045"/>
          <a:chExt cx="3758952" cy="1532146"/>
        </a:xfrm>
      </xdr:grpSpPr>
      <xdr:sp macro="" textlink="">
        <xdr:nvSpPr>
          <xdr:cNvPr id="30" name="Rectangle: Rounded Corners 29">
            <a:extLst>
              <a:ext uri="{FF2B5EF4-FFF2-40B4-BE49-F238E27FC236}">
                <a16:creationId xmlns:a16="http://schemas.microsoft.com/office/drawing/2014/main" id="{00000000-0008-0000-0200-00001E000000}"/>
              </a:ext>
            </a:extLst>
          </xdr:cNvPr>
          <xdr:cNvSpPr/>
        </xdr:nvSpPr>
        <xdr:spPr>
          <a:xfrm>
            <a:off x="6533983" y="2129275"/>
            <a:ext cx="920078" cy="329839"/>
          </a:xfrm>
          <a:prstGeom prst="round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latin typeface="Sitka Text" panose="02000505000000020004" pitchFamily="2" charset="0"/>
              </a:rPr>
              <a:t>Top 2</a:t>
            </a:r>
            <a:r>
              <a:rPr lang="en-US" sz="1000" b="1" baseline="0">
                <a:latin typeface="Sitka Text" panose="02000505000000020004" pitchFamily="2" charset="0"/>
              </a:rPr>
              <a:t> Exp.</a:t>
            </a:r>
            <a:endParaRPr lang="en-US" sz="1000" b="1">
              <a:latin typeface="Sitka Text" panose="02000505000000020004" pitchFamily="2" charset="0"/>
            </a:endParaRPr>
          </a:p>
        </xdr:txBody>
      </xdr:sp>
      <xdr:grpSp>
        <xdr:nvGrpSpPr>
          <xdr:cNvPr id="77" name="Group 76">
            <a:extLst>
              <a:ext uri="{FF2B5EF4-FFF2-40B4-BE49-F238E27FC236}">
                <a16:creationId xmlns:a16="http://schemas.microsoft.com/office/drawing/2014/main" id="{00000000-0008-0000-0200-00004D000000}"/>
              </a:ext>
            </a:extLst>
          </xdr:cNvPr>
          <xdr:cNvGrpSpPr/>
        </xdr:nvGrpSpPr>
        <xdr:grpSpPr>
          <a:xfrm>
            <a:off x="5175734" y="1660045"/>
            <a:ext cx="1668743" cy="1517837"/>
            <a:chOff x="5257045" y="1694893"/>
            <a:chExt cx="1668743" cy="1517837"/>
          </a:xfrm>
        </xdr:grpSpPr>
        <xdr:grpSp>
          <xdr:nvGrpSpPr>
            <xdr:cNvPr id="26" name="Group 25">
              <a:extLst>
                <a:ext uri="{FF2B5EF4-FFF2-40B4-BE49-F238E27FC236}">
                  <a16:creationId xmlns:a16="http://schemas.microsoft.com/office/drawing/2014/main" id="{00000000-0008-0000-0200-00001A000000}"/>
                </a:ext>
              </a:extLst>
            </xdr:cNvPr>
            <xdr:cNvGrpSpPr/>
          </xdr:nvGrpSpPr>
          <xdr:grpSpPr>
            <a:xfrm>
              <a:off x="5257045" y="2108701"/>
              <a:ext cx="1668743" cy="1104029"/>
              <a:chOff x="7641195" y="1671050"/>
              <a:chExt cx="1801939" cy="1179497"/>
            </a:xfrm>
          </xdr:grpSpPr>
          <xdr:sp macro="" textlink="Support!BI4">
            <xdr:nvSpPr>
              <xdr:cNvPr id="36" name="Rectangle 35">
                <a:extLst>
                  <a:ext uri="{FF2B5EF4-FFF2-40B4-BE49-F238E27FC236}">
                    <a16:creationId xmlns:a16="http://schemas.microsoft.com/office/drawing/2014/main" id="{00000000-0008-0000-0200-000024000000}"/>
                  </a:ext>
                </a:extLst>
              </xdr:cNvPr>
              <xdr:cNvSpPr/>
            </xdr:nvSpPr>
            <xdr:spPr>
              <a:xfrm>
                <a:off x="8243324" y="1671050"/>
                <a:ext cx="544286" cy="2198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821AC95-36C9-4B33-83CE-B1B6CE790E8D}" type="TxLink">
                  <a:rPr lang="en-US" sz="1400" b="1" i="0" u="none" strike="noStrike">
                    <a:solidFill>
                      <a:schemeClr val="bg1"/>
                    </a:solidFill>
                    <a:latin typeface="Calibri"/>
                    <a:cs typeface="Calibri"/>
                  </a:rPr>
                  <a:pPr algn="ctr"/>
                  <a:t>19%</a:t>
                </a:fld>
                <a:endParaRPr lang="en-US" sz="1800" b="1">
                  <a:solidFill>
                    <a:schemeClr val="bg1"/>
                  </a:solidFill>
                </a:endParaRPr>
              </a:p>
            </xdr:txBody>
          </xdr:sp>
          <xdr:sp macro="" textlink="Support!$BC$1">
            <xdr:nvSpPr>
              <xdr:cNvPr id="32" name="TextBox 31">
                <a:extLst>
                  <a:ext uri="{FF2B5EF4-FFF2-40B4-BE49-F238E27FC236}">
                    <a16:creationId xmlns:a16="http://schemas.microsoft.com/office/drawing/2014/main" id="{00000000-0008-0000-0200-000020000000}"/>
                  </a:ext>
                </a:extLst>
              </xdr:cNvPr>
              <xdr:cNvSpPr txBox="1"/>
            </xdr:nvSpPr>
            <xdr:spPr>
              <a:xfrm>
                <a:off x="7641195" y="2515602"/>
                <a:ext cx="1801939" cy="3349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DC51BEB1-104C-40B6-8675-379982BA155B}" type="TxLink">
                  <a:rPr lang="en-US" sz="1200" b="1" i="0" u="none" strike="noStrike">
                    <a:solidFill>
                      <a:schemeClr val="bg1"/>
                    </a:solidFill>
                    <a:latin typeface="Calibri"/>
                    <a:ea typeface="+mn-ea"/>
                    <a:cs typeface="Calibri"/>
                  </a:rPr>
                  <a:pPr marL="0" indent="0" algn="ctr"/>
                  <a:t>Directors Expense</a:t>
                </a:fld>
                <a:endParaRPr lang="en-US" sz="1200" b="1" i="0" u="none" strike="noStrike">
                  <a:solidFill>
                    <a:schemeClr val="bg1"/>
                  </a:solidFill>
                  <a:latin typeface="Calibri"/>
                  <a:ea typeface="+mn-ea"/>
                  <a:cs typeface="Calibri"/>
                </a:endParaRPr>
              </a:p>
            </xdr:txBody>
          </xdr:sp>
          <xdr:cxnSp macro="">
            <xdr:nvCxnSpPr>
              <xdr:cNvPr id="33" name="Straight Connector 32">
                <a:extLst>
                  <a:ext uri="{FF2B5EF4-FFF2-40B4-BE49-F238E27FC236}">
                    <a16:creationId xmlns:a16="http://schemas.microsoft.com/office/drawing/2014/main" id="{00000000-0008-0000-0200-000021000000}"/>
                  </a:ext>
                </a:extLst>
              </xdr:cNvPr>
              <xdr:cNvCxnSpPr/>
            </xdr:nvCxnSpPr>
            <xdr:spPr>
              <a:xfrm>
                <a:off x="8066865" y="2512372"/>
                <a:ext cx="868762" cy="1"/>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 textlink="">
            <xdr:nvSpPr>
              <xdr:cNvPr id="34" name="TextBox 33">
                <a:extLst>
                  <a:ext uri="{FF2B5EF4-FFF2-40B4-BE49-F238E27FC236}">
                    <a16:creationId xmlns:a16="http://schemas.microsoft.com/office/drawing/2014/main" id="{00000000-0008-0000-0200-000022000000}"/>
                  </a:ext>
                </a:extLst>
              </xdr:cNvPr>
              <xdr:cNvSpPr txBox="1"/>
            </xdr:nvSpPr>
            <xdr:spPr>
              <a:xfrm>
                <a:off x="8104037" y="1796651"/>
                <a:ext cx="785026" cy="334946"/>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ctr">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50" b="1" i="1" u="none" strike="noStrike">
                    <a:solidFill>
                      <a:schemeClr val="bg1"/>
                    </a:solidFill>
                    <a:latin typeface="+mn-lt"/>
                    <a:ea typeface="+mn-ea"/>
                    <a:cs typeface="Calibri"/>
                  </a:rPr>
                  <a:t>0f </a:t>
                </a:r>
                <a:r>
                  <a:rPr lang="en-US" sz="900" b="1" i="1" u="none" strike="noStrike">
                    <a:solidFill>
                      <a:schemeClr val="bg1"/>
                    </a:solidFill>
                    <a:latin typeface="+mn-lt"/>
                    <a:ea typeface="+mn-ea"/>
                    <a:cs typeface="Calibri"/>
                  </a:rPr>
                  <a:t>100</a:t>
                </a:r>
                <a:r>
                  <a:rPr lang="en-US" sz="850" b="1" i="1" u="none" strike="noStrike">
                    <a:solidFill>
                      <a:schemeClr val="bg1"/>
                    </a:solidFill>
                    <a:latin typeface="+mn-lt"/>
                    <a:ea typeface="+mn-ea"/>
                    <a:cs typeface="Calibri"/>
                  </a:rPr>
                  <a:t>%</a:t>
                </a:r>
              </a:p>
            </xdr:txBody>
          </xdr:sp>
        </xdr:grpSp>
        <xdr:graphicFrame macro="">
          <xdr:nvGraphicFramePr>
            <xdr:cNvPr id="65" name="Chart 64">
              <a:extLst>
                <a:ext uri="{FF2B5EF4-FFF2-40B4-BE49-F238E27FC236}">
                  <a16:creationId xmlns:a16="http://schemas.microsoft.com/office/drawing/2014/main" id="{00000000-0008-0000-0200-000041000000}"/>
                </a:ext>
              </a:extLst>
            </xdr:cNvPr>
            <xdr:cNvGraphicFramePr>
              <a:graphicFrameLocks/>
            </xdr:cNvGraphicFramePr>
          </xdr:nvGraphicFramePr>
          <xdr:xfrm>
            <a:off x="5481153" y="1694893"/>
            <a:ext cx="1144214" cy="1206128"/>
          </xdr:xfrm>
          <a:graphic>
            <a:graphicData uri="http://schemas.openxmlformats.org/drawingml/2006/chart">
              <c:chart xmlns:c="http://schemas.openxmlformats.org/drawingml/2006/chart" xmlns:r="http://schemas.openxmlformats.org/officeDocument/2006/relationships" r:id="rId9"/>
            </a:graphicData>
          </a:graphic>
        </xdr:graphicFrame>
      </xdr:grpSp>
      <xdr:grpSp>
        <xdr:nvGrpSpPr>
          <xdr:cNvPr id="78" name="Group 77">
            <a:extLst>
              <a:ext uri="{FF2B5EF4-FFF2-40B4-BE49-F238E27FC236}">
                <a16:creationId xmlns:a16="http://schemas.microsoft.com/office/drawing/2014/main" id="{00000000-0008-0000-0200-00004E000000}"/>
              </a:ext>
            </a:extLst>
          </xdr:cNvPr>
          <xdr:cNvGrpSpPr/>
        </xdr:nvGrpSpPr>
        <xdr:grpSpPr>
          <a:xfrm>
            <a:off x="7184087" y="1795882"/>
            <a:ext cx="1750599" cy="1396309"/>
            <a:chOff x="7184087" y="1795882"/>
            <a:chExt cx="1750599" cy="1396309"/>
          </a:xfrm>
        </xdr:grpSpPr>
        <xdr:grpSp>
          <xdr:nvGrpSpPr>
            <xdr:cNvPr id="74" name="Group 73">
              <a:extLst>
                <a:ext uri="{FF2B5EF4-FFF2-40B4-BE49-F238E27FC236}">
                  <a16:creationId xmlns:a16="http://schemas.microsoft.com/office/drawing/2014/main" id="{00000000-0008-0000-0200-00004A000000}"/>
                </a:ext>
              </a:extLst>
            </xdr:cNvPr>
            <xdr:cNvGrpSpPr/>
          </xdr:nvGrpSpPr>
          <xdr:grpSpPr>
            <a:xfrm>
              <a:off x="7184087" y="2850106"/>
              <a:ext cx="1750599" cy="342085"/>
              <a:chOff x="7230550" y="2443551"/>
              <a:chExt cx="1750599" cy="342085"/>
            </a:xfrm>
          </xdr:grpSpPr>
          <xdr:sp macro="" textlink="Support!$BC$2">
            <xdr:nvSpPr>
              <xdr:cNvPr id="28" name="TextBox 27">
                <a:extLst>
                  <a:ext uri="{FF2B5EF4-FFF2-40B4-BE49-F238E27FC236}">
                    <a16:creationId xmlns:a16="http://schemas.microsoft.com/office/drawing/2014/main" id="{00000000-0008-0000-0200-00001C000000}"/>
                  </a:ext>
                </a:extLst>
              </xdr:cNvPr>
              <xdr:cNvSpPr txBox="1"/>
            </xdr:nvSpPr>
            <xdr:spPr>
              <a:xfrm>
                <a:off x="7230550" y="2443551"/>
                <a:ext cx="1750599" cy="342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4069C4DE-A4DF-4D1B-A7C5-9F85E7A81EB3}" type="TxLink">
                  <a:rPr lang="en-US" sz="1200" b="1" i="0" u="none" strike="noStrike">
                    <a:solidFill>
                      <a:schemeClr val="bg1"/>
                    </a:solidFill>
                    <a:latin typeface="Calibri"/>
                    <a:ea typeface="+mn-ea"/>
                    <a:cs typeface="Calibri"/>
                  </a:rPr>
                  <a:pPr marL="0" indent="0" algn="ctr"/>
                  <a:t>Monthly Salary</a:t>
                </a:fld>
                <a:endParaRPr lang="en-US" sz="1200" b="1" i="0" u="none" strike="noStrike">
                  <a:solidFill>
                    <a:schemeClr val="bg1"/>
                  </a:solidFill>
                  <a:latin typeface="Calibri"/>
                  <a:ea typeface="+mn-ea"/>
                  <a:cs typeface="Calibri"/>
                </a:endParaRPr>
              </a:p>
            </xdr:txBody>
          </xdr:sp>
          <xdr:cxnSp macro="">
            <xdr:nvCxnSpPr>
              <xdr:cNvPr id="29" name="Straight Connector 28">
                <a:extLst>
                  <a:ext uri="{FF2B5EF4-FFF2-40B4-BE49-F238E27FC236}">
                    <a16:creationId xmlns:a16="http://schemas.microsoft.com/office/drawing/2014/main" id="{00000000-0008-0000-0200-00001D000000}"/>
                  </a:ext>
                </a:extLst>
              </xdr:cNvPr>
              <xdr:cNvCxnSpPr/>
            </xdr:nvCxnSpPr>
            <xdr:spPr>
              <a:xfrm>
                <a:off x="7570897" y="2456824"/>
                <a:ext cx="1046422" cy="1"/>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grpSp>
        <xdr:grpSp>
          <xdr:nvGrpSpPr>
            <xdr:cNvPr id="73" name="Group 72">
              <a:extLst>
                <a:ext uri="{FF2B5EF4-FFF2-40B4-BE49-F238E27FC236}">
                  <a16:creationId xmlns:a16="http://schemas.microsoft.com/office/drawing/2014/main" id="{00000000-0008-0000-0200-000049000000}"/>
                </a:ext>
              </a:extLst>
            </xdr:cNvPr>
            <xdr:cNvGrpSpPr/>
          </xdr:nvGrpSpPr>
          <xdr:grpSpPr>
            <a:xfrm>
              <a:off x="7380986" y="1795882"/>
              <a:ext cx="1323176" cy="1208682"/>
              <a:chOff x="8147632" y="1819114"/>
              <a:chExt cx="1323176" cy="1208682"/>
            </a:xfrm>
          </xdr:grpSpPr>
          <xdr:graphicFrame macro="">
            <xdr:nvGraphicFramePr>
              <xdr:cNvPr id="66" name="Chart 65">
                <a:extLst>
                  <a:ext uri="{FF2B5EF4-FFF2-40B4-BE49-F238E27FC236}">
                    <a16:creationId xmlns:a16="http://schemas.microsoft.com/office/drawing/2014/main" id="{00000000-0008-0000-0200-000042000000}"/>
                  </a:ext>
                </a:extLst>
              </xdr:cNvPr>
              <xdr:cNvGraphicFramePr>
                <a:graphicFrameLocks/>
              </xdr:cNvGraphicFramePr>
            </xdr:nvGraphicFramePr>
            <xdr:xfrm>
              <a:off x="8147632" y="1819114"/>
              <a:ext cx="1323176" cy="1208682"/>
            </xdr:xfrm>
            <a:graphic>
              <a:graphicData uri="http://schemas.openxmlformats.org/drawingml/2006/chart">
                <c:chart xmlns:c="http://schemas.openxmlformats.org/drawingml/2006/chart" xmlns:r="http://schemas.openxmlformats.org/officeDocument/2006/relationships" r:id="rId10"/>
              </a:graphicData>
            </a:graphic>
          </xdr:graphicFrame>
          <xdr:grpSp>
            <xdr:nvGrpSpPr>
              <xdr:cNvPr id="72" name="Group 71">
                <a:extLst>
                  <a:ext uri="{FF2B5EF4-FFF2-40B4-BE49-F238E27FC236}">
                    <a16:creationId xmlns:a16="http://schemas.microsoft.com/office/drawing/2014/main" id="{00000000-0008-0000-0200-000048000000}"/>
                  </a:ext>
                </a:extLst>
              </xdr:cNvPr>
              <xdr:cNvGrpSpPr/>
            </xdr:nvGrpSpPr>
            <xdr:grpSpPr>
              <a:xfrm>
                <a:off x="8465151" y="2091003"/>
                <a:ext cx="866529" cy="351666"/>
                <a:chOff x="7106096" y="2822801"/>
                <a:chExt cx="866529" cy="351666"/>
              </a:xfrm>
            </xdr:grpSpPr>
            <xdr:sp macro="" textlink="Support!BI5">
              <xdr:nvSpPr>
                <xdr:cNvPr id="22" name="Rectangle 21">
                  <a:extLst>
                    <a:ext uri="{FF2B5EF4-FFF2-40B4-BE49-F238E27FC236}">
                      <a16:creationId xmlns:a16="http://schemas.microsoft.com/office/drawing/2014/main" id="{00000000-0008-0000-0200-000016000000}"/>
                    </a:ext>
                  </a:extLst>
                </xdr:cNvPr>
                <xdr:cNvSpPr/>
              </xdr:nvSpPr>
              <xdr:spPr>
                <a:xfrm>
                  <a:off x="7106096" y="2822801"/>
                  <a:ext cx="715462" cy="2172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E97DA3DB-EDD7-412C-981E-06307CB7EDDC}" type="TxLink">
                    <a:rPr lang="en-US" sz="1200" b="1" i="0" u="none" strike="noStrike">
                      <a:solidFill>
                        <a:schemeClr val="bg1"/>
                      </a:solidFill>
                      <a:latin typeface="Calibri"/>
                      <a:ea typeface="+mn-ea"/>
                      <a:cs typeface="Calibri"/>
                    </a:rPr>
                    <a:pPr marL="0" indent="0" algn="ctr"/>
                    <a:t>38%</a:t>
                  </a:fld>
                  <a:endParaRPr lang="en-US" sz="1200" b="1" i="0" u="none" strike="noStrike">
                    <a:solidFill>
                      <a:schemeClr val="bg1"/>
                    </a:solidFill>
                    <a:latin typeface="Calibri"/>
                    <a:ea typeface="+mn-ea"/>
                    <a:cs typeface="Calibri"/>
                  </a:endParaRPr>
                </a:p>
              </xdr:txBody>
            </xdr:sp>
            <xdr:sp macro="" textlink="">
              <xdr:nvSpPr>
                <xdr:cNvPr id="67" name="Rectangle 66">
                  <a:extLst>
                    <a:ext uri="{FF2B5EF4-FFF2-40B4-BE49-F238E27FC236}">
                      <a16:creationId xmlns:a16="http://schemas.microsoft.com/office/drawing/2014/main" id="{00000000-0008-0000-0200-000043000000}"/>
                    </a:ext>
                  </a:extLst>
                </xdr:cNvPr>
                <xdr:cNvSpPr/>
              </xdr:nvSpPr>
              <xdr:spPr>
                <a:xfrm>
                  <a:off x="7153449" y="2961021"/>
                  <a:ext cx="819176" cy="21344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900" b="1" i="1"/>
                    <a:t>of 100%</a:t>
                  </a:r>
                </a:p>
              </xdr:txBody>
            </xdr:sp>
          </xdr:grpSp>
        </xdr:grpSp>
      </xdr:grpSp>
    </xdr:grpSp>
    <xdr:clientData/>
  </xdr:twoCellAnchor>
  <xdr:twoCellAnchor editAs="absolute">
    <xdr:from>
      <xdr:col>5</xdr:col>
      <xdr:colOff>1123072</xdr:colOff>
      <xdr:row>5</xdr:row>
      <xdr:rowOff>49481</xdr:rowOff>
    </xdr:from>
    <xdr:to>
      <xdr:col>8</xdr:col>
      <xdr:colOff>1023577</xdr:colOff>
      <xdr:row>9</xdr:row>
      <xdr:rowOff>210291</xdr:rowOff>
    </xdr:to>
    <xdr:grpSp>
      <xdr:nvGrpSpPr>
        <xdr:cNvPr id="23" name="Group 22">
          <a:extLst>
            <a:ext uri="{FF2B5EF4-FFF2-40B4-BE49-F238E27FC236}">
              <a16:creationId xmlns:a16="http://schemas.microsoft.com/office/drawing/2014/main" id="{00000000-0008-0000-0200-000017000000}"/>
            </a:ext>
          </a:extLst>
        </xdr:cNvPr>
        <xdr:cNvGrpSpPr/>
      </xdr:nvGrpSpPr>
      <xdr:grpSpPr>
        <a:xfrm>
          <a:off x="7117472" y="1001981"/>
          <a:ext cx="3380305" cy="935510"/>
          <a:chOff x="5366026" y="952501"/>
          <a:chExt cx="3388882" cy="940128"/>
        </a:xfrm>
      </xdr:grpSpPr>
      <xdr:sp macro="" textlink="Support!AX3">
        <xdr:nvSpPr>
          <xdr:cNvPr id="27" name="Cube 26">
            <a:extLst>
              <a:ext uri="{FF2B5EF4-FFF2-40B4-BE49-F238E27FC236}">
                <a16:creationId xmlns:a16="http://schemas.microsoft.com/office/drawing/2014/main" id="{00000000-0008-0000-0200-00001B000000}"/>
              </a:ext>
            </a:extLst>
          </xdr:cNvPr>
          <xdr:cNvSpPr/>
        </xdr:nvSpPr>
        <xdr:spPr>
          <a:xfrm>
            <a:off x="5366026" y="1021144"/>
            <a:ext cx="1395731" cy="639019"/>
          </a:xfrm>
          <a:prstGeom prst="cube">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A5EF9C60-AB4B-48F9-A232-8D492DA2FD8C}" type="TxLink">
              <a:rPr lang="en-US" sz="1100" b="1" i="0" u="none" strike="noStrike">
                <a:solidFill>
                  <a:schemeClr val="bg1"/>
                </a:solidFill>
                <a:latin typeface="Calibri"/>
                <a:ea typeface="+mn-ea"/>
                <a:cs typeface="Calibri"/>
              </a:rPr>
              <a:pPr marL="0" indent="0" algn="ctr"/>
              <a:t>₦26,228,200</a:t>
            </a:fld>
            <a:endParaRPr lang="en-US" sz="1100" b="1" i="0" u="none" strike="noStrike">
              <a:solidFill>
                <a:schemeClr val="bg1"/>
              </a:solidFill>
              <a:latin typeface="Calibri"/>
              <a:ea typeface="+mn-ea"/>
              <a:cs typeface="Calibri"/>
            </a:endParaRPr>
          </a:p>
        </xdr:txBody>
      </xdr:sp>
      <xdr:sp macro="" textlink="Support!AT2">
        <xdr:nvSpPr>
          <xdr:cNvPr id="68" name="Cube 67">
            <a:extLst>
              <a:ext uri="{FF2B5EF4-FFF2-40B4-BE49-F238E27FC236}">
                <a16:creationId xmlns:a16="http://schemas.microsoft.com/office/drawing/2014/main" id="{00000000-0008-0000-0200-000044000000}"/>
              </a:ext>
            </a:extLst>
          </xdr:cNvPr>
          <xdr:cNvSpPr/>
        </xdr:nvSpPr>
        <xdr:spPr>
          <a:xfrm>
            <a:off x="7359177" y="1021144"/>
            <a:ext cx="1395731" cy="638741"/>
          </a:xfrm>
          <a:prstGeom prst="cube">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FD443230-4409-4B2E-9B71-0126F9F2CADE}" type="TxLink">
              <a:rPr lang="en-US" sz="1100" b="1" i="0" u="none" strike="noStrike">
                <a:solidFill>
                  <a:schemeClr val="bg1"/>
                </a:solidFill>
                <a:latin typeface="Calibri"/>
                <a:ea typeface="+mn-ea"/>
                <a:cs typeface="Calibri"/>
              </a:rPr>
              <a:pPr marL="0" indent="0" algn="ctr"/>
              <a:t>₦1,639,263</a:t>
            </a:fld>
            <a:endParaRPr lang="en-US" sz="1100" b="1" i="0" u="none" strike="noStrike">
              <a:solidFill>
                <a:schemeClr val="bg1"/>
              </a:solidFill>
              <a:latin typeface="Calibri"/>
              <a:ea typeface="+mn-ea"/>
              <a:cs typeface="Calibri"/>
            </a:endParaRPr>
          </a:p>
        </xdr:txBody>
      </xdr:sp>
      <xdr:sp macro="" textlink="">
        <xdr:nvSpPr>
          <xdr:cNvPr id="69" name="Rectangle: Rounded Corners 68">
            <a:extLst>
              <a:ext uri="{FF2B5EF4-FFF2-40B4-BE49-F238E27FC236}">
                <a16:creationId xmlns:a16="http://schemas.microsoft.com/office/drawing/2014/main" id="{00000000-0008-0000-0200-000045000000}"/>
              </a:ext>
            </a:extLst>
          </xdr:cNvPr>
          <xdr:cNvSpPr/>
        </xdr:nvSpPr>
        <xdr:spPr>
          <a:xfrm>
            <a:off x="5391118" y="953136"/>
            <a:ext cx="1342445" cy="217086"/>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72000" rIns="108000" bIns="36000" rtlCol="0" anchor="ctr"/>
          <a:lstStyle/>
          <a:p>
            <a:pPr algn="ctr"/>
            <a:r>
              <a:rPr lang="en-US" sz="1050" b="1" i="1">
                <a:effectLst>
                  <a:outerShdw blurRad="60007" dist="310007" dir="7680000" sy="30000" kx="1300200" algn="ctr" rotWithShape="0">
                    <a:schemeClr val="bg1">
                      <a:lumMod val="65000"/>
                      <a:alpha val="32000"/>
                    </a:schemeClr>
                  </a:outerShdw>
                </a:effectLst>
              </a:rPr>
              <a:t>Largest</a:t>
            </a:r>
            <a:r>
              <a:rPr lang="en-US" sz="1050" b="1" i="1" baseline="0">
                <a:effectLst>
                  <a:outerShdw blurRad="60007" dist="310007" dir="7680000" sy="30000" kx="1300200" algn="ctr" rotWithShape="0">
                    <a:schemeClr val="bg1">
                      <a:lumMod val="65000"/>
                      <a:alpha val="32000"/>
                    </a:schemeClr>
                  </a:outerShdw>
                </a:effectLst>
              </a:rPr>
              <a:t> Exp.</a:t>
            </a:r>
            <a:endParaRPr lang="en-US" sz="1050" b="1" i="1">
              <a:effectLst>
                <a:outerShdw blurRad="60007" dist="310007" dir="7680000" sy="30000" kx="1300200" algn="ctr" rotWithShape="0">
                  <a:schemeClr val="bg1">
                    <a:lumMod val="65000"/>
                    <a:alpha val="32000"/>
                  </a:schemeClr>
                </a:outerShdw>
              </a:effectLst>
            </a:endParaRPr>
          </a:p>
        </xdr:txBody>
      </xdr:sp>
      <xdr:sp macro="" textlink="">
        <xdr:nvSpPr>
          <xdr:cNvPr id="70" name="Rectangle: Rounded Corners 69">
            <a:extLst>
              <a:ext uri="{FF2B5EF4-FFF2-40B4-BE49-F238E27FC236}">
                <a16:creationId xmlns:a16="http://schemas.microsoft.com/office/drawing/2014/main" id="{00000000-0008-0000-0200-000046000000}"/>
              </a:ext>
            </a:extLst>
          </xdr:cNvPr>
          <xdr:cNvSpPr/>
        </xdr:nvSpPr>
        <xdr:spPr>
          <a:xfrm>
            <a:off x="7407159" y="952501"/>
            <a:ext cx="1342445" cy="234611"/>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72000" rIns="108000" bIns="36000" rtlCol="0" anchor="ctr"/>
          <a:lstStyle/>
          <a:p>
            <a:pPr marL="0" indent="0" algn="ctr"/>
            <a:r>
              <a:rPr lang="en-US" sz="1050" b="1" i="1">
                <a:solidFill>
                  <a:schemeClr val="lt1"/>
                </a:solidFill>
                <a:effectLst>
                  <a:outerShdw blurRad="60007" dist="310007" dir="7680000" sy="30000" kx="1300200" algn="ctr" rotWithShape="0">
                    <a:schemeClr val="bg1">
                      <a:lumMod val="65000"/>
                      <a:alpha val="32000"/>
                    </a:schemeClr>
                  </a:outerShdw>
                </a:effectLst>
                <a:latin typeface="+mn-lt"/>
                <a:ea typeface="+mn-ea"/>
                <a:cs typeface="+mn-cs"/>
              </a:rPr>
              <a:t>Avr. Largest Exp.</a:t>
            </a:r>
          </a:p>
        </xdr:txBody>
      </xdr:sp>
      <xdr:sp macro="" textlink="Support!AW3">
        <xdr:nvSpPr>
          <xdr:cNvPr id="82" name="Arrow: Left-Right 81">
            <a:extLst>
              <a:ext uri="{FF2B5EF4-FFF2-40B4-BE49-F238E27FC236}">
                <a16:creationId xmlns:a16="http://schemas.microsoft.com/office/drawing/2014/main" id="{00000000-0008-0000-0200-000052000000}"/>
              </a:ext>
            </a:extLst>
          </xdr:cNvPr>
          <xdr:cNvSpPr/>
        </xdr:nvSpPr>
        <xdr:spPr>
          <a:xfrm rot="16200000">
            <a:off x="6729904" y="594315"/>
            <a:ext cx="605035" cy="1991593"/>
          </a:xfrm>
          <a:prstGeom prst="leftRightArrow">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lIns="0" tIns="72000" rIns="108000" bIns="36000" rtlCol="0" anchor="ctr"/>
          <a:lstStyle/>
          <a:p>
            <a:pPr marL="0" indent="0" algn="ctr"/>
            <a:fld id="{FF53BE48-6028-498B-B355-F04A76DD6057}" type="TxLink">
              <a:rPr lang="en-US" sz="1050" b="1" i="1">
                <a:solidFill>
                  <a:schemeClr val="lt1"/>
                </a:solidFill>
                <a:effectLst>
                  <a:outerShdw blurRad="60007" dist="310007" dir="7680000" sy="30000" kx="1300200" algn="ctr" rotWithShape="0">
                    <a:schemeClr val="bg1">
                      <a:lumMod val="65000"/>
                      <a:alpha val="32000"/>
                    </a:schemeClr>
                  </a:outerShdw>
                </a:effectLst>
                <a:latin typeface="+mn-lt"/>
                <a:ea typeface="+mn-ea"/>
                <a:cs typeface="+mn-cs"/>
              </a:rPr>
              <a:pPr marL="0" indent="0" algn="ctr"/>
              <a:t>Monthly Salary</a:t>
            </a:fld>
            <a:endParaRPr lang="en-US" sz="1050" b="1" i="1">
              <a:solidFill>
                <a:schemeClr val="lt1"/>
              </a:solidFill>
              <a:effectLst>
                <a:outerShdw blurRad="60007" dist="310007" dir="7680000" sy="30000" kx="1300200" algn="ctr" rotWithShape="0">
                  <a:schemeClr val="bg1">
                    <a:lumMod val="65000"/>
                    <a:alpha val="32000"/>
                  </a:schemeClr>
                </a:outerShdw>
              </a:effectLst>
              <a:latin typeface="+mn-lt"/>
              <a:ea typeface="+mn-ea"/>
              <a:cs typeface="+mn-cs"/>
            </a:endParaRPr>
          </a:p>
        </xdr:txBody>
      </xdr:sp>
    </xdr:grpSp>
    <xdr:clientData/>
  </xdr:twoCellAnchor>
  <xdr:twoCellAnchor editAs="absolute">
    <xdr:from>
      <xdr:col>2</xdr:col>
      <xdr:colOff>972316</xdr:colOff>
      <xdr:row>31</xdr:row>
      <xdr:rowOff>24739</xdr:rowOff>
    </xdr:from>
    <xdr:to>
      <xdr:col>14</xdr:col>
      <xdr:colOff>729837</xdr:colOff>
      <xdr:row>44</xdr:row>
      <xdr:rowOff>185551</xdr:rowOff>
    </xdr:to>
    <xdr:sp macro="" textlink="" fLocksText="0">
      <xdr:nvSpPr>
        <xdr:cNvPr id="62" name="Rectangle: Diagonal Corners Rounded 61">
          <a:extLst>
            <a:ext uri="{FF2B5EF4-FFF2-40B4-BE49-F238E27FC236}">
              <a16:creationId xmlns:a16="http://schemas.microsoft.com/office/drawing/2014/main" id="{00000000-0008-0000-0200-00003E000000}"/>
            </a:ext>
          </a:extLst>
        </xdr:cNvPr>
        <xdr:cNvSpPr/>
      </xdr:nvSpPr>
      <xdr:spPr>
        <a:xfrm>
          <a:off x="2679394" y="5912921"/>
          <a:ext cx="13104891" cy="2572987"/>
        </a:xfrm>
        <a:prstGeom prst="round2DiagRect">
          <a:avLst>
            <a:gd name="adj1" fmla="val 0"/>
            <a:gd name="adj2" fmla="val 0"/>
          </a:avLst>
        </a:prstGeom>
        <a:gradFill>
          <a:gsLst>
            <a:gs pos="0">
              <a:schemeClr val="tx1">
                <a:lumMod val="95000"/>
                <a:lumOff val="5000"/>
                <a:alpha val="96000"/>
              </a:schemeClr>
            </a:gs>
            <a:gs pos="52000">
              <a:schemeClr val="tx1"/>
            </a:gs>
            <a:gs pos="100000">
              <a:schemeClr val="tx1">
                <a:lumMod val="95000"/>
                <a:lumOff val="5000"/>
              </a:schemeClr>
            </a:gs>
          </a:gsLst>
          <a:lin ang="5400000" scaled="1"/>
        </a:gradFill>
        <a:ln>
          <a:noFill/>
        </a:ln>
        <a:scene3d>
          <a:camera prst="orthographicFront"/>
          <a:lightRig rig="threePt" dir="t"/>
        </a:scene3d>
        <a:sp3d extrusionH="196850">
          <a:bevelT prst="slope"/>
          <a:bevelB prst="slope"/>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fLocksWithSheet="0"/>
  </xdr:twoCellAnchor>
  <xdr:twoCellAnchor editAs="absolute">
    <xdr:from>
      <xdr:col>7</xdr:col>
      <xdr:colOff>56041</xdr:colOff>
      <xdr:row>31</xdr:row>
      <xdr:rowOff>132784</xdr:rowOff>
    </xdr:from>
    <xdr:to>
      <xdr:col>14</xdr:col>
      <xdr:colOff>591341</xdr:colOff>
      <xdr:row>43</xdr:row>
      <xdr:rowOff>160812</xdr:rowOff>
    </xdr:to>
    <mc:AlternateContent xmlns:mc="http://schemas.openxmlformats.org/markup-compatibility/2006" xmlns:a14="http://schemas.microsoft.com/office/drawing/2010/main">
      <mc:Choice Requires="a14">
        <xdr:graphicFrame macro="">
          <xdr:nvGraphicFramePr>
            <xdr:cNvPr id="75" name="Category">
              <a:extLst>
                <a:ext uri="{FF2B5EF4-FFF2-40B4-BE49-F238E27FC236}">
                  <a16:creationId xmlns:a16="http://schemas.microsoft.com/office/drawing/2014/main" id="{00000000-0008-0000-0200-00004B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8742841" y="6152584"/>
              <a:ext cx="6885300" cy="231402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5</xdr:col>
      <xdr:colOff>816168</xdr:colOff>
      <xdr:row>31</xdr:row>
      <xdr:rowOff>144626</xdr:rowOff>
    </xdr:from>
    <xdr:to>
      <xdr:col>7</xdr:col>
      <xdr:colOff>30691</xdr:colOff>
      <xdr:row>35</xdr:row>
      <xdr:rowOff>110892</xdr:rowOff>
    </xdr:to>
    <mc:AlternateContent xmlns:mc="http://schemas.openxmlformats.org/markup-compatibility/2006" xmlns:a14="http://schemas.microsoft.com/office/drawing/2010/main">
      <mc:Choice Requires="a14">
        <xdr:graphicFrame macro="">
          <xdr:nvGraphicFramePr>
            <xdr:cNvPr id="76" name="Year">
              <a:extLst>
                <a:ext uri="{FF2B5EF4-FFF2-40B4-BE49-F238E27FC236}">
                  <a16:creationId xmlns:a16="http://schemas.microsoft.com/office/drawing/2014/main" id="{00000000-0008-0000-0200-00004C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6810568" y="6164426"/>
              <a:ext cx="1906923" cy="72826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2</xdr:col>
      <xdr:colOff>1111881</xdr:colOff>
      <xdr:row>31</xdr:row>
      <xdr:rowOff>100813</xdr:rowOff>
    </xdr:from>
    <xdr:to>
      <xdr:col>5</xdr:col>
      <xdr:colOff>804059</xdr:colOff>
      <xdr:row>43</xdr:row>
      <xdr:rowOff>173182</xdr:rowOff>
    </xdr:to>
    <mc:AlternateContent xmlns:mc="http://schemas.openxmlformats.org/markup-compatibility/2006" xmlns:a14="http://schemas.microsoft.com/office/drawing/2010/main">
      <mc:Choice Requires="a14">
        <xdr:graphicFrame macro="">
          <xdr:nvGraphicFramePr>
            <xdr:cNvPr id="80" name="Month">
              <a:extLst>
                <a:ext uri="{FF2B5EF4-FFF2-40B4-BE49-F238E27FC236}">
                  <a16:creationId xmlns:a16="http://schemas.microsoft.com/office/drawing/2014/main" id="{00000000-0008-0000-0200-00005000000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2813681" y="6120613"/>
              <a:ext cx="3984778" cy="23583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0</xdr:col>
      <xdr:colOff>37111</xdr:colOff>
      <xdr:row>0</xdr:row>
      <xdr:rowOff>37111</xdr:rowOff>
    </xdr:from>
    <xdr:to>
      <xdr:col>2</xdr:col>
      <xdr:colOff>816428</xdr:colOff>
      <xdr:row>44</xdr:row>
      <xdr:rowOff>74221</xdr:rowOff>
    </xdr:to>
    <xdr:sp macro="" textlink="">
      <xdr:nvSpPr>
        <xdr:cNvPr id="84" name="Rectangle 83">
          <a:extLst>
            <a:ext uri="{FF2B5EF4-FFF2-40B4-BE49-F238E27FC236}">
              <a16:creationId xmlns:a16="http://schemas.microsoft.com/office/drawing/2014/main" id="{00000000-0008-0000-0200-000054000000}"/>
            </a:ext>
          </a:extLst>
        </xdr:cNvPr>
        <xdr:cNvSpPr/>
      </xdr:nvSpPr>
      <xdr:spPr>
        <a:xfrm>
          <a:off x="37111" y="37111"/>
          <a:ext cx="2486395" cy="8337467"/>
        </a:xfrm>
        <a:prstGeom prst="rect">
          <a:avLst/>
        </a:prstGeom>
        <a:gradFill>
          <a:gsLst>
            <a:gs pos="4000">
              <a:schemeClr val="tx1"/>
            </a:gs>
            <a:gs pos="40000">
              <a:schemeClr val="bg2">
                <a:lumMod val="25000"/>
                <a:alpha val="62000"/>
              </a:schemeClr>
            </a:gs>
            <a:gs pos="72000">
              <a:schemeClr val="tx1"/>
            </a:gs>
            <a:gs pos="100000">
              <a:schemeClr val="tx2">
                <a:lumMod val="5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0</xdr:col>
          <xdr:colOff>38100</xdr:colOff>
          <xdr:row>11</xdr:row>
          <xdr:rowOff>95250</xdr:rowOff>
        </xdr:from>
        <xdr:to>
          <xdr:col>2</xdr:col>
          <xdr:colOff>438150</xdr:colOff>
          <xdr:row>13</xdr:row>
          <xdr:rowOff>180975</xdr:rowOff>
        </xdr:to>
        <xdr:sp macro="" textlink="">
          <xdr:nvSpPr>
            <xdr:cNvPr id="3073" name="Analysis3"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16</xdr:row>
          <xdr:rowOff>9525</xdr:rowOff>
        </xdr:from>
        <xdr:to>
          <xdr:col>2</xdr:col>
          <xdr:colOff>447675</xdr:colOff>
          <xdr:row>18</xdr:row>
          <xdr:rowOff>161925</xdr:rowOff>
        </xdr:to>
        <xdr:sp macro="" textlink="">
          <xdr:nvSpPr>
            <xdr:cNvPr id="3074" name="Dashboard3"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21</xdr:row>
          <xdr:rowOff>0</xdr:rowOff>
        </xdr:from>
        <xdr:to>
          <xdr:col>2</xdr:col>
          <xdr:colOff>447675</xdr:colOff>
          <xdr:row>23</xdr:row>
          <xdr:rowOff>142875</xdr:rowOff>
        </xdr:to>
        <xdr:sp macro="" textlink="">
          <xdr:nvSpPr>
            <xdr:cNvPr id="3075" name="SysAdmin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192357</xdr:colOff>
      <xdr:row>4</xdr:row>
      <xdr:rowOff>86592</xdr:rowOff>
    </xdr:from>
    <xdr:to>
      <xdr:col>1</xdr:col>
      <xdr:colOff>1249325</xdr:colOff>
      <xdr:row>7</xdr:row>
      <xdr:rowOff>18082</xdr:rowOff>
    </xdr:to>
    <xdr:sp macro="" textlink="">
      <xdr:nvSpPr>
        <xdr:cNvPr id="85" name="Rectangle 84">
          <a:extLst>
            <a:ext uri="{FF2B5EF4-FFF2-40B4-BE49-F238E27FC236}">
              <a16:creationId xmlns:a16="http://schemas.microsoft.com/office/drawing/2014/main" id="{00000000-0008-0000-0200-000055000000}"/>
            </a:ext>
          </a:extLst>
        </xdr:cNvPr>
        <xdr:cNvSpPr/>
      </xdr:nvSpPr>
      <xdr:spPr>
        <a:xfrm>
          <a:off x="192357" y="828800"/>
          <a:ext cx="1390962" cy="4510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36000" rtlCol="0" anchor="ctr">
          <a:noAutofit/>
        </a:bodyPr>
        <a:lstStyle/>
        <a:p>
          <a:pPr marL="0" indent="0" algn="ctr"/>
          <a:r>
            <a:rPr lang="en-US" sz="1600" b="1" i="1">
              <a:blipFill dpi="0" rotWithShape="1">
                <a:blip xmlns:r="http://schemas.openxmlformats.org/officeDocument/2006/relationships" r:embed="rId11"/>
                <a:srcRect/>
                <a:tile tx="0" ty="0" sx="100000" sy="100000" flip="none" algn="ctr"/>
              </a:blipFill>
              <a:latin typeface="Bell MT" panose="02020503060305020303" pitchFamily="18" charset="0"/>
              <a:ea typeface="+mn-ea"/>
              <a:cs typeface="+mn-cs"/>
            </a:rPr>
            <a:t>Start Menu</a:t>
          </a:r>
        </a:p>
        <a:p>
          <a:pPr marL="0" indent="0" algn="ctr"/>
          <a:endParaRPr lang="en-US" sz="1600" b="1" i="1">
            <a:blipFill dpi="0" rotWithShape="1">
              <a:blip xmlns:r="http://schemas.openxmlformats.org/officeDocument/2006/relationships" r:embed="rId11"/>
              <a:srcRect/>
              <a:tile tx="0" ty="0" sx="100000" sy="100000" flip="none" algn="ctr"/>
            </a:blipFill>
            <a:latin typeface="Bell MT" panose="02020503060305020303" pitchFamily="18" charset="0"/>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0</xdr:col>
          <xdr:colOff>47625</xdr:colOff>
          <xdr:row>7</xdr:row>
          <xdr:rowOff>152400</xdr:rowOff>
        </xdr:from>
        <xdr:to>
          <xdr:col>2</xdr:col>
          <xdr:colOff>457200</xdr:colOff>
          <xdr:row>9</xdr:row>
          <xdr:rowOff>219075</xdr:rowOff>
        </xdr:to>
        <xdr:sp macro="" textlink="">
          <xdr:nvSpPr>
            <xdr:cNvPr id="3076" name="Interface3"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38100</xdr:colOff>
      <xdr:row>0</xdr:row>
      <xdr:rowOff>25400</xdr:rowOff>
    </xdr:from>
    <xdr:to>
      <xdr:col>1</xdr:col>
      <xdr:colOff>152400</xdr:colOff>
      <xdr:row>2</xdr:row>
      <xdr:rowOff>88900</xdr:rowOff>
    </xdr:to>
    <xdr:pic macro="[0]!refreshDashboard">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12"/>
        <a:stretch>
          <a:fillRect/>
        </a:stretch>
      </xdr:blipFill>
      <xdr:spPr>
        <a:xfrm>
          <a:off x="38100" y="25400"/>
          <a:ext cx="444500" cy="4445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9524</xdr:colOff>
      <xdr:row>1</xdr:row>
      <xdr:rowOff>0</xdr:rowOff>
    </xdr:from>
    <xdr:to>
      <xdr:col>13</xdr:col>
      <xdr:colOff>9524</xdr:colOff>
      <xdr:row>15</xdr:row>
      <xdr:rowOff>47625</xdr:rowOff>
    </xdr:to>
    <xdr:sp macro="" textlink="">
      <xdr:nvSpPr>
        <xdr:cNvPr id="10" name="Rectangle 9">
          <a:extLst>
            <a:ext uri="{FF2B5EF4-FFF2-40B4-BE49-F238E27FC236}">
              <a16:creationId xmlns:a16="http://schemas.microsoft.com/office/drawing/2014/main" id="{00000000-0008-0000-0400-00000A000000}"/>
            </a:ext>
          </a:extLst>
        </xdr:cNvPr>
        <xdr:cNvSpPr/>
      </xdr:nvSpPr>
      <xdr:spPr>
        <a:xfrm>
          <a:off x="10334624" y="190500"/>
          <a:ext cx="2390775" cy="2714625"/>
        </a:xfrm>
        <a:prstGeom prst="rect">
          <a:avLst/>
        </a:prstGeom>
        <a:solidFill>
          <a:schemeClr val="accent1">
            <a:lumMod val="60000"/>
            <a:lumOff val="40000"/>
            <a:alpha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28575</xdr:colOff>
      <xdr:row>0</xdr:row>
      <xdr:rowOff>0</xdr:rowOff>
    </xdr:from>
    <xdr:to>
      <xdr:col>12</xdr:col>
      <xdr:colOff>333375</xdr:colOff>
      <xdr:row>3</xdr:row>
      <xdr:rowOff>123825</xdr:rowOff>
    </xdr:to>
    <xdr:sp macro="" textlink="">
      <xdr:nvSpPr>
        <xdr:cNvPr id="2" name="Arrow: Left 1">
          <a:hlinkClick xmlns:r="http://schemas.openxmlformats.org/officeDocument/2006/relationships" r:id="rId1"/>
          <a:extLst>
            <a:ext uri="{FF2B5EF4-FFF2-40B4-BE49-F238E27FC236}">
              <a16:creationId xmlns:a16="http://schemas.microsoft.com/office/drawing/2014/main" id="{00000000-0008-0000-0400-000002000000}"/>
            </a:ext>
          </a:extLst>
        </xdr:cNvPr>
        <xdr:cNvSpPr/>
      </xdr:nvSpPr>
      <xdr:spPr>
        <a:xfrm>
          <a:off x="10420350" y="0"/>
          <a:ext cx="2133600" cy="695325"/>
        </a:xfrm>
        <a:prstGeom prst="left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b="1">
              <a:latin typeface="Arial Black" panose="020B0A04020102020204" pitchFamily="34" charset="0"/>
            </a:rPr>
            <a:t>Return to Interface</a:t>
          </a:r>
        </a:p>
      </xdr:txBody>
    </xdr:sp>
    <xdr:clientData/>
  </xdr:twoCellAnchor>
  <xdr:oneCellAnchor>
    <xdr:from>
      <xdr:col>5</xdr:col>
      <xdr:colOff>1095375</xdr:colOff>
      <xdr:row>9243</xdr:row>
      <xdr:rowOff>123825</xdr:rowOff>
    </xdr:from>
    <xdr:ext cx="184731" cy="264560"/>
    <xdr:sp macro="" textlink="">
      <xdr:nvSpPr>
        <xdr:cNvPr id="4" name="TextBox 3">
          <a:extLst>
            <a:ext uri="{FF2B5EF4-FFF2-40B4-BE49-F238E27FC236}">
              <a16:creationId xmlns:a16="http://schemas.microsoft.com/office/drawing/2014/main" id="{00000000-0008-0000-0400-000004000000}"/>
            </a:ext>
          </a:extLst>
        </xdr:cNvPr>
        <xdr:cNvSpPr txBox="1"/>
      </xdr:nvSpPr>
      <xdr:spPr>
        <a:xfrm>
          <a:off x="6191250" y="2028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editAs="absolute">
    <xdr:from>
      <xdr:col>9</xdr:col>
      <xdr:colOff>247650</xdr:colOff>
      <xdr:row>13</xdr:row>
      <xdr:rowOff>142875</xdr:rowOff>
    </xdr:from>
    <xdr:to>
      <xdr:col>11</xdr:col>
      <xdr:colOff>256050</xdr:colOff>
      <xdr:row>18</xdr:row>
      <xdr:rowOff>92910</xdr:rowOff>
    </xdr:to>
    <xdr:pic macro="[0]!GetRange">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2"/>
        <a:stretch>
          <a:fillRect/>
        </a:stretch>
      </xdr:blipFill>
      <xdr:spPr>
        <a:xfrm>
          <a:off x="10591800" y="2619375"/>
          <a:ext cx="1227600" cy="902535"/>
        </a:xfrm>
        <a:prstGeom prst="rect">
          <a:avLst/>
        </a:prstGeom>
      </xdr:spPr>
    </xdr:pic>
    <xdr:clientData fLocksWithSheet="0"/>
  </xdr:twoCellAnchor>
  <xdr:twoCellAnchor editAs="absolute">
    <xdr:from>
      <xdr:col>9</xdr:col>
      <xdr:colOff>200024</xdr:colOff>
      <xdr:row>5</xdr:row>
      <xdr:rowOff>161925</xdr:rowOff>
    </xdr:from>
    <xdr:to>
      <xdr:col>11</xdr:col>
      <xdr:colOff>209549</xdr:colOff>
      <xdr:row>9</xdr:row>
      <xdr:rowOff>28499</xdr:rowOff>
    </xdr:to>
    <xdr:pic macro="[0]!Getfile">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3"/>
        <a:stretch>
          <a:fillRect/>
        </a:stretch>
      </xdr:blipFill>
      <xdr:spPr>
        <a:xfrm>
          <a:off x="10544174" y="1114425"/>
          <a:ext cx="1228725" cy="628574"/>
        </a:xfrm>
        <a:prstGeom prst="rect">
          <a:avLst/>
        </a:prstGeom>
      </xdr:spPr>
    </xdr:pic>
    <xdr:clientData fLocksWithSheet="0"/>
  </xdr:twoCellAnchor>
  <xdr:twoCellAnchor editAs="absolute">
    <xdr:from>
      <xdr:col>9</xdr:col>
      <xdr:colOff>200025</xdr:colOff>
      <xdr:row>9</xdr:row>
      <xdr:rowOff>9525</xdr:rowOff>
    </xdr:from>
    <xdr:to>
      <xdr:col>11</xdr:col>
      <xdr:colOff>200025</xdr:colOff>
      <xdr:row>10</xdr:row>
      <xdr:rowOff>95250</xdr:rowOff>
    </xdr:to>
    <xdr:sp macro="" textlink="">
      <xdr:nvSpPr>
        <xdr:cNvPr id="9" name="Rectangle 8">
          <a:extLst>
            <a:ext uri="{FF2B5EF4-FFF2-40B4-BE49-F238E27FC236}">
              <a16:creationId xmlns:a16="http://schemas.microsoft.com/office/drawing/2014/main" id="{00000000-0008-0000-0400-000009000000}"/>
            </a:ext>
          </a:extLst>
        </xdr:cNvPr>
        <xdr:cNvSpPr/>
      </xdr:nvSpPr>
      <xdr:spPr>
        <a:xfrm>
          <a:off x="10591800" y="1724025"/>
          <a:ext cx="1219200"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ln>
                <a:noFill/>
              </a:ln>
              <a:solidFill>
                <a:sysClr val="windowText" lastClr="000000"/>
              </a:solidFill>
            </a:rPr>
            <a:t>Get</a:t>
          </a:r>
          <a:r>
            <a:rPr lang="en-US" sz="1400" b="1" baseline="0">
              <a:ln>
                <a:noFill/>
              </a:ln>
              <a:solidFill>
                <a:sysClr val="windowText" lastClr="000000"/>
              </a:solidFill>
            </a:rPr>
            <a:t> File Path</a:t>
          </a:r>
          <a:endParaRPr lang="en-US" sz="1400" b="1">
            <a:ln>
              <a:noFill/>
            </a:ln>
            <a:solidFill>
              <a:sysClr val="windowText" lastClr="000000"/>
            </a:solidFill>
          </a:endParaRPr>
        </a:p>
      </xdr:txBody>
    </xdr:sp>
    <xdr:clientData/>
  </xdr:twoCellAnchor>
  <xdr:twoCellAnchor editAs="absolute">
    <xdr:from>
      <xdr:col>9</xdr:col>
      <xdr:colOff>19049</xdr:colOff>
      <xdr:row>18</xdr:row>
      <xdr:rowOff>47625</xdr:rowOff>
    </xdr:from>
    <xdr:to>
      <xdr:col>11</xdr:col>
      <xdr:colOff>523874</xdr:colOff>
      <xdr:row>20</xdr:row>
      <xdr:rowOff>9525</xdr:rowOff>
    </xdr:to>
    <xdr:sp macro="" textlink="">
      <xdr:nvSpPr>
        <xdr:cNvPr id="12" name="Rectangle 11">
          <a:extLst>
            <a:ext uri="{FF2B5EF4-FFF2-40B4-BE49-F238E27FC236}">
              <a16:creationId xmlns:a16="http://schemas.microsoft.com/office/drawing/2014/main" id="{00000000-0008-0000-0400-00000C000000}"/>
            </a:ext>
          </a:extLst>
        </xdr:cNvPr>
        <xdr:cNvSpPr/>
      </xdr:nvSpPr>
      <xdr:spPr>
        <a:xfrm>
          <a:off x="10410824" y="3476625"/>
          <a:ext cx="1724025" cy="3429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ln>
                <a:noFill/>
              </a:ln>
              <a:solidFill>
                <a:sysClr val="windowText" lastClr="000000"/>
              </a:solidFill>
            </a:rPr>
            <a:t>Import to Database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209550</xdr:colOff>
      <xdr:row>17</xdr:row>
      <xdr:rowOff>128586</xdr:rowOff>
    </xdr:from>
    <xdr:to>
      <xdr:col>24</xdr:col>
      <xdr:colOff>666750</xdr:colOff>
      <xdr:row>33</xdr:row>
      <xdr:rowOff>47624</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4687550" y="3452811"/>
              <a:ext cx="5476875" cy="2967038"/>
            </a:xfrm>
            <a:prstGeom prst="rect">
              <a:avLst/>
            </a:prstGeom>
            <a:solidFill>
              <a:prstClr val="white"/>
            </a:solidFill>
            <a:ln w="1">
              <a:solidFill>
                <a:prstClr val="green"/>
              </a:solidFill>
            </a:ln>
          </xdr:spPr>
          <xdr:txBody>
            <a:bodyPr vertOverflow="clip" horzOverflow="clip"/>
            <a:lstStyle/>
            <a:p>
              <a:r>
                <a:rPr lang="en-NG"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48</xdr:col>
      <xdr:colOff>140999</xdr:colOff>
      <xdr:row>8</xdr:row>
      <xdr:rowOff>113987</xdr:rowOff>
    </xdr:from>
    <xdr:to>
      <xdr:col>50</xdr:col>
      <xdr:colOff>73176</xdr:colOff>
      <xdr:row>19</xdr:row>
      <xdr:rowOff>7224</xdr:rowOff>
    </xdr:to>
    <xdr:grpSp>
      <xdr:nvGrpSpPr>
        <xdr:cNvPr id="3" name="Group 2">
          <a:extLst>
            <a:ext uri="{FF2B5EF4-FFF2-40B4-BE49-F238E27FC236}">
              <a16:creationId xmlns:a16="http://schemas.microsoft.com/office/drawing/2014/main" id="{00000000-0008-0000-0500-000003000000}"/>
            </a:ext>
          </a:extLst>
        </xdr:cNvPr>
        <xdr:cNvGrpSpPr/>
      </xdr:nvGrpSpPr>
      <xdr:grpSpPr>
        <a:xfrm>
          <a:off x="46870649" y="1723712"/>
          <a:ext cx="1313302" cy="1988737"/>
          <a:chOff x="9839011" y="1067637"/>
          <a:chExt cx="1151377" cy="1685193"/>
        </a:xfrm>
      </xdr:grpSpPr>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9839011" y="1067637"/>
          <a:ext cx="1151377" cy="1685193"/>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5" name="Flowchart: Magnetic Disk 4">
            <a:extLst>
              <a:ext uri="{FF2B5EF4-FFF2-40B4-BE49-F238E27FC236}">
                <a16:creationId xmlns:a16="http://schemas.microsoft.com/office/drawing/2014/main" id="{00000000-0008-0000-0500-000005000000}"/>
              </a:ext>
            </a:extLst>
          </xdr:cNvPr>
          <xdr:cNvSpPr/>
        </xdr:nvSpPr>
        <xdr:spPr>
          <a:xfrm>
            <a:off x="10341428" y="1363193"/>
            <a:ext cx="206435" cy="125605"/>
          </a:xfrm>
          <a:prstGeom prst="flowChartMagneticDisk">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54</xdr:col>
      <xdr:colOff>533401</xdr:colOff>
      <xdr:row>18</xdr:row>
      <xdr:rowOff>28575</xdr:rowOff>
    </xdr:from>
    <xdr:to>
      <xdr:col>56</xdr:col>
      <xdr:colOff>1</xdr:colOff>
      <xdr:row>21</xdr:row>
      <xdr:rowOff>57150</xdr:rowOff>
    </xdr:to>
    <xdr:sp macro="" textlink="$BI$4">
      <xdr:nvSpPr>
        <xdr:cNvPr id="7" name="Rectangle 6">
          <a:extLst>
            <a:ext uri="{FF2B5EF4-FFF2-40B4-BE49-F238E27FC236}">
              <a16:creationId xmlns:a16="http://schemas.microsoft.com/office/drawing/2014/main" id="{00000000-0008-0000-0500-000007000000}"/>
            </a:ext>
          </a:extLst>
        </xdr:cNvPr>
        <xdr:cNvSpPr/>
      </xdr:nvSpPr>
      <xdr:spPr>
        <a:xfrm>
          <a:off x="48682276" y="3543300"/>
          <a:ext cx="685800" cy="6000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4D47424-F86E-4F11-8192-7C6D72A260CB}" type="TxLink">
            <a:rPr lang="en-US" sz="1400" b="0" i="0" u="none" strike="noStrike">
              <a:solidFill>
                <a:schemeClr val="bg1"/>
              </a:solidFill>
              <a:latin typeface="Calibri"/>
              <a:cs typeface="Calibri"/>
            </a:rPr>
            <a:pPr algn="ctr"/>
            <a:t>19%</a:t>
          </a:fld>
          <a:endParaRPr lang="en-US" sz="1400">
            <a:solidFill>
              <a:schemeClr val="bg1"/>
            </a:solidFill>
          </a:endParaRPr>
        </a:p>
      </xdr:txBody>
    </xdr:sp>
    <xdr:clientData/>
  </xdr:twoCellAnchor>
  <xdr:twoCellAnchor editAs="oneCell">
    <xdr:from>
      <xdr:col>56</xdr:col>
      <xdr:colOff>247650</xdr:colOff>
      <xdr:row>12</xdr:row>
      <xdr:rowOff>161925</xdr:rowOff>
    </xdr:from>
    <xdr:to>
      <xdr:col>58</xdr:col>
      <xdr:colOff>106854</xdr:colOff>
      <xdr:row>16</xdr:row>
      <xdr:rowOff>92900</xdr:rowOff>
    </xdr:to>
    <mc:AlternateContent xmlns:mc="http://schemas.openxmlformats.org/markup-compatibility/2006" xmlns:a14="http://schemas.microsoft.com/office/drawing/2010/main">
      <mc:Choice Requires="a14">
        <xdr:graphicFrame macro="">
          <xdr:nvGraphicFramePr>
            <xdr:cNvPr id="24" name="Year 1">
              <a:extLst>
                <a:ext uri="{FF2B5EF4-FFF2-40B4-BE49-F238E27FC236}">
                  <a16:creationId xmlns:a16="http://schemas.microsoft.com/office/drawing/2014/main" id="{00000000-0008-0000-0500-000018000000}"/>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53130450" y="2533650"/>
              <a:ext cx="1888029" cy="692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4</xdr:col>
      <xdr:colOff>542925</xdr:colOff>
      <xdr:row>5</xdr:row>
      <xdr:rowOff>85725</xdr:rowOff>
    </xdr:from>
    <xdr:to>
      <xdr:col>8</xdr:col>
      <xdr:colOff>95250</xdr:colOff>
      <xdr:row>15</xdr:row>
      <xdr:rowOff>114300</xdr:rowOff>
    </xdr:to>
    <xdr:grpSp>
      <xdr:nvGrpSpPr>
        <xdr:cNvPr id="2" name="Group 1">
          <a:extLst>
            <a:ext uri="{FF2B5EF4-FFF2-40B4-BE49-F238E27FC236}">
              <a16:creationId xmlns:a16="http://schemas.microsoft.com/office/drawing/2014/main" id="{00000000-0008-0000-0700-000002000000}"/>
            </a:ext>
          </a:extLst>
        </xdr:cNvPr>
        <xdr:cNvGrpSpPr/>
      </xdr:nvGrpSpPr>
      <xdr:grpSpPr>
        <a:xfrm>
          <a:off x="2876550" y="1038225"/>
          <a:ext cx="1990725" cy="1933575"/>
          <a:chOff x="1317228" y="220804"/>
          <a:chExt cx="3095625" cy="3200400"/>
        </a:xfrm>
      </xdr:grpSpPr>
      <xdr:sp macro="" textlink="">
        <xdr:nvSpPr>
          <xdr:cNvPr id="3" name="Oval 2">
            <a:extLst>
              <a:ext uri="{FF2B5EF4-FFF2-40B4-BE49-F238E27FC236}">
                <a16:creationId xmlns:a16="http://schemas.microsoft.com/office/drawing/2014/main" id="{00000000-0008-0000-0700-000003000000}"/>
              </a:ext>
            </a:extLst>
          </xdr:cNvPr>
          <xdr:cNvSpPr/>
        </xdr:nvSpPr>
        <xdr:spPr>
          <a:xfrm>
            <a:off x="1628775" y="2876550"/>
            <a:ext cx="2257425" cy="304800"/>
          </a:xfrm>
          <a:prstGeom prst="ellipse">
            <a:avLst/>
          </a:prstGeom>
          <a:gradFill flip="none" rotWithShape="1">
            <a:gsLst>
              <a:gs pos="50000">
                <a:schemeClr val="tx1">
                  <a:alpha val="32000"/>
                </a:schemeClr>
              </a:gs>
              <a:gs pos="100000">
                <a:schemeClr val="bg1"/>
              </a:gs>
            </a:gsLst>
            <a:path path="shape">
              <a:fillToRect l="50000" t="50000" r="50000" b="50000"/>
            </a:path>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1317228" y="220804"/>
          <a:ext cx="3095625" cy="3200400"/>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2012822" y="939942"/>
          <a:ext cx="1704436" cy="1762125"/>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1732712" y="650351"/>
          <a:ext cx="2264657" cy="234130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1657895" y="457287"/>
          <a:ext cx="2488349" cy="2680138"/>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8" name="Oval 7">
            <a:extLst>
              <a:ext uri="{FF2B5EF4-FFF2-40B4-BE49-F238E27FC236}">
                <a16:creationId xmlns:a16="http://schemas.microsoft.com/office/drawing/2014/main" id="{00000000-0008-0000-0700-000008000000}"/>
              </a:ext>
            </a:extLst>
          </xdr:cNvPr>
          <xdr:cNvSpPr/>
        </xdr:nvSpPr>
        <xdr:spPr>
          <a:xfrm>
            <a:off x="2682160" y="1638124"/>
            <a:ext cx="365760" cy="365760"/>
          </a:xfrm>
          <a:prstGeom prst="ellipse">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371476</xdr:colOff>
      <xdr:row>17</xdr:row>
      <xdr:rowOff>47625</xdr:rowOff>
    </xdr:from>
    <xdr:to>
      <xdr:col>7</xdr:col>
      <xdr:colOff>57150</xdr:colOff>
      <xdr:row>19</xdr:row>
      <xdr:rowOff>0</xdr:rowOff>
    </xdr:to>
    <xdr:sp macro="[0]!Start_Clock" textlink="">
      <xdr:nvSpPr>
        <xdr:cNvPr id="25" name="Rectangle: Rounded Corners 24">
          <a:extLst>
            <a:ext uri="{FF2B5EF4-FFF2-40B4-BE49-F238E27FC236}">
              <a16:creationId xmlns:a16="http://schemas.microsoft.com/office/drawing/2014/main" id="{00000000-0008-0000-0700-000019000000}"/>
            </a:ext>
          </a:extLst>
        </xdr:cNvPr>
        <xdr:cNvSpPr/>
      </xdr:nvSpPr>
      <xdr:spPr>
        <a:xfrm>
          <a:off x="2705101" y="3286125"/>
          <a:ext cx="1514474" cy="333375"/>
        </a:xfrm>
        <a:prstGeom prst="roundRect">
          <a:avLst>
            <a:gd name="adj" fmla="val 50000"/>
          </a:avLst>
        </a:prstGeom>
        <a:solidFill>
          <a:schemeClr val="tx1">
            <a:alpha val="60000"/>
          </a:schemeClr>
        </a:solidFill>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Start</a:t>
          </a:r>
        </a:p>
      </xdr:txBody>
    </xdr:sp>
    <xdr:clientData/>
  </xdr:twoCellAnchor>
  <xdr:twoCellAnchor>
    <xdr:from>
      <xdr:col>12</xdr:col>
      <xdr:colOff>19050</xdr:colOff>
      <xdr:row>19</xdr:row>
      <xdr:rowOff>95250</xdr:rowOff>
    </xdr:from>
    <xdr:to>
      <xdr:col>13</xdr:col>
      <xdr:colOff>361950</xdr:colOff>
      <xdr:row>21</xdr:row>
      <xdr:rowOff>47625</xdr:rowOff>
    </xdr:to>
    <xdr:sp macro="[0]!Stop_Clock" textlink="">
      <xdr:nvSpPr>
        <xdr:cNvPr id="26" name="Rectangle: Rounded Corners 25">
          <a:extLst>
            <a:ext uri="{FF2B5EF4-FFF2-40B4-BE49-F238E27FC236}">
              <a16:creationId xmlns:a16="http://schemas.microsoft.com/office/drawing/2014/main" id="{00000000-0008-0000-0700-00001A000000}"/>
            </a:ext>
          </a:extLst>
        </xdr:cNvPr>
        <xdr:cNvSpPr/>
      </xdr:nvSpPr>
      <xdr:spPr>
        <a:xfrm>
          <a:off x="6229350" y="3714750"/>
          <a:ext cx="952500" cy="33337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Stop</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user\Documents\A.Tutorials\Ms%20Excel%20Tutorial\VBA%20TUTORIALS\MyVBA%20Tasks\Expense%20Userform103te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erface"/>
      <sheetName val="Analysis"/>
      <sheetName val="Dashboard"/>
      <sheetName val="Database"/>
      <sheetName val="combobox"/>
      <sheetName val="Support"/>
      <sheetName val="SearchData"/>
      <sheetName val="Clock1"/>
      <sheetName val="Expense Userform103test"/>
    </sheetNames>
    <sheetDataSet>
      <sheetData sheetId="0" refreshError="1"/>
      <sheetData sheetId="1" refreshError="1"/>
      <sheetData sheetId="2" refreshError="1"/>
      <sheetData sheetId="3" refreshError="1"/>
      <sheetData sheetId="4"/>
      <sheetData sheetId="5" refreshError="1"/>
      <sheetData sheetId="6" refreshError="1"/>
      <sheetData sheetId="7" refreshError="1"/>
      <sheetData sheetId="8"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444.398702777777" createdVersion="6" refreshedVersion="6" minRefreshableVersion="3" recordCount="1849" xr:uid="{F1E34D71-48C7-471C-93F4-CC9E5BEA95E3}">
  <cacheSource type="worksheet">
    <worksheetSource name="fTransaction"/>
  </cacheSource>
  <cacheFields count="11">
    <cacheField name="S/N" numFmtId="1">
      <sharedItems containsSemiMixedTypes="0" containsString="0" containsNumber="1" containsInteger="1" minValue="1" maxValue="1849"/>
    </cacheField>
    <cacheField name="Date" numFmtId="166">
      <sharedItems containsSemiMixedTypes="0" containsNonDate="0" containsDate="1" containsString="0" minDate="2020-03-30T00:00:00" maxDate="2021-09-06T00:00:00" count="298">
        <d v="2020-03-30T00:00:00"/>
        <d v="2020-03-31T00:00:00"/>
        <d v="2020-04-01T00:00:00"/>
        <d v="2020-04-02T00:00:00"/>
        <d v="2020-04-03T00:00:00"/>
        <d v="2020-04-04T00:00:00"/>
        <d v="2020-04-06T00:00:00"/>
        <d v="2020-04-07T00:00:00"/>
        <d v="2020-04-08T00:00:00"/>
        <d v="2020-04-09T00:00:00"/>
        <d v="2020-04-10T00:00:00"/>
        <d v="2020-04-11T00:00:00"/>
        <d v="2020-04-12T00:00:00"/>
        <d v="2020-04-13T00:00:00"/>
        <d v="2020-04-14T00:00:00"/>
        <d v="2020-04-15T00:00:00"/>
        <d v="2020-04-16T00:00:00"/>
        <d v="2020-04-17T00:00:00"/>
        <d v="2020-04-18T00:00:00"/>
        <d v="2020-04-20T00:00:00"/>
        <d v="2020-04-21T00:00:00"/>
        <d v="2020-04-22T00:00:00"/>
        <d v="2020-04-23T00:00:00"/>
        <d v="2020-04-27T00:00:00"/>
        <d v="2020-04-28T00:00:00"/>
        <d v="2020-04-29T00:00:00"/>
        <d v="2020-04-30T00:00:00"/>
        <d v="2020-05-02T00:00:00"/>
        <d v="2020-05-03T00:00:00"/>
        <d v="2020-05-04T00:00:00"/>
        <d v="2020-05-05T00:00:00"/>
        <d v="2020-05-06T00:00:00"/>
        <d v="2020-05-07T00:00:00"/>
        <d v="2020-05-08T00:00:00"/>
        <d v="2020-05-09T00:00:00"/>
        <d v="2020-05-10T00:00:00"/>
        <d v="2020-05-12T00:00:00"/>
        <d v="2020-05-13T00:00:00"/>
        <d v="2020-05-14T00:00:00"/>
        <d v="2020-05-15T00:00:00"/>
        <d v="2020-05-16T00:00:00"/>
        <d v="2020-05-17T00:00:00"/>
        <d v="2020-05-18T00:00:00"/>
        <d v="2020-05-19T00:00:00"/>
        <d v="2020-05-20T00:00:00"/>
        <d v="2020-05-21T00:00:00"/>
        <d v="2020-05-22T00:00:00"/>
        <d v="2020-05-25T00:00:00"/>
        <d v="2020-05-23T00:00:00"/>
        <d v="2020-05-24T00:00:00"/>
        <d v="2020-05-26T00:00:00"/>
        <d v="2020-05-27T00:00:00"/>
        <d v="2020-05-28T00:00:00"/>
        <d v="2020-05-29T00:00:00"/>
        <d v="2020-05-30T00:00:00"/>
        <d v="2020-05-31T00:00:00"/>
        <d v="2020-06-01T00:00:00"/>
        <d v="2020-06-02T00:00:00"/>
        <d v="2020-06-03T00:00:00"/>
        <d v="2020-06-04T00:00:00"/>
        <d v="2020-06-05T00:00:00"/>
        <d v="2020-06-06T00:00:00"/>
        <d v="2020-06-07T00:00:00"/>
        <d v="2020-06-08T00:00:00"/>
        <d v="2020-06-09T00:00:00"/>
        <d v="2020-06-10T00:00:00"/>
        <d v="2020-06-11T00:00:00"/>
        <d v="2020-06-12T00:00:00"/>
        <d v="2020-06-13T00:00:00"/>
        <d v="2020-06-14T00:00:00"/>
        <d v="2020-06-15T00:00:00"/>
        <d v="2020-06-16T00:00:00"/>
        <d v="2020-06-17T00:00:00"/>
        <d v="2020-06-18T00:00:00"/>
        <d v="2020-06-19T00:00:00"/>
        <d v="2020-06-20T00:00:00"/>
        <d v="2020-06-21T00:00:00"/>
        <d v="2020-06-22T00:00:00"/>
        <d v="2020-06-23T00:00:00"/>
        <d v="2020-06-24T00:00:00"/>
        <d v="2020-06-25T00:00:00"/>
        <d v="2020-06-26T00:00:00"/>
        <d v="2020-06-27T00:00:00"/>
        <d v="2020-06-28T00:00:00"/>
        <d v="2020-06-29T00:00:00"/>
        <d v="2020-06-30T00:00:00"/>
        <d v="2020-07-01T00:00:00"/>
        <d v="2020-07-02T00:00:00"/>
        <d v="2020-07-03T00:00:00"/>
        <d v="2020-07-04T00:00:00"/>
        <d v="2020-07-05T00:00:00"/>
        <d v="2020-07-06T00:00:00"/>
        <d v="2020-07-07T00:00:00"/>
        <d v="2020-07-08T00:00:00"/>
        <d v="2020-07-09T00:00:00"/>
        <d v="2020-07-10T00:00:00"/>
        <d v="2020-07-11T00:00:00"/>
        <d v="2020-07-12T00:00:00"/>
        <d v="2020-07-13T00:00:00"/>
        <d v="2020-07-14T00:00:00"/>
        <d v="2020-07-15T00:00:00"/>
        <d v="2020-07-16T00:00:00"/>
        <d v="2020-07-17T00:00:00"/>
        <d v="2020-07-18T00:00:00"/>
        <d v="2020-07-19T00:00:00"/>
        <d v="2020-07-20T00:00:00"/>
        <d v="2020-07-21T00:00:00"/>
        <d v="2020-07-22T00:00:00"/>
        <d v="2020-07-23T00:00:00"/>
        <d v="2020-07-24T00:00:00"/>
        <d v="2020-07-25T00:00:00"/>
        <d v="2020-07-26T00:00:00"/>
        <d v="2020-07-27T00:00:00"/>
        <d v="2020-07-28T00:00:00"/>
        <d v="2020-07-29T00:00:00"/>
        <d v="2020-07-30T00:00:00"/>
        <d v="2020-07-31T00:00:00"/>
        <d v="2020-08-01T00:00:00"/>
        <d v="2020-08-02T00:00:00"/>
        <d v="2020-08-03T00:00:00"/>
        <d v="2020-08-04T00:00:00"/>
        <d v="2020-08-05T00:00:00"/>
        <d v="2020-08-06T00:00:00"/>
        <d v="2020-08-07T00:00:00"/>
        <d v="2020-08-08T00:00:00"/>
        <d v="2020-08-09T00:00:00"/>
        <d v="2020-08-10T00:00:00"/>
        <d v="2020-08-11T00:00:00"/>
        <d v="2020-08-12T00:00:00"/>
        <d v="2020-08-13T00:00:00"/>
        <d v="2020-08-14T00:00:00"/>
        <d v="2020-08-15T00:00:00"/>
        <d v="2020-08-16T00:00:00"/>
        <d v="2020-08-17T00:00:00"/>
        <d v="2020-08-18T00:00:00"/>
        <d v="2020-08-19T00:00:00"/>
        <d v="2020-08-20T00:00:00"/>
        <d v="2020-08-21T00:00:00"/>
        <d v="2020-08-22T00:00:00"/>
        <d v="2020-08-23T00:00:00"/>
        <d v="2020-08-24T00:00:00"/>
        <d v="2020-08-25T00:00:00"/>
        <d v="2020-08-26T00:00:00"/>
        <d v="2020-08-27T00:00:00"/>
        <d v="2020-08-28T00:00:00"/>
        <d v="2020-08-29T00:00:00"/>
        <d v="2020-08-30T00:00:00"/>
        <d v="2020-08-31T00:00:00"/>
        <d v="2020-09-01T00:00:00"/>
        <d v="2020-09-02T00:00:00"/>
        <d v="2020-09-03T00:00:00"/>
        <d v="2020-09-04T00:00:00"/>
        <d v="2020-09-05T00:00:00"/>
        <d v="2020-09-06T00:00:00"/>
        <d v="2020-09-07T00:00:00"/>
        <d v="2020-09-08T00:00:00"/>
        <d v="2020-09-09T00:00:00"/>
        <d v="2020-09-10T00:00:00"/>
        <d v="2020-09-11T00:00:00"/>
        <d v="2020-09-12T00:00:00"/>
        <d v="2020-09-14T00:00:00"/>
        <d v="2020-09-15T00:00:00"/>
        <d v="2020-09-16T00:00:00"/>
        <d v="2020-09-17T00:00:00"/>
        <d v="2020-09-18T00:00:00"/>
        <d v="2020-09-19T00:00:00"/>
        <d v="2020-09-20T00:00:00"/>
        <d v="2020-09-21T00:00:00"/>
        <d v="2020-09-22T00:00:00"/>
        <d v="2020-09-23T00:00:00"/>
        <d v="2020-09-24T00:00:00"/>
        <d v="2020-09-25T00:00:00"/>
        <d v="2020-09-26T00:00:00"/>
        <d v="2020-09-27T00:00:00"/>
        <d v="2020-09-28T00:00:00"/>
        <d v="2020-09-29T00:00:00"/>
        <d v="2020-09-30T00:00:00"/>
        <d v="2020-10-01T00:00:00"/>
        <d v="2020-10-02T00:00:00"/>
        <d v="2020-10-03T00:00:00"/>
        <d v="2020-10-04T00:00:00"/>
        <d v="2020-10-05T00:00:00"/>
        <d v="2020-10-06T00:00:00"/>
        <d v="2020-10-07T00:00:00"/>
        <d v="2020-10-08T00:00:00"/>
        <d v="2020-10-09T00:00:00"/>
        <d v="2020-10-10T00:00:00"/>
        <d v="2020-10-13T00:00:00"/>
        <d v="2020-10-14T00:00:00"/>
        <d v="2020-10-16T00:00:00"/>
        <d v="2020-10-17T00:00:00"/>
        <d v="2020-10-18T00:00:00"/>
        <d v="2020-10-19T00:00:00"/>
        <d v="2020-10-20T00:00:00"/>
        <d v="2020-10-21T00:00:00"/>
        <d v="2020-10-22T00:00:00"/>
        <d v="2020-10-23T00:00:00"/>
        <d v="2020-10-25T00:00:00"/>
        <d v="2020-10-26T00:00:00"/>
        <d v="2020-10-27T00:00:00"/>
        <d v="2020-10-28T00:00:00"/>
        <d v="2020-10-29T00:00:00"/>
        <d v="2020-10-30T00:00:00"/>
        <d v="2020-10-31T00:00:00"/>
        <d v="2020-11-01T00:00:00"/>
        <d v="2020-11-02T00:00:00"/>
        <d v="2020-11-03T00:00:00"/>
        <d v="2020-11-04T00:00:00"/>
        <d v="2020-11-05T00:00:00"/>
        <d v="2020-11-06T00:00:00"/>
        <d v="2020-11-07T00:00:00"/>
        <d v="2020-11-08T00:00:00"/>
        <d v="2020-11-09T00:00:00"/>
        <d v="2020-11-10T00:00:00"/>
        <d v="2020-11-11T00:00:00"/>
        <d v="2020-11-12T00:00:00"/>
        <d v="2020-11-13T00:00:00"/>
        <d v="2020-11-14T00:00:00"/>
        <d v="2020-11-15T00:00:00"/>
        <d v="2020-11-17T00:00:00"/>
        <d v="2020-11-18T00:00:00"/>
        <d v="2020-11-19T00:00:00"/>
        <d v="2020-11-20T00:00:00"/>
        <d v="2020-11-21T00:00:00"/>
        <d v="2020-11-22T00:00:00"/>
        <d v="2020-11-23T00:00:00"/>
        <d v="2020-11-24T00:00:00"/>
        <d v="2020-11-25T00:00:00"/>
        <d v="2020-11-26T00:00:00"/>
        <d v="2020-11-27T00:00:00"/>
        <d v="2020-11-28T00:00:00"/>
        <d v="2020-11-29T00:00:00"/>
        <d v="2020-11-30T00:00:00"/>
        <d v="2020-12-01T00:00:00"/>
        <d v="2020-12-02T00:00:00"/>
        <d v="2020-12-03T00:00:00"/>
        <d v="2020-12-04T00:00:00"/>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6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8T00:00:00"/>
        <d v="2021-01-19T00:00:00"/>
        <d v="2021-01-20T00:00:00"/>
        <d v="2021-01-21T00:00:00"/>
        <d v="2021-01-22T00:00:00"/>
        <d v="2021-01-23T00:00:00"/>
        <d v="2021-01-25T00:00:00"/>
        <d v="2021-01-26T00:00:00"/>
        <d v="2021-01-27T00:00:00"/>
        <d v="2021-01-28T00:00:00"/>
        <d v="2021-01-29T00:00:00"/>
        <d v="2021-01-30T00:00:00"/>
        <d v="2021-01-31T00:00:00"/>
        <d v="2021-02-01T00:00:00"/>
        <d v="2021-02-03T00:00:00"/>
        <d v="2021-02-04T00:00:00"/>
        <d v="2021-02-05T00:00:00"/>
        <d v="2021-02-06T00:00:00"/>
        <d v="2021-02-07T00:00:00"/>
        <d v="2021-09-05T00:00:00"/>
      </sharedItems>
      <fieldGroup par="10" base="1">
        <rangePr groupBy="months" startDate="2020-03-30T00:00:00" endDate="2021-09-06T00:00:00"/>
        <groupItems count="14">
          <s v="&lt;30/03/2020"/>
          <s v="Jan"/>
          <s v="Feb"/>
          <s v="Mar"/>
          <s v="Apr"/>
          <s v="May"/>
          <s v="Jun"/>
          <s v="Jul"/>
          <s v="Aug"/>
          <s v="Sep"/>
          <s v="Oct"/>
          <s v="Nov"/>
          <s v="Dec"/>
          <s v="&gt;06/09/2021"/>
        </groupItems>
      </fieldGroup>
    </cacheField>
    <cacheField name="Category" numFmtId="0">
      <sharedItems count="17">
        <s v="Monthly Salary"/>
        <s v="Lubricant &amp; Fuel"/>
        <s v="Purchases"/>
        <s v="Pharmacy Related"/>
        <s v="Directors Expense"/>
        <s v="Subscriptions"/>
        <s v="Repairs &amp; Maintenance"/>
        <s v="L.D.A Related"/>
        <s v="Consumables"/>
        <s v="Transportation"/>
        <s v="Utility Bills"/>
        <s v="Other Expenses"/>
        <s v="Allowances"/>
        <s v="Taxes &amp; Levies"/>
        <s v="Entertainment"/>
        <s v="Refund"/>
        <s v="Transportations" u="1"/>
      </sharedItems>
    </cacheField>
    <cacheField name="Expense name" numFmtId="0">
      <sharedItems count="63">
        <s v="Salary"/>
        <s v="Petrol Purchase"/>
        <s v="Stationary Purchases"/>
        <s v="Medical Equipment Purchases"/>
        <s v="Pharmacy Stationary's"/>
        <s v="Requested by Director"/>
        <s v="Internet Subscription"/>
        <s v="Plumbing Repairs"/>
        <s v="Mechanical Repairs"/>
        <s v="Electrical Repairs"/>
        <s v="LDA Subscriptions"/>
        <s v="Other Furniture Replacement"/>
        <s v="Store items &amp; Consumable Purchase"/>
        <s v="Errands"/>
        <s v="Computer Hardwares"/>
        <s v="Diesel Purchase"/>
        <s v="LDA Staff"/>
        <s v="Carpentary Repairs"/>
        <s v="Electricity Bill"/>
        <s v="Water Bill"/>
        <s v="Facilitation (Baba Saidu)"/>
        <s v="Security Salary"/>
        <s v="Salary Advances"/>
        <s v="Switches &amp; Sockets"/>
        <s v="Waste &amp; Sewage Bill"/>
        <s v="Pharmacy Repairs"/>
        <s v="A.C Repair"/>
        <s v="Doors &amp; Windows"/>
        <s v="Directors House"/>
        <s v="Building &amp; Ground Maintenance"/>
        <s v="Environmental Maintenance"/>
        <s v="Security Allowance"/>
        <s v="Electronic Purchase"/>
        <s v="Engine Oil Purchase"/>
        <s v="Mechanical Purchases"/>
        <s v="Legal Charges"/>
        <s v="Paintings"/>
        <s v="IPD Items"/>
        <s v="LDA Lubricant &amp; Fuel"/>
        <s v="LDA Repairs"/>
        <s v="Roof Repairs"/>
        <s v="LDA Purchases"/>
        <s v="New Site"/>
        <s v="Pharmacy Salary"/>
        <s v="Guest Entertainment"/>
        <s v="Pharmacy Items"/>
        <s v="Medical staff Welfare"/>
        <s v="Intercom Repairs"/>
        <s v="Business Trips"/>
        <s v="Wages"/>
        <s v="LDA Bills"/>
        <s v="Medical Equipements"/>
        <s v="Patient Refund"/>
        <s v="Items &amp; Tools"/>
        <s v="Printer &amp; Photocopier Repairs"/>
        <s v="Other Transportation"/>
        <s v="Staff Welfare/Dev"/>
        <s v="Decoder &amp; Satelite"/>
        <s v="Airtime Purchases"/>
        <s v="Pharmacy Patient Refund"/>
        <s v="NHIS Facilitation"/>
        <s v="Extra Hours Allowance"/>
        <s v="Corporate Affiars. Tax"/>
      </sharedItems>
    </cacheField>
    <cacheField name="Amount" numFmtId="165">
      <sharedItems containsSemiMixedTypes="0" containsString="0" containsNumber="1" containsInteger="1" minValue="300" maxValue="4000000"/>
    </cacheField>
    <cacheField name="Location (taken from)" numFmtId="0">
      <sharedItems/>
    </cacheField>
    <cacheField name="Comments" numFmtId="0">
      <sharedItems/>
    </cacheField>
    <cacheField name="Submitted by" numFmtId="0">
      <sharedItems/>
    </cacheField>
    <cacheField name="Submitted on" numFmtId="0">
      <sharedItems containsDate="1" containsMixedTypes="1" minDate="2021-05-09T03:10:20" maxDate="2021-05-09T09:25:19"/>
    </cacheField>
    <cacheField name="Quarters (Date)" numFmtId="0" databaseField="0">
      <fieldGroup base="1">
        <rangePr groupBy="quarters" startDate="2020-03-30T00:00:00" endDate="2021-09-06T00:00:00"/>
        <groupItems count="6">
          <s v="&lt;30/03/2020"/>
          <s v="Qtr1"/>
          <s v="Qtr2"/>
          <s v="Qtr3"/>
          <s v="Qtr4"/>
          <s v="&gt;06/09/2021"/>
        </groupItems>
      </fieldGroup>
    </cacheField>
    <cacheField name="Years (Date)" numFmtId="0" databaseField="0">
      <fieldGroup base="1">
        <rangePr groupBy="years" startDate="2020-03-30T00:00:00" endDate="2021-09-06T00:00:00"/>
        <groupItems count="4">
          <s v="&lt;30/03/2020"/>
          <s v="2020"/>
          <s v="2021"/>
          <s v="&gt;06/09/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463.426663194441" createdVersion="6" refreshedVersion="8" minRefreshableVersion="3" recordCount="0" supportSubquery="1" supportAdvancedDrill="1" xr:uid="{9DF9D2F0-EE93-4120-A87C-CB21144612DC}">
  <cacheSource type="external" connectionId="5"/>
  <cacheFields count="6">
    <cacheField name="[Measures].[% Total Expense]" caption="% Total Expense" numFmtId="0" hierarchy="25" level="32767"/>
    <cacheField name="[Dexpense_cat].[Category].[Category]" caption="Category" numFmtId="0" hierarchy="8" level="1">
      <sharedItems count="16">
        <s v="Allowances"/>
        <s v="Consumables"/>
        <s v="Directors Expense"/>
        <s v="Entertainment"/>
        <s v="L.D.A Related"/>
        <s v="Lubricant &amp; Fuel"/>
        <s v="Monthly Salary"/>
        <s v="Other Expenses"/>
        <s v="Pharmacy Related"/>
        <s v="Purchases"/>
        <s v="Refund"/>
        <s v="Repairs &amp; Maintenance"/>
        <s v="Subscriptions"/>
        <s v="Taxes &amp; Levies"/>
        <s v="Transportation"/>
        <s v="Utility Bills"/>
      </sharedItems>
    </cacheField>
    <cacheField name="[Calendar 1].[Date Hierarchy].[Year]" caption="Year" numFmtId="0" hierarchy="1" level="1">
      <sharedItems containsSemiMixedTypes="0" containsNonDate="0" containsString="0"/>
    </cacheField>
    <cacheField name="[Calendar 1].[Date Hierarchy].[Month]" caption="Month" numFmtId="0" hierarchy="1" level="2">
      <sharedItems containsSemiMixedTypes="0" containsNonDate="0" containsString="0"/>
    </cacheField>
    <cacheField name="[Calendar 1].[Date Hierarchy].[DateColumn]" caption="DateColumn" numFmtId="0" hierarchy="1" level="3">
      <sharedItems containsSemiMixedTypes="0" containsNonDate="0" containsString="0"/>
    </cacheField>
    <cacheField name="[Calendar 1].[Month].[Month]" caption="Month" numFmtId="0" hierarchy="4" level="1">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fieldsUsage count="4">
        <fieldUsage x="-1"/>
        <fieldUsage x="2"/>
        <fieldUsage x="3"/>
        <fieldUsage x="4"/>
      </fieldsUsage>
    </cacheHierarchy>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fieldsUsage count="2">
        <fieldUsage x="-1"/>
        <fieldUsage x="5"/>
      </fieldsUsage>
    </cacheHierarchy>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fieldsUsage count="2">
        <fieldUsage x="-1"/>
        <fieldUsage x="1"/>
      </fieldsUsage>
    </cacheHierarchy>
    <cacheHierarchy uniqueName="[DexpenseDtails].[Expense Name]" caption="Expense Name" attribute="1" defaultMemberUniqueName="[DexpenseDtails].[Expense Name].[All]" allUniqueName="[DexpenseDtails].[Expense Name].[All]" dimensionUniqueName="[DexpenseDtails]" displayFolder="" count="0" memberValueDatatype="130" unbalanced="0"/>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cacheHierarchy uniqueName="[Measures].[Number of Exp.]" caption="Number of Exp." measure="1" displayFolder="" measureGroup="fTransaction" count="0"/>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oneField="1">
      <fieldsUsage count="1">
        <fieldUsage x="0"/>
      </fieldsUsage>
    </cacheHierarchy>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OnLoad="1" refreshedBy="Israel Josiah" refreshedDate="45463.426664467595" createdVersion="6" refreshedVersion="8" minRefreshableVersion="3" recordCount="0" supportSubquery="1" supportAdvancedDrill="1" xr:uid="{24966328-8DC4-4339-8815-ED85CCAF336C}">
  <cacheSource type="external" connectionId="5"/>
  <cacheFields count="6">
    <cacheField name="[Measures].[Daily Avr]" caption="Daily Avr" numFmtId="0" hierarchy="26" level="32767"/>
    <cacheField name="[Dexpense_cat].[Category].[Category]" caption="Category" numFmtId="0" hierarchy="8" level="1">
      <sharedItems count="16">
        <s v="Allowances"/>
        <s v="Consumables"/>
        <s v="Directors Expense"/>
        <s v="Entertainment"/>
        <s v="L.D.A Related"/>
        <s v="Lubricant &amp; Fuel"/>
        <s v="Monthly Salary"/>
        <s v="Other Expenses"/>
        <s v="Pharmacy Related"/>
        <s v="Purchases"/>
        <s v="Refund"/>
        <s v="Repairs &amp; Maintenance"/>
        <s v="Subscriptions"/>
        <s v="Taxes &amp; Levies"/>
        <s v="Transportation"/>
        <s v="Utility Bills"/>
      </sharedItems>
    </cacheField>
    <cacheField name="[Calendar 1].[Date Hierarchy].[Year]" caption="Year" numFmtId="0" hierarchy="1" level="1">
      <sharedItems containsSemiMixedTypes="0" containsNonDate="0" containsString="0"/>
    </cacheField>
    <cacheField name="[Calendar 1].[Date Hierarchy].[Month]" caption="Month" numFmtId="0" hierarchy="1" level="2">
      <sharedItems containsSemiMixedTypes="0" containsNonDate="0" containsString="0"/>
    </cacheField>
    <cacheField name="[Calendar 1].[Date Hierarchy].[DateColumn]" caption="DateColumn" numFmtId="0" hierarchy="1" level="3">
      <sharedItems containsSemiMixedTypes="0" containsNonDate="0" containsString="0"/>
    </cacheField>
    <cacheField name="[Calendar 1].[Month].[Month]" caption="Month" numFmtId="0" hierarchy="4" level="1">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fieldsUsage count="4">
        <fieldUsage x="-1"/>
        <fieldUsage x="2"/>
        <fieldUsage x="3"/>
        <fieldUsage x="4"/>
      </fieldsUsage>
    </cacheHierarchy>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fieldsUsage count="2">
        <fieldUsage x="-1"/>
        <fieldUsage x="5"/>
      </fieldsUsage>
    </cacheHierarchy>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fieldsUsage count="2">
        <fieldUsage x="-1"/>
        <fieldUsage x="1"/>
      </fieldsUsage>
    </cacheHierarchy>
    <cacheHierarchy uniqueName="[DexpenseDtails].[Expense Name]" caption="Expense Name" attribute="1" defaultMemberUniqueName="[DexpenseDtails].[Expense Name].[All]" allUniqueName="[DexpenseDtails].[Expense Name].[All]" dimensionUniqueName="[DexpenseDtails]" displayFolder="" count="0" memberValueDatatype="130" unbalanced="0"/>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cacheHierarchy uniqueName="[Measures].[Number of Exp.]" caption="Number of Exp." measure="1" displayFolder="" measureGroup="fTransaction" count="0"/>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oneField="1">
      <fieldsUsage count="1">
        <fieldUsage x="0"/>
      </fieldsUsage>
    </cacheHierarchy>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463.426665740742" createdVersion="6" refreshedVersion="8" minRefreshableVersion="3" recordCount="0" supportSubquery="1" supportAdvancedDrill="1" xr:uid="{AB944337-8E39-4225-A9B7-2CCDA48B3C8E}">
  <cacheSource type="external" connectionId="5"/>
  <cacheFields count="6">
    <cacheField name="[Measures].[Total Expense]" caption="Total Expense" numFmtId="0" hierarchy="19" level="32767"/>
    <cacheField name="[Dexpense_cat].[Category].[Category]" caption="Category" numFmtId="0" hierarchy="8" level="1">
      <sharedItems count="16">
        <s v="Allowances"/>
        <s v="Consumables"/>
        <s v="Directors Expense"/>
        <s v="Entertainment"/>
        <s v="L.D.A Related"/>
        <s v="Lubricant &amp; Fuel"/>
        <s v="Monthly Salary"/>
        <s v="Other Expenses"/>
        <s v="Pharmacy Related"/>
        <s v="Purchases"/>
        <s v="Refund"/>
        <s v="Repairs &amp; Maintenance"/>
        <s v="Subscriptions"/>
        <s v="Taxes &amp; Levies"/>
        <s v="Transportation"/>
        <s v="Utility Bills"/>
      </sharedItems>
    </cacheField>
    <cacheField name="[Calendar 1].[Date Hierarchy].[Year]" caption="Year" numFmtId="0" hierarchy="1" level="1">
      <sharedItems containsSemiMixedTypes="0" containsNonDate="0" containsString="0"/>
    </cacheField>
    <cacheField name="[Calendar 1].[Date Hierarchy].[Month]" caption="Month" numFmtId="0" hierarchy="1" level="2">
      <sharedItems containsSemiMixedTypes="0" containsNonDate="0" containsString="0"/>
    </cacheField>
    <cacheField name="[Calendar 1].[Date Hierarchy].[DateColumn]" caption="DateColumn" numFmtId="0" hierarchy="1" level="3">
      <sharedItems containsSemiMixedTypes="0" containsNonDate="0" containsString="0"/>
    </cacheField>
    <cacheField name="[Calendar 1].[Month].[Month]" caption="Month" numFmtId="0" hierarchy="4" level="1">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fieldsUsage count="4">
        <fieldUsage x="-1"/>
        <fieldUsage x="2"/>
        <fieldUsage x="3"/>
        <fieldUsage x="4"/>
      </fieldsUsage>
    </cacheHierarchy>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fieldsUsage count="2">
        <fieldUsage x="-1"/>
        <fieldUsage x="5"/>
      </fieldsUsage>
    </cacheHierarchy>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fieldsUsage count="2">
        <fieldUsage x="-1"/>
        <fieldUsage x="1"/>
      </fieldsUsage>
    </cacheHierarchy>
    <cacheHierarchy uniqueName="[DexpenseDtails].[Expense Name]" caption="Expense Name" attribute="1" defaultMemberUniqueName="[DexpenseDtails].[Expense Name].[All]" allUniqueName="[DexpenseDtails].[Expense Name].[All]" dimensionUniqueName="[DexpenseDtails]" displayFolder="" count="0" memberValueDatatype="130" unbalanced="0"/>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oneField="1">
      <fieldsUsage count="1">
        <fieldUsage x="0"/>
      </fieldsUsage>
    </cacheHierarchy>
    <cacheHierarchy uniqueName="[Measures].[Number of Exp.]" caption="Number of Exp." measure="1" displayFolder="" measureGroup="fTransaction" count="0"/>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463.42666701389" createdVersion="6" refreshedVersion="8" minRefreshableVersion="3" recordCount="0" supportSubquery="1" supportAdvancedDrill="1" xr:uid="{B68128BD-CEC8-42F5-B96E-875E0A57C01D}">
  <cacheSource type="external" connectionId="5"/>
  <cacheFields count="6">
    <cacheField name="[Measures].[Number of Exp.]" caption="Number of Exp." numFmtId="0" hierarchy="20" level="32767"/>
    <cacheField name="[Dexpense_cat].[Category].[Category]" caption="Category" numFmtId="0" hierarchy="8" level="1">
      <sharedItems count="16">
        <s v="Allowances"/>
        <s v="Consumables"/>
        <s v="Directors Expense"/>
        <s v="Entertainment"/>
        <s v="L.D.A Related"/>
        <s v="Lubricant &amp; Fuel"/>
        <s v="Monthly Salary"/>
        <s v="Other Expenses"/>
        <s v="Pharmacy Related"/>
        <s v="Purchases"/>
        <s v="Refund"/>
        <s v="Repairs &amp; Maintenance"/>
        <s v="Subscriptions"/>
        <s v="Taxes &amp; Levies"/>
        <s v="Transportation"/>
        <s v="Utility Bills"/>
      </sharedItems>
    </cacheField>
    <cacheField name="[Calendar 1].[Date Hierarchy].[Year]" caption="Year" numFmtId="0" hierarchy="1" level="1">
      <sharedItems containsSemiMixedTypes="0" containsNonDate="0" containsString="0"/>
    </cacheField>
    <cacheField name="[Calendar 1].[Date Hierarchy].[Month]" caption="Month" numFmtId="0" hierarchy="1" level="2">
      <sharedItems containsSemiMixedTypes="0" containsNonDate="0" containsString="0"/>
    </cacheField>
    <cacheField name="[Calendar 1].[Date Hierarchy].[DateColumn]" caption="DateColumn" numFmtId="0" hierarchy="1" level="3">
      <sharedItems containsSemiMixedTypes="0" containsNonDate="0" containsString="0"/>
    </cacheField>
    <cacheField name="[Calendar 1].[Month].[Month]" caption="Month" numFmtId="0" hierarchy="4" level="1">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fieldsUsage count="4">
        <fieldUsage x="-1"/>
        <fieldUsage x="2"/>
        <fieldUsage x="3"/>
        <fieldUsage x="4"/>
      </fieldsUsage>
    </cacheHierarchy>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fieldsUsage count="2">
        <fieldUsage x="-1"/>
        <fieldUsage x="5"/>
      </fieldsUsage>
    </cacheHierarchy>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fieldsUsage count="2">
        <fieldUsage x="-1"/>
        <fieldUsage x="1"/>
      </fieldsUsage>
    </cacheHierarchy>
    <cacheHierarchy uniqueName="[DexpenseDtails].[Expense Name]" caption="Expense Name" attribute="1" defaultMemberUniqueName="[DexpenseDtails].[Expense Name].[All]" allUniqueName="[DexpenseDtails].[Expense Name].[All]" dimensionUniqueName="[DexpenseDtails]" displayFolder="" count="0" memberValueDatatype="130" unbalanced="0"/>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cacheHierarchy uniqueName="[Measures].[Number of Exp.]" caption="Number of Exp." measure="1" displayFolder="" measureGroup="fTransaction" count="0" oneField="1">
      <fieldsUsage count="1">
        <fieldUsage x="0"/>
      </fieldsUsage>
    </cacheHierarchy>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463.426668518521" createdVersion="6" refreshedVersion="8" minRefreshableVersion="3" recordCount="0" supportSubquery="1" supportAdvancedDrill="1" xr:uid="{F98FEBE3-6434-4EA2-A593-8C19B2715C7D}">
  <cacheSource type="external" connectionId="5"/>
  <cacheFields count="7">
    <cacheField name="[Measures].[Total Expense]" caption="Total Expense" numFmtId="0" hierarchy="19" level="32767"/>
    <cacheField name="[DexpenseDtails].[Expense Name].[Expense Name]" caption="Expense Name" numFmtId="0" hierarchy="9" level="1">
      <sharedItems containsBlank="1" count="63">
        <s v="A.C Repair"/>
        <s v="Airtime Purchases"/>
        <s v="Building &amp; Ground Maintenance"/>
        <s v="Business Trips"/>
        <s v="Carpentary Repairs"/>
        <s v="Computer Hardwares"/>
        <s v="Corporate Affiars. Tax"/>
        <s v="Decoder &amp; Satelite"/>
        <s v="Diesel Purchase"/>
        <s v="Directors House"/>
        <s v="Doors &amp; Windows"/>
        <s v="Electrical Repairs"/>
        <s v="Electricity Bill"/>
        <s v="Electronic Purchase"/>
        <s v="Engine Oil Purchase"/>
        <s v="Environmental Maintenance"/>
        <s v="Errands"/>
        <s v="Extra Hours Allowance"/>
        <s v="Facilitation (Baba Saidu)"/>
        <s v="Guest Entertainment"/>
        <s v="Intercom Repairs"/>
        <s v="Internet Subscription"/>
        <s v="Items &amp; Tools"/>
        <s v="LDA Bills"/>
        <s v="LDA Lubricant &amp; Fuel"/>
        <s v="LDA Purchases"/>
        <s v="LDA Repairs"/>
        <s v="LDA Staff"/>
        <s v="LDA Subscriptions"/>
        <s v="Legal Charges"/>
        <s v="Mechanical Purchases"/>
        <s v="Mechanical Repairs"/>
        <s v="Medical Equipements"/>
        <s v="Medical Equipment Purchases"/>
        <s v="Medical staff Welfare"/>
        <s v="New Site"/>
        <s v="NHIS Facilitation"/>
        <s v="Other Furniture Replacement"/>
        <s v="Other Transportation"/>
        <s v="Paintings"/>
        <s v="Patient Refund"/>
        <s v="Petrol Purchase"/>
        <s v="Pharmacy Items"/>
        <s v="Pharmacy Patient Refund"/>
        <s v="Pharmacy Repairs"/>
        <s v="Pharmacy Salary"/>
        <s v="Pharmacy Stationary's"/>
        <s v="Plumbing Repairs"/>
        <s v="Printer &amp; Photocopier Repairs"/>
        <s v="Requested by Director"/>
        <s v="Roof Repairs"/>
        <s v="Salary"/>
        <s v="Salary Advances"/>
        <s v="Security Allowance"/>
        <s v="Security Salary"/>
        <s v="Staff Welfare/Dev"/>
        <s v="Stationary Purchases"/>
        <s v="Store items &amp; Consumable Purchase"/>
        <s v="Switches &amp; Sockets"/>
        <s v="Wages"/>
        <s v="Waste &amp; Sewage Bill"/>
        <s v="Water Bill"/>
        <m/>
      </sharedItems>
    </cacheField>
    <cacheField name="[Dexpense_cat].[Category].[Category]" caption="Category" numFmtId="0" hierarchy="8" level="1">
      <sharedItems containsSemiMixedTypes="0" containsNonDate="0" containsString="0"/>
    </cacheField>
    <cacheField name="[Calendar 1].[Date Hierarchy].[Year]" caption="Year" numFmtId="0" hierarchy="1" level="1">
      <sharedItems containsSemiMixedTypes="0" containsNonDate="0" containsString="0"/>
    </cacheField>
    <cacheField name="[Calendar 1].[Date Hierarchy].[Month]" caption="Month" numFmtId="0" hierarchy="1" level="2">
      <sharedItems containsSemiMixedTypes="0" containsNonDate="0" containsString="0"/>
    </cacheField>
    <cacheField name="[Calendar 1].[Date Hierarchy].[DateColumn]" caption="DateColumn" numFmtId="0" hierarchy="1" level="3">
      <sharedItems containsSemiMixedTypes="0" containsNonDate="0" containsString="0"/>
    </cacheField>
    <cacheField name="[Calendar 1].[Month].[Month]" caption="Month" numFmtId="0" hierarchy="4" level="1">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fieldsUsage count="4">
        <fieldUsage x="-1"/>
        <fieldUsage x="3"/>
        <fieldUsage x="4"/>
        <fieldUsage x="5"/>
      </fieldsUsage>
    </cacheHierarchy>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fieldsUsage count="2">
        <fieldUsage x="-1"/>
        <fieldUsage x="6"/>
      </fieldsUsage>
    </cacheHierarchy>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fieldsUsage count="2">
        <fieldUsage x="-1"/>
        <fieldUsage x="2"/>
      </fieldsUsage>
    </cacheHierarchy>
    <cacheHierarchy uniqueName="[DexpenseDtails].[Expense Name]" caption="Expense Name" attribute="1" defaultMemberUniqueName="[DexpenseDtails].[Expense Name].[All]" allUniqueName="[DexpenseDtails].[Expense Name].[All]" dimensionUniqueName="[DexpenseDtails]" displayFolder="" count="2" memberValueDatatype="130" unbalanced="0">
      <fieldsUsage count="2">
        <fieldUsage x="-1"/>
        <fieldUsage x="1"/>
      </fieldsUsage>
    </cacheHierarchy>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oneField="1">
      <fieldsUsage count="1">
        <fieldUsage x="0"/>
      </fieldsUsage>
    </cacheHierarchy>
    <cacheHierarchy uniqueName="[Measures].[Number of Exp.]" caption="Number of Exp." measure="1" displayFolder="" measureGroup="fTransaction" count="0"/>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463.426669560184" backgroundQuery="1" createdVersion="6" refreshedVersion="8" minRefreshableVersion="3" recordCount="0" supportSubquery="1" supportAdvancedDrill="1" xr:uid="{46A3373C-6D64-4B3F-80B5-22B3959C1722}">
  <cacheSource type="external" connectionId="5"/>
  <cacheFields count="5">
    <cacheField name="[Measures].[YearTillDate]" caption="YearTillDate" numFmtId="0" hierarchy="21" level="32767"/>
    <cacheField name="[Calendar 1].[Month].[Month]" caption="Month" numFmtId="0" hierarchy="4" level="1">
      <sharedItems containsSemiMixedTypes="0" containsNonDate="0" containsString="0"/>
    </cacheField>
    <cacheField name="[Calendar 1].[Date Hierarchy].[Year]" caption="Year" numFmtId="0" hierarchy="1" level="1">
      <sharedItems containsSemiMixedTypes="0" containsNonDate="0" containsString="0"/>
    </cacheField>
    <cacheField name="[Calendar 1].[Date Hierarchy].[Month]" caption="Month" numFmtId="0" hierarchy="1" level="2">
      <sharedItems containsSemiMixedTypes="0" containsNonDate="0" containsString="0"/>
    </cacheField>
    <cacheField name="[Calendar 1].[Date Hierarchy].[DateColumn]" caption="DateColumn" numFmtId="0" hierarchy="1" level="3">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fieldsUsage count="4">
        <fieldUsage x="-1"/>
        <fieldUsage x="2"/>
        <fieldUsage x="3"/>
        <fieldUsage x="4"/>
      </fieldsUsage>
    </cacheHierarchy>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fieldsUsage count="2">
        <fieldUsage x="-1"/>
        <fieldUsage x="1"/>
      </fieldsUsage>
    </cacheHierarchy>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0" memberValueDatatype="130" unbalanced="0"/>
    <cacheHierarchy uniqueName="[DexpenseDtails].[Expense Name]" caption="Expense Name" attribute="1" defaultMemberUniqueName="[DexpenseDtails].[Expense Name].[All]" allUniqueName="[DexpenseDtails].[Expense Name].[All]" dimensionUniqueName="[DexpenseDtails]" displayFolder="" count="0" memberValueDatatype="130" unbalanced="0"/>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cacheHierarchy uniqueName="[Measures].[Number of Exp.]" caption="Number of Exp." measure="1" displayFolder="" measureGroup="fTransaction" count="0"/>
    <cacheHierarchy uniqueName="[Measures].[YearTillDate]" caption="YearTillDate" measure="1" displayFolder="" measureGroup="fTransaction" count="0" oneField="1">
      <fieldsUsage count="1">
        <fieldUsage x="0"/>
      </fieldsUsage>
    </cacheHierarchy>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463.426670949077" createdVersion="6" refreshedVersion="8" minRefreshableVersion="3" recordCount="0" supportSubquery="1" supportAdvancedDrill="1" xr:uid="{702F46FB-2587-49B1-9C85-F33D2E32D07C}">
  <cacheSource type="external" connectionId="5"/>
  <cacheFields count="7">
    <cacheField name="[DexpenseDtails].[Expense Name].[Expense Name]" caption="Expense Name" numFmtId="0" hierarchy="9" level="1">
      <sharedItems count="2">
        <s v="Requested by Director"/>
        <s v="Salary"/>
      </sharedItems>
    </cacheField>
    <cacheField name="[Measures].[Total Expense]" caption="Total Expense" numFmtId="0" hierarchy="19" level="32767"/>
    <cacheField name="[Dexpense_cat].[Category].[Category]" caption="Category" numFmtId="0" hierarchy="8" level="1">
      <sharedItems count="2">
        <s v="Directors Expense"/>
        <s v="Monthly Salary"/>
      </sharedItems>
    </cacheField>
    <cacheField name="[Calendar 1].[Month].[Month]" caption="Month" numFmtId="0" hierarchy="4" level="1">
      <sharedItems containsSemiMixedTypes="0" containsNonDate="0" containsString="0"/>
    </cacheField>
    <cacheField name="[Calendar 1].[Date Hierarchy].[Year]" caption="Year" numFmtId="0" hierarchy="1" level="1">
      <sharedItems containsSemiMixedTypes="0" containsNonDate="0" containsString="0"/>
    </cacheField>
    <cacheField name="[Calendar 1].[Date Hierarchy].[Month]" caption="Month" numFmtId="0" hierarchy="1" level="2">
      <sharedItems containsSemiMixedTypes="0" containsNonDate="0" containsString="0"/>
    </cacheField>
    <cacheField name="[Calendar 1].[Date Hierarchy].[DateColumn]" caption="DateColumn" numFmtId="0" hierarchy="1" level="3">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fieldsUsage count="4">
        <fieldUsage x="-1"/>
        <fieldUsage x="4"/>
        <fieldUsage x="5"/>
        <fieldUsage x="6"/>
      </fieldsUsage>
    </cacheHierarchy>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fieldsUsage count="2">
        <fieldUsage x="-1"/>
        <fieldUsage x="3"/>
      </fieldsUsage>
    </cacheHierarchy>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fieldsUsage count="2">
        <fieldUsage x="-1"/>
        <fieldUsage x="2"/>
      </fieldsUsage>
    </cacheHierarchy>
    <cacheHierarchy uniqueName="[DexpenseDtails].[Expense Name]" caption="Expense Name" attribute="1" defaultMemberUniqueName="[DexpenseDtails].[Expense Name].[All]" allUniqueName="[DexpenseDtails].[Expense Name].[All]" dimensionUniqueName="[DexpenseDtails]" displayFolder="" count="2" memberValueDatatype="130" unbalanced="0">
      <fieldsUsage count="2">
        <fieldUsage x="-1"/>
        <fieldUsage x="0"/>
      </fieldsUsage>
    </cacheHierarchy>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oneField="1">
      <fieldsUsage count="1">
        <fieldUsage x="1"/>
      </fieldsUsage>
    </cacheHierarchy>
    <cacheHierarchy uniqueName="[Measures].[Number of Exp.]" caption="Number of Exp." measure="1" displayFolder="" measureGroup="fTransaction" count="0"/>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463.426672222224" createdVersion="6" refreshedVersion="8" minRefreshableVersion="3" recordCount="0" supportSubquery="1" supportAdvancedDrill="1" xr:uid="{DE574ED7-15B6-414C-A187-F31E12053AC1}">
  <cacheSource type="external" connectionId="5"/>
  <cacheFields count="6">
    <cacheField name="[Measures].[Total Expense]" caption="Total Expense" numFmtId="0" hierarchy="19" level="32767"/>
    <cacheField name="[Dexpense_cat].[Category].[Category]" caption="Category" numFmtId="0" hierarchy="8" level="1">
      <sharedItems count="16">
        <s v="Allowances"/>
        <s v="Consumables"/>
        <s v="Directors Expense"/>
        <s v="Entertainment"/>
        <s v="L.D.A Related"/>
        <s v="Lubricant &amp; Fuel"/>
        <s v="Monthly Salary"/>
        <s v="Other Expenses"/>
        <s v="Pharmacy Related"/>
        <s v="Purchases"/>
        <s v="Refund"/>
        <s v="Repairs &amp; Maintenance"/>
        <s v="Subscriptions"/>
        <s v="Taxes &amp; Levies"/>
        <s v="Transportation"/>
        <s v="Utility Bills"/>
      </sharedItems>
    </cacheField>
    <cacheField name="[Calendar 1].[Month].[Month]" caption="Month" numFmtId="0" hierarchy="4" level="1">
      <sharedItems containsSemiMixedTypes="0" containsNonDate="0" containsString="0"/>
    </cacheField>
    <cacheField name="[Calendar 1].[Date Hierarchy].[Year]" caption="Year" numFmtId="0" hierarchy="1" level="1">
      <sharedItems containsSemiMixedTypes="0" containsNonDate="0" containsString="0"/>
    </cacheField>
    <cacheField name="[Calendar 1].[Date Hierarchy].[Month]" caption="Month" numFmtId="0" hierarchy="1" level="2">
      <sharedItems containsSemiMixedTypes="0" containsNonDate="0" containsString="0"/>
    </cacheField>
    <cacheField name="[Calendar 1].[Date Hierarchy].[DateColumn]" caption="DateColumn" numFmtId="0" hierarchy="1" level="3">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fieldsUsage count="4">
        <fieldUsage x="-1"/>
        <fieldUsage x="3"/>
        <fieldUsage x="4"/>
        <fieldUsage x="5"/>
      </fieldsUsage>
    </cacheHierarchy>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fieldsUsage count="2">
        <fieldUsage x="-1"/>
        <fieldUsage x="2"/>
      </fieldsUsage>
    </cacheHierarchy>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fieldsUsage count="2">
        <fieldUsage x="-1"/>
        <fieldUsage x="1"/>
      </fieldsUsage>
    </cacheHierarchy>
    <cacheHierarchy uniqueName="[DexpenseDtails].[Expense Name]" caption="Expense Name" attribute="1" defaultMemberUniqueName="[DexpenseDtails].[Expense Name].[All]" allUniqueName="[DexpenseDtails].[Expense Name].[All]" dimensionUniqueName="[DexpenseDtails]" displayFolder="" count="0" memberValueDatatype="130" unbalanced="0"/>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oneField="1">
      <fieldsUsage count="1">
        <fieldUsage x="0"/>
      </fieldsUsage>
    </cacheHierarchy>
    <cacheHierarchy uniqueName="[Measures].[Number of Exp.]" caption="Number of Exp." measure="1" displayFolder="" measureGroup="fTransaction" count="0"/>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463.426673379632" createdVersion="6" refreshedVersion="8" minRefreshableVersion="3" recordCount="0" supportSubquery="1" supportAdvancedDrill="1" xr:uid="{9AD5A6FB-6945-4068-B26C-74E31B37F9C2}">
  <cacheSource type="external" connectionId="5"/>
  <cacheFields count="6">
    <cacheField name="[DexpenseDtails].[Expense Name].[Expense Name]" caption="Expense Name" numFmtId="0" hierarchy="9" level="1">
      <sharedItems count="2">
        <s v="Requested by Director"/>
        <s v="Salary"/>
      </sharedItems>
    </cacheField>
    <cacheField name="[Measures].[Avr.Largest Exp]" caption="Avr.Largest Exp" numFmtId="0" hierarchy="32" level="32767"/>
    <cacheField name="[Calendar 1].[Month].[Month]" caption="Month" numFmtId="0" hierarchy="4" level="1">
      <sharedItems containsSemiMixedTypes="0" containsNonDate="0" containsString="0"/>
    </cacheField>
    <cacheField name="[Calendar 1].[Date Hierarchy].[Year]" caption="Year" numFmtId="0" hierarchy="1" level="1">
      <sharedItems containsSemiMixedTypes="0" containsNonDate="0" containsString="0"/>
    </cacheField>
    <cacheField name="[Calendar 1].[Date Hierarchy].[Month]" caption="Month" numFmtId="0" hierarchy="1" level="2">
      <sharedItems containsSemiMixedTypes="0" containsNonDate="0" containsString="0"/>
    </cacheField>
    <cacheField name="[Calendar 1].[Date Hierarchy].[DateColumn]" caption="DateColumn" numFmtId="0" hierarchy="1" level="3">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fieldsUsage count="4">
        <fieldUsage x="-1"/>
        <fieldUsage x="3"/>
        <fieldUsage x="4"/>
        <fieldUsage x="5"/>
      </fieldsUsage>
    </cacheHierarchy>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fieldsUsage count="2">
        <fieldUsage x="-1"/>
        <fieldUsage x="2"/>
      </fieldsUsage>
    </cacheHierarchy>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0" memberValueDatatype="130" unbalanced="0"/>
    <cacheHierarchy uniqueName="[DexpenseDtails].[Expense Name]" caption="Expense Name" attribute="1" defaultMemberUniqueName="[DexpenseDtails].[Expense Name].[All]" allUniqueName="[DexpenseDtails].[Expense Name].[All]" dimensionUniqueName="[DexpenseDtails]" displayFolder="" count="2" memberValueDatatype="130" unbalanced="0">
      <fieldsUsage count="2">
        <fieldUsage x="-1"/>
        <fieldUsage x="0"/>
      </fieldsUsage>
    </cacheHierarchy>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cacheHierarchy uniqueName="[Measures].[Number of Exp.]" caption="Number of Exp." measure="1" displayFolder="" measureGroup="fTransaction" count="0"/>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oneField="1">
      <fieldsUsage count="1">
        <fieldUsage x="1"/>
      </fieldsUsage>
    </cacheHierarchy>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463.426674652779" createdVersion="6" refreshedVersion="8" minRefreshableVersion="3" recordCount="0" supportSubquery="1" supportAdvancedDrill="1" xr:uid="{B671FFDE-24BD-4B23-BB9A-236D2429B276}">
  <cacheSource type="external" connectionId="5"/>
  <cacheFields count="7">
    <cacheField name="[DexpenseDtails].[Expense Name].[Expense Name]" caption="Expense Name" numFmtId="0" hierarchy="9" level="1">
      <sharedItems count="2">
        <s v="Requested by Director"/>
        <s v="Salary"/>
      </sharedItems>
    </cacheField>
    <cacheField name="[Measures].[Total Expense]" caption="Total Expense" numFmtId="0" hierarchy="19" level="32767"/>
    <cacheField name="[Dexpense_cat].[Category].[Category]" caption="Category" numFmtId="0" hierarchy="8" level="1">
      <sharedItems count="1">
        <s v="Monthly Salary"/>
      </sharedItems>
    </cacheField>
    <cacheField name="[Calendar 1].[Month].[Month]" caption="Month" numFmtId="0" hierarchy="4" level="1">
      <sharedItems containsSemiMixedTypes="0" containsNonDate="0" containsString="0"/>
    </cacheField>
    <cacheField name="[Calendar 1].[Date Hierarchy].[Year]" caption="Year" numFmtId="0" hierarchy="1" level="1">
      <sharedItems containsSemiMixedTypes="0" containsNonDate="0" containsString="0"/>
    </cacheField>
    <cacheField name="[Calendar 1].[Date Hierarchy].[Month]" caption="Month" numFmtId="0" hierarchy="1" level="2">
      <sharedItems containsSemiMixedTypes="0" containsNonDate="0" containsString="0"/>
    </cacheField>
    <cacheField name="[Calendar 1].[Date Hierarchy].[DateColumn]" caption="DateColumn" numFmtId="0" hierarchy="1" level="3">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fieldsUsage count="4">
        <fieldUsage x="-1"/>
        <fieldUsage x="4"/>
        <fieldUsage x="5"/>
        <fieldUsage x="6"/>
      </fieldsUsage>
    </cacheHierarchy>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fieldsUsage count="2">
        <fieldUsage x="-1"/>
        <fieldUsage x="3"/>
      </fieldsUsage>
    </cacheHierarchy>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fieldsUsage count="2">
        <fieldUsage x="-1"/>
        <fieldUsage x="2"/>
      </fieldsUsage>
    </cacheHierarchy>
    <cacheHierarchy uniqueName="[DexpenseDtails].[Expense Name]" caption="Expense Name" attribute="1" defaultMemberUniqueName="[DexpenseDtails].[Expense Name].[All]" allUniqueName="[DexpenseDtails].[Expense Name].[All]" dimensionUniqueName="[DexpenseDtails]" displayFolder="" count="2" memberValueDatatype="130" unbalanced="0">
      <fieldsUsage count="2">
        <fieldUsage x="-1"/>
        <fieldUsage x="0"/>
      </fieldsUsage>
    </cacheHierarchy>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oneField="1">
      <fieldsUsage count="1">
        <fieldUsage x="1"/>
      </fieldsUsage>
    </cacheHierarchy>
    <cacheHierarchy uniqueName="[Measures].[Number of Exp.]" caption="Number of Exp." measure="1" displayFolder="" measureGroup="fTransaction" count="0"/>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463.426675694442" backgroundQuery="1" createdVersion="6" refreshedVersion="8" minRefreshableVersion="3" recordCount="0" supportSubquery="1" supportAdvancedDrill="1" xr:uid="{6686CDA5-2BDA-47C8-9337-8A7082D4FE61}">
  <cacheSource type="external" connectionId="5"/>
  <cacheFields count="8">
    <cacheField name="[Measures].[Percent Change]" caption="Percent Change" numFmtId="0" hierarchy="24" level="32767"/>
    <cacheField name="[Measures].[PrevYear vs Current Year difference]" caption="PrevYear vs Current Year difference" numFmtId="0" hierarchy="29" level="32767"/>
    <cacheField name="[Measures].[YearTillDate]" caption="YearTillDate" numFmtId="0" hierarchy="21" level="32767"/>
    <cacheField name="[Measures].[Total Previous Year]" caption="Total Previous Year" numFmtId="0" hierarchy="23" level="32767"/>
    <cacheField name="[Dexpense_cat].[Category].[Category]" caption="Category" numFmtId="0" hierarchy="8" level="1">
      <sharedItems containsSemiMixedTypes="0" containsNonDate="0" containsString="0"/>
    </cacheField>
    <cacheField name="[Calendar 1].[Date Hierarchy].[Year]" caption="Year" numFmtId="0" hierarchy="1" level="1">
      <sharedItems containsSemiMixedTypes="0" containsNonDate="0" containsString="0"/>
    </cacheField>
    <cacheField name="[Calendar 1].[Date Hierarchy].[Month]" caption="Month" numFmtId="0" hierarchy="1" level="2">
      <sharedItems containsSemiMixedTypes="0" containsNonDate="0" containsString="0"/>
    </cacheField>
    <cacheField name="[Calendar 1].[Date Hierarchy].[DateColumn]" caption="DateColumn" numFmtId="0" hierarchy="1" level="3">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fieldsUsage count="4">
        <fieldUsage x="-1"/>
        <fieldUsage x="5"/>
        <fieldUsage x="6"/>
        <fieldUsage x="7"/>
      </fieldsUsage>
    </cacheHierarchy>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0" memberValueDatatype="130" unbalanced="0"/>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fieldsUsage count="2">
        <fieldUsage x="-1"/>
        <fieldUsage x="4"/>
      </fieldsUsage>
    </cacheHierarchy>
    <cacheHierarchy uniqueName="[DexpenseDtails].[Expense Name]" caption="Expense Name" attribute="1" defaultMemberUniqueName="[DexpenseDtails].[Expense Name].[All]" allUniqueName="[DexpenseDtails].[Expense Name].[All]" dimensionUniqueName="[DexpenseDtails]" displayFolder="" count="0" memberValueDatatype="130" unbalanced="0"/>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cacheHierarchy uniqueName="[Measures].[Number of Exp.]" caption="Number of Exp." measure="1" displayFolder="" measureGroup="fTransaction" count="0"/>
    <cacheHierarchy uniqueName="[Measures].[YearTillDate]" caption="YearTillDate" measure="1" displayFolder="" measureGroup="fTransaction" count="0" oneField="1">
      <fieldsUsage count="1">
        <fieldUsage x="2"/>
      </fieldsUsage>
    </cacheHierarchy>
    <cacheHierarchy uniqueName="[Measures].[Total 2019]" caption="Total 2019" measure="1" displayFolder="" measureGroup="fTransaction" count="0"/>
    <cacheHierarchy uniqueName="[Measures].[Total Previous Year]" caption="Total Previous Year" measure="1" displayFolder="" measureGroup="fTransaction" count="0" oneField="1">
      <fieldsUsage count="1">
        <fieldUsage x="3"/>
      </fieldsUsage>
    </cacheHierarchy>
    <cacheHierarchy uniqueName="[Measures].[Percent Change]" caption="Percent Change" measure="1" displayFolder="" measureGroup="fTransaction" count="0" oneField="1">
      <fieldsUsage count="1">
        <fieldUsage x="0"/>
      </fieldsUsage>
    </cacheHierarchy>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oneField="1">
      <fieldsUsage count="1">
        <fieldUsage x="1"/>
      </fieldsUsage>
    </cacheHierarchy>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463.426661342593" backgroundQuery="1" createdVersion="3" refreshedVersion="8" minRefreshableVersion="3" recordCount="0" supportSubquery="1" supportAdvancedDrill="1" xr:uid="{B4DB5D28-502A-41DF-BF4B-6797AF514463}">
  <cacheSource type="external" connectionId="5">
    <extLst>
      <ext xmlns:x14="http://schemas.microsoft.com/office/spreadsheetml/2009/9/main" uri="{F057638F-6D5F-4e77-A914-E7F072B9BCA8}">
        <x14:sourceConnection name="ThisWorkbookDataModel"/>
      </ext>
    </extLst>
  </cacheSource>
  <cacheFields count="0"/>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cacheHierarchy uniqueName="[DexpenseDtails].[Expense Name]" caption="Expense Name" attribute="1" defaultMemberUniqueName="[DexpenseDtails].[Expense Name].[All]" allUniqueName="[DexpenseDtails].[Expense Name].[All]" dimensionUniqueName="[DexpenseDtails]" displayFolder="" count="0" memberValueDatatype="130" unbalanced="0"/>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cacheHierarchy uniqueName="[Measures].[Number of Exp.]" caption="Number of Exp." measure="1" displayFolder="" measureGroup="fTransaction" count="0"/>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387541148"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49">
  <r>
    <n v="1"/>
    <x v="0"/>
    <x v="0"/>
    <x v="0"/>
    <n v="409000"/>
    <s v=""/>
    <s v="Clinic Salary Balance"/>
    <s v=""/>
    <s v=""/>
  </r>
  <r>
    <n v="2"/>
    <x v="0"/>
    <x v="1"/>
    <x v="1"/>
    <n v="6250"/>
    <s v=""/>
    <s v="Petrol 50 Litres For Gen"/>
    <s v=""/>
    <s v=""/>
  </r>
  <r>
    <n v="3"/>
    <x v="0"/>
    <x v="1"/>
    <x v="1"/>
    <n v="4750"/>
    <s v=""/>
    <s v="Petrol in truck"/>
    <s v=""/>
    <s v=""/>
  </r>
  <r>
    <n v="4"/>
    <x v="0"/>
    <x v="2"/>
    <x v="2"/>
    <n v="5000"/>
    <s v=""/>
    <s v="Advance For Staff ID Cards"/>
    <s v=""/>
    <s v=""/>
  </r>
  <r>
    <n v="5"/>
    <x v="1"/>
    <x v="2"/>
    <x v="3"/>
    <n v="4000"/>
    <s v=""/>
    <s v="Intubation Drugs and Tube"/>
    <s v=""/>
    <s v=""/>
  </r>
  <r>
    <n v="6"/>
    <x v="1"/>
    <x v="3"/>
    <x v="4"/>
    <n v="12500"/>
    <s v=""/>
    <s v="Invoices for Audit Exercise"/>
    <s v=""/>
    <s v=""/>
  </r>
  <r>
    <n v="7"/>
    <x v="2"/>
    <x v="0"/>
    <x v="0"/>
    <n v="65000"/>
    <s v=""/>
    <s v="Dr. Bakari Pay"/>
    <s v=""/>
    <s v=""/>
  </r>
  <r>
    <n v="8"/>
    <x v="3"/>
    <x v="4"/>
    <x v="5"/>
    <n v="400000"/>
    <s v="General Sales"/>
    <s v="Given to the Director"/>
    <s v="IsraelVow"/>
    <d v="2021-05-09T03:10:20"/>
  </r>
  <r>
    <n v="9"/>
    <x v="3"/>
    <x v="1"/>
    <x v="1"/>
    <n v="7000"/>
    <s v=""/>
    <s v="Petrol for Truck"/>
    <s v=""/>
    <s v=""/>
  </r>
  <r>
    <n v="10"/>
    <x v="4"/>
    <x v="2"/>
    <x v="2"/>
    <n v="8500"/>
    <s v=""/>
    <s v="Balance for Staff ID Cards"/>
    <s v=""/>
    <s v=""/>
  </r>
  <r>
    <n v="11"/>
    <x v="4"/>
    <x v="2"/>
    <x v="2"/>
    <n v="2500"/>
    <s v=""/>
    <s v="Printing Stickers for Truck"/>
    <s v=""/>
    <s v=""/>
  </r>
  <r>
    <n v="12"/>
    <x v="5"/>
    <x v="5"/>
    <x v="6"/>
    <n v="5000"/>
    <s v=""/>
    <s v="Monthly Internet Sub"/>
    <s v=""/>
    <s v=""/>
  </r>
  <r>
    <n v="13"/>
    <x v="6"/>
    <x v="6"/>
    <x v="7"/>
    <n v="5000"/>
    <s v=""/>
    <s v="Plumbing Repairs"/>
    <s v=""/>
    <s v=""/>
  </r>
  <r>
    <n v="14"/>
    <x v="6"/>
    <x v="1"/>
    <x v="1"/>
    <n v="5000"/>
    <s v=""/>
    <s v="Petrol"/>
    <s v=""/>
    <s v=""/>
  </r>
  <r>
    <n v="15"/>
    <x v="6"/>
    <x v="6"/>
    <x v="7"/>
    <n v="4000"/>
    <s v=""/>
    <s v="Plumbing Labour"/>
    <s v=""/>
    <s v=""/>
  </r>
  <r>
    <n v="16"/>
    <x v="6"/>
    <x v="4"/>
    <x v="5"/>
    <n v="300000"/>
    <s v=""/>
    <s v="Given to the Director"/>
    <s v=""/>
    <s v=""/>
  </r>
  <r>
    <n v="17"/>
    <x v="7"/>
    <x v="1"/>
    <x v="1"/>
    <n v="5000"/>
    <s v=""/>
    <s v="Purchase of Petrol"/>
    <s v=""/>
    <s v=""/>
  </r>
  <r>
    <n v="18"/>
    <x v="7"/>
    <x v="6"/>
    <x v="8"/>
    <n v="2000"/>
    <s v=""/>
    <s v="Change of Key Engine"/>
    <s v=""/>
    <s v=""/>
  </r>
  <r>
    <n v="19"/>
    <x v="8"/>
    <x v="1"/>
    <x v="1"/>
    <n v="10000"/>
    <s v=""/>
    <s v="Purchase of Petrol &amp; Diesel"/>
    <s v=""/>
    <s v=""/>
  </r>
  <r>
    <n v="20"/>
    <x v="8"/>
    <x v="6"/>
    <x v="9"/>
    <n v="13000"/>
    <s v=""/>
    <s v="Repair of Transformer (NEPA)"/>
    <s v=""/>
    <s v=""/>
  </r>
  <r>
    <n v="21"/>
    <x v="8"/>
    <x v="7"/>
    <x v="10"/>
    <n v="3000"/>
    <s v=""/>
    <s v="Etisalat Subscription Lina's"/>
    <s v=""/>
    <s v=""/>
  </r>
  <r>
    <n v="22"/>
    <x v="8"/>
    <x v="6"/>
    <x v="11"/>
    <n v="8000"/>
    <s v=""/>
    <s v="Delivery Bed restructuring"/>
    <s v=""/>
    <s v=""/>
  </r>
  <r>
    <n v="23"/>
    <x v="8"/>
    <x v="8"/>
    <x v="12"/>
    <n v="16000"/>
    <s v=""/>
    <s v="Methylated Spirit (bose)"/>
    <s v=""/>
    <s v=""/>
  </r>
  <r>
    <n v="24"/>
    <x v="8"/>
    <x v="8"/>
    <x v="12"/>
    <n v="5000"/>
    <s v=""/>
    <s v="Washing Soap "/>
    <s v=""/>
    <s v=""/>
  </r>
  <r>
    <n v="25"/>
    <x v="8"/>
    <x v="8"/>
    <x v="12"/>
    <n v="25500"/>
    <s v=""/>
    <s v="Hand sanitizer"/>
    <s v=""/>
    <s v=""/>
  </r>
  <r>
    <n v="26"/>
    <x v="8"/>
    <x v="9"/>
    <x v="13"/>
    <n v="2500"/>
    <s v=""/>
    <s v="Picking Items from Kano"/>
    <s v=""/>
    <s v=""/>
  </r>
  <r>
    <n v="27"/>
    <x v="9"/>
    <x v="2"/>
    <x v="14"/>
    <n v="8000"/>
    <s v=""/>
    <s v="2HP Chargers 2 Dell Chargers"/>
    <s v=""/>
    <s v=""/>
  </r>
  <r>
    <n v="28"/>
    <x v="10"/>
    <x v="7"/>
    <x v="10"/>
    <n v="3000"/>
    <s v=""/>
    <s v="Internet for Upload Course Materials"/>
    <s v=""/>
    <s v=""/>
  </r>
  <r>
    <n v="29"/>
    <x v="11"/>
    <x v="1"/>
    <x v="1"/>
    <n v="5000"/>
    <s v=""/>
    <s v="Petrol Mallam Isa"/>
    <s v=""/>
    <s v=""/>
  </r>
  <r>
    <n v="30"/>
    <x v="12"/>
    <x v="1"/>
    <x v="15"/>
    <n v="5000"/>
    <s v=""/>
    <s v="Diesel Mallam Isa"/>
    <s v=""/>
    <s v=""/>
  </r>
  <r>
    <n v="31"/>
    <x v="13"/>
    <x v="1"/>
    <x v="1"/>
    <n v="10000"/>
    <s v=""/>
    <s v="Petrol and Diesel"/>
    <s v=""/>
    <s v=""/>
  </r>
  <r>
    <n v="32"/>
    <x v="13"/>
    <x v="7"/>
    <x v="10"/>
    <n v="4500"/>
    <s v=""/>
    <s v="Internet for Upload Course Materials"/>
    <s v=""/>
    <s v=""/>
  </r>
  <r>
    <n v="33"/>
    <x v="13"/>
    <x v="1"/>
    <x v="15"/>
    <n v="10000"/>
    <s v=""/>
    <s v="Petrol and Diesel"/>
    <s v=""/>
    <s v=""/>
  </r>
  <r>
    <n v="34"/>
    <x v="14"/>
    <x v="4"/>
    <x v="5"/>
    <n v="300000"/>
    <s v=""/>
    <s v="Given to the Director"/>
    <s v=""/>
    <s v=""/>
  </r>
  <r>
    <n v="35"/>
    <x v="15"/>
    <x v="7"/>
    <x v="10"/>
    <n v="3000"/>
    <s v=""/>
    <s v="Internet for Upload Course Materials"/>
    <s v=""/>
    <s v=""/>
  </r>
  <r>
    <n v="36"/>
    <x v="15"/>
    <x v="7"/>
    <x v="16"/>
    <n v="2500"/>
    <s v=""/>
    <s v="Given to HeadTeacher"/>
    <s v=""/>
    <s v=""/>
  </r>
  <r>
    <n v="37"/>
    <x v="15"/>
    <x v="2"/>
    <x v="3"/>
    <n v="8000"/>
    <s v=""/>
    <s v="Mesh for Hynaeea Dr. Peter"/>
    <s v=""/>
    <s v=""/>
  </r>
  <r>
    <n v="38"/>
    <x v="15"/>
    <x v="2"/>
    <x v="2"/>
    <n v="5500"/>
    <s v=""/>
    <s v="Additional ID Card 4 Printing"/>
    <s v=""/>
    <s v=""/>
  </r>
  <r>
    <n v="39"/>
    <x v="16"/>
    <x v="6"/>
    <x v="11"/>
    <n v="17000"/>
    <s v=""/>
    <s v="Fan Repairs"/>
    <s v=""/>
    <s v=""/>
  </r>
  <r>
    <n v="40"/>
    <x v="16"/>
    <x v="9"/>
    <x v="13"/>
    <n v="1000"/>
    <s v=""/>
    <s v="Picking Items from Kano"/>
    <s v=""/>
    <s v=""/>
  </r>
  <r>
    <n v="41"/>
    <x v="16"/>
    <x v="8"/>
    <x v="12"/>
    <n v="25000"/>
    <s v=""/>
    <s v="50 pcs of Face Masks"/>
    <s v=""/>
    <s v=""/>
  </r>
  <r>
    <n v="42"/>
    <x v="17"/>
    <x v="1"/>
    <x v="1"/>
    <n v="5000"/>
    <s v=""/>
    <s v="Petrol Mallam Isa"/>
    <s v=""/>
    <s v=""/>
  </r>
  <r>
    <n v="43"/>
    <x v="17"/>
    <x v="6"/>
    <x v="17"/>
    <n v="3500"/>
    <s v=""/>
    <s v="Balance Carpentary"/>
    <s v=""/>
    <s v=""/>
  </r>
  <r>
    <n v="44"/>
    <x v="18"/>
    <x v="1"/>
    <x v="1"/>
    <n v="5000"/>
    <s v=""/>
    <s v="Petrol"/>
    <s v=""/>
    <s v=""/>
  </r>
  <r>
    <n v="45"/>
    <x v="18"/>
    <x v="7"/>
    <x v="10"/>
    <n v="4500"/>
    <s v=""/>
    <s v="Internet for Upload Course Materials"/>
    <s v=""/>
    <s v=""/>
  </r>
  <r>
    <n v="46"/>
    <x v="19"/>
    <x v="1"/>
    <x v="15"/>
    <n v="10000"/>
    <s v=""/>
    <s v="Petrol &amp; Diesel"/>
    <s v=""/>
    <s v=""/>
  </r>
  <r>
    <n v="47"/>
    <x v="19"/>
    <x v="6"/>
    <x v="9"/>
    <n v="12500"/>
    <s v=""/>
    <s v="Fan Repairs (3)"/>
    <s v=""/>
    <s v=""/>
  </r>
  <r>
    <n v="48"/>
    <x v="19"/>
    <x v="1"/>
    <x v="1"/>
    <n v="3000"/>
    <s v=""/>
    <s v="Petrol"/>
    <s v=""/>
    <s v=""/>
  </r>
  <r>
    <n v="49"/>
    <x v="20"/>
    <x v="1"/>
    <x v="1"/>
    <n v="4000"/>
    <s v=""/>
    <s v="Petrol"/>
    <s v=""/>
    <s v=""/>
  </r>
  <r>
    <n v="50"/>
    <x v="21"/>
    <x v="10"/>
    <x v="18"/>
    <n v="138250"/>
    <s v=""/>
    <s v="NEPA"/>
    <s v=""/>
    <s v=""/>
  </r>
  <r>
    <n v="51"/>
    <x v="21"/>
    <x v="10"/>
    <x v="19"/>
    <n v="17000"/>
    <s v=""/>
    <s v="Water "/>
    <s v=""/>
    <s v=""/>
  </r>
  <r>
    <n v="52"/>
    <x v="21"/>
    <x v="9"/>
    <x v="13"/>
    <n v="750"/>
    <s v=""/>
    <s v="Transportation Ibrahim"/>
    <s v=""/>
    <s v=""/>
  </r>
  <r>
    <n v="53"/>
    <x v="21"/>
    <x v="11"/>
    <x v="20"/>
    <n v="40000"/>
    <s v=""/>
    <s v="Baba Saidu Hand Refund"/>
    <s v=""/>
    <s v=""/>
  </r>
  <r>
    <n v="54"/>
    <x v="21"/>
    <x v="6"/>
    <x v="7"/>
    <n v="4000"/>
    <s v=""/>
    <s v="Plumbing"/>
    <s v=""/>
    <s v=""/>
  </r>
  <r>
    <n v="55"/>
    <x v="21"/>
    <x v="1"/>
    <x v="15"/>
    <n v="15000"/>
    <s v=""/>
    <s v="Petrol and Diesel 2 days"/>
    <s v=""/>
    <s v=""/>
  </r>
  <r>
    <n v="56"/>
    <x v="22"/>
    <x v="0"/>
    <x v="21"/>
    <n v="52000"/>
    <s v=""/>
    <s v="Chief Security Salary&amp;Others"/>
    <s v=""/>
    <s v=""/>
  </r>
  <r>
    <n v="57"/>
    <x v="22"/>
    <x v="0"/>
    <x v="22"/>
    <n v="20000"/>
    <s v=""/>
    <s v="Mr. Okeme Loan - Dr. Peter"/>
    <s v=""/>
    <s v=""/>
  </r>
  <r>
    <n v="58"/>
    <x v="22"/>
    <x v="1"/>
    <x v="1"/>
    <n v="12000"/>
    <s v=""/>
    <s v="Petrol for 23rd, 24th &amp; 25th"/>
    <s v=""/>
    <s v=""/>
  </r>
  <r>
    <n v="59"/>
    <x v="23"/>
    <x v="0"/>
    <x v="0"/>
    <n v="549000"/>
    <s v=""/>
    <s v="Salary Balance"/>
    <s v=""/>
    <s v=""/>
  </r>
  <r>
    <n v="60"/>
    <x v="23"/>
    <x v="7"/>
    <x v="10"/>
    <n v="3000"/>
    <s v=""/>
    <s v="Data for Course Upload"/>
    <s v=""/>
    <s v=""/>
  </r>
  <r>
    <n v="61"/>
    <x v="24"/>
    <x v="1"/>
    <x v="1"/>
    <n v="5000"/>
    <s v=""/>
    <s v="Petrol"/>
    <s v=""/>
    <s v=""/>
  </r>
  <r>
    <n v="62"/>
    <x v="25"/>
    <x v="7"/>
    <x v="16"/>
    <n v="3500"/>
    <s v=""/>
    <s v="3500 to Head Teacher"/>
    <s v=""/>
    <s v=""/>
  </r>
  <r>
    <n v="63"/>
    <x v="25"/>
    <x v="6"/>
    <x v="7"/>
    <n v="10500"/>
    <s v=""/>
    <s v="Plumbing Repairs"/>
    <s v=""/>
    <s v=""/>
  </r>
  <r>
    <n v="64"/>
    <x v="25"/>
    <x v="6"/>
    <x v="23"/>
    <n v="7500"/>
    <s v=""/>
    <s v="Purchase of Bulbs Imme"/>
    <s v=""/>
    <s v=""/>
  </r>
  <r>
    <n v="65"/>
    <x v="25"/>
    <x v="6"/>
    <x v="9"/>
    <n v="6000"/>
    <s v=""/>
    <s v="Big Fan Repairs"/>
    <s v=""/>
    <s v=""/>
  </r>
  <r>
    <n v="66"/>
    <x v="26"/>
    <x v="1"/>
    <x v="1"/>
    <n v="10000"/>
    <s v=""/>
    <s v="Petrol 29th &amp; 30th"/>
    <s v=""/>
    <s v=""/>
  </r>
  <r>
    <n v="67"/>
    <x v="27"/>
    <x v="6"/>
    <x v="17"/>
    <n v="15000"/>
    <s v=""/>
    <s v="Capentary Repairs Oga Sunny"/>
    <s v=""/>
    <s v=""/>
  </r>
  <r>
    <n v="68"/>
    <x v="27"/>
    <x v="1"/>
    <x v="1"/>
    <n v="5000"/>
    <s v=""/>
    <s v="Petrol"/>
    <s v=""/>
    <s v=""/>
  </r>
  <r>
    <n v="69"/>
    <x v="27"/>
    <x v="10"/>
    <x v="24"/>
    <n v="3000"/>
    <s v=""/>
    <s v="Monthly Sewage Disposal"/>
    <s v=""/>
    <s v=""/>
  </r>
  <r>
    <n v="70"/>
    <x v="27"/>
    <x v="6"/>
    <x v="9"/>
    <n v="15500"/>
    <s v=""/>
    <s v="Electrical Repairs"/>
    <s v=""/>
    <s v=""/>
  </r>
  <r>
    <n v="71"/>
    <x v="28"/>
    <x v="1"/>
    <x v="1"/>
    <n v="10000"/>
    <s v=""/>
    <s v="Petrol"/>
    <s v=""/>
    <s v=""/>
  </r>
  <r>
    <n v="72"/>
    <x v="29"/>
    <x v="6"/>
    <x v="23"/>
    <n v="1550"/>
    <s v=""/>
    <s v="Private Room2 Socket &amp; Reparis"/>
    <s v=""/>
    <s v=""/>
  </r>
  <r>
    <n v="73"/>
    <x v="29"/>
    <x v="7"/>
    <x v="10"/>
    <n v="3000"/>
    <s v=""/>
    <s v="Internet for Videos Upload"/>
    <s v=""/>
    <s v=""/>
  </r>
  <r>
    <n v="74"/>
    <x v="29"/>
    <x v="1"/>
    <x v="15"/>
    <n v="10000"/>
    <s v=""/>
    <s v="Petrol &amp; Diesel"/>
    <s v=""/>
    <s v=""/>
  </r>
  <r>
    <n v="75"/>
    <x v="30"/>
    <x v="1"/>
    <x v="1"/>
    <n v="5000"/>
    <s v=""/>
    <s v="Petrol"/>
    <s v=""/>
    <s v=""/>
  </r>
  <r>
    <n v="76"/>
    <x v="30"/>
    <x v="6"/>
    <x v="9"/>
    <n v="21000"/>
    <s v=""/>
    <s v="Imme Feb, Mar, April Monthly"/>
    <s v=""/>
    <s v=""/>
  </r>
  <r>
    <n v="77"/>
    <x v="30"/>
    <x v="3"/>
    <x v="25"/>
    <n v="4000"/>
    <s v=""/>
    <s v="Labor for Pharmacy AC"/>
    <s v=""/>
    <s v=""/>
  </r>
  <r>
    <n v="78"/>
    <x v="30"/>
    <x v="6"/>
    <x v="7"/>
    <n v="7000"/>
    <s v=""/>
    <s v="Plumbing Repairs (Nasiru)"/>
    <s v=""/>
    <s v=""/>
  </r>
  <r>
    <n v="79"/>
    <x v="30"/>
    <x v="8"/>
    <x v="12"/>
    <n v="34500"/>
    <s v=""/>
    <s v="Face mask"/>
    <s v=""/>
    <s v=""/>
  </r>
  <r>
    <n v="80"/>
    <x v="31"/>
    <x v="1"/>
    <x v="1"/>
    <n v="5000"/>
    <s v=""/>
    <s v="Petrol"/>
    <s v=""/>
    <s v=""/>
  </r>
  <r>
    <n v="81"/>
    <x v="32"/>
    <x v="1"/>
    <x v="1"/>
    <n v="5000"/>
    <s v=""/>
    <s v="Petrol"/>
    <s v=""/>
    <s v=""/>
  </r>
  <r>
    <n v="82"/>
    <x v="33"/>
    <x v="1"/>
    <x v="1"/>
    <n v="3000"/>
    <s v=""/>
    <s v="Petrol"/>
    <s v=""/>
    <s v=""/>
  </r>
  <r>
    <n v="83"/>
    <x v="34"/>
    <x v="6"/>
    <x v="26"/>
    <n v="4000"/>
    <s v=""/>
    <s v="Director A/Condition"/>
    <s v=""/>
    <s v=""/>
  </r>
  <r>
    <n v="84"/>
    <x v="34"/>
    <x v="0"/>
    <x v="22"/>
    <n v="8000"/>
    <s v=""/>
    <s v="Israel Loan from Salary"/>
    <s v=""/>
    <s v=""/>
  </r>
  <r>
    <n v="85"/>
    <x v="34"/>
    <x v="6"/>
    <x v="27"/>
    <n v="6000"/>
    <s v=""/>
    <s v="Inpatient &amp; Toilet Door"/>
    <s v=""/>
    <s v=""/>
  </r>
  <r>
    <n v="86"/>
    <x v="35"/>
    <x v="1"/>
    <x v="15"/>
    <n v="8000"/>
    <s v=""/>
    <s v="Diesel &amp; Petrol"/>
    <s v=""/>
    <s v=""/>
  </r>
  <r>
    <n v="87"/>
    <x v="35"/>
    <x v="4"/>
    <x v="28"/>
    <n v="43500"/>
    <s v=""/>
    <s v="Ground Staff Weekly"/>
    <s v=""/>
    <s v=""/>
  </r>
  <r>
    <n v="88"/>
    <x v="35"/>
    <x v="1"/>
    <x v="1"/>
    <n v="5000"/>
    <s v=""/>
    <s v="Petrol"/>
    <s v=""/>
    <s v=""/>
  </r>
  <r>
    <n v="89"/>
    <x v="36"/>
    <x v="1"/>
    <x v="1"/>
    <n v="5000"/>
    <s v=""/>
    <s v="Petrol"/>
    <s v=""/>
    <s v=""/>
  </r>
  <r>
    <n v="90"/>
    <x v="36"/>
    <x v="7"/>
    <x v="10"/>
    <n v="3000"/>
    <s v=""/>
    <s v="Internet for Videos Upload"/>
    <s v=""/>
    <s v=""/>
  </r>
  <r>
    <n v="91"/>
    <x v="37"/>
    <x v="6"/>
    <x v="7"/>
    <n v="7000"/>
    <s v=""/>
    <s v="Borehole Repairs"/>
    <s v=""/>
    <s v=""/>
  </r>
  <r>
    <n v="92"/>
    <x v="37"/>
    <x v="6"/>
    <x v="9"/>
    <n v="7000"/>
    <s v=""/>
    <s v="Refridgerator"/>
    <s v=""/>
    <s v=""/>
  </r>
  <r>
    <n v="93"/>
    <x v="37"/>
    <x v="1"/>
    <x v="15"/>
    <n v="10000"/>
    <s v=""/>
    <s v="Petrol &amp; Diesel"/>
    <s v=""/>
    <s v=""/>
  </r>
  <r>
    <n v="94"/>
    <x v="37"/>
    <x v="0"/>
    <x v="22"/>
    <n v="5000"/>
    <s v=""/>
    <s v="Ahmed Advance"/>
    <s v=""/>
    <s v=""/>
  </r>
  <r>
    <n v="95"/>
    <x v="38"/>
    <x v="6"/>
    <x v="9"/>
    <n v="6550"/>
    <s v=""/>
    <s v="Electrical Repairs"/>
    <s v=""/>
    <s v=""/>
  </r>
  <r>
    <n v="96"/>
    <x v="39"/>
    <x v="7"/>
    <x v="16"/>
    <n v="15000"/>
    <s v=""/>
    <s v="Coach Upchagi"/>
    <s v=""/>
    <s v=""/>
  </r>
  <r>
    <n v="97"/>
    <x v="39"/>
    <x v="1"/>
    <x v="1"/>
    <n v="3000"/>
    <s v=""/>
    <s v="Petrol"/>
    <s v=""/>
    <s v=""/>
  </r>
  <r>
    <n v="98"/>
    <x v="40"/>
    <x v="4"/>
    <x v="28"/>
    <n v="43500"/>
    <s v=""/>
    <s v="Ground Staff Weekly"/>
    <s v=""/>
    <s v=""/>
  </r>
  <r>
    <n v="99"/>
    <x v="40"/>
    <x v="1"/>
    <x v="1"/>
    <n v="5000"/>
    <s v=""/>
    <s v="Petrol"/>
    <s v=""/>
    <s v=""/>
  </r>
  <r>
    <n v="100"/>
    <x v="40"/>
    <x v="6"/>
    <x v="17"/>
    <n v="21000"/>
    <s v=""/>
    <s v="Capentary Repairs Oga Sunny"/>
    <s v=""/>
    <s v=""/>
  </r>
  <r>
    <n v="101"/>
    <x v="41"/>
    <x v="1"/>
    <x v="15"/>
    <n v="10000"/>
    <s v=""/>
    <s v="Diesel &amp; Petrol"/>
    <s v=""/>
    <s v=""/>
  </r>
  <r>
    <n v="102"/>
    <x v="42"/>
    <x v="10"/>
    <x v="18"/>
    <n v="201700"/>
    <s v=""/>
    <s v="Electricity Bill April 2020"/>
    <s v=""/>
    <s v=""/>
  </r>
  <r>
    <n v="103"/>
    <x v="42"/>
    <x v="1"/>
    <x v="1"/>
    <n v="8000"/>
    <s v=""/>
    <s v="Petrol &amp; Diesel"/>
    <s v=""/>
    <s v=""/>
  </r>
  <r>
    <n v="104"/>
    <x v="42"/>
    <x v="6"/>
    <x v="26"/>
    <n v="13500"/>
    <s v=""/>
    <s v="AC Repairs "/>
    <s v=""/>
    <s v=""/>
  </r>
  <r>
    <n v="105"/>
    <x v="42"/>
    <x v="1"/>
    <x v="1"/>
    <n v="3000"/>
    <s v=""/>
    <s v="Petrol"/>
    <s v=""/>
    <s v=""/>
  </r>
  <r>
    <n v="106"/>
    <x v="43"/>
    <x v="6"/>
    <x v="9"/>
    <n v="8000"/>
    <s v=""/>
    <s v="Welding Repairs Shedrack"/>
    <s v=""/>
    <s v=""/>
  </r>
  <r>
    <n v="107"/>
    <x v="43"/>
    <x v="0"/>
    <x v="21"/>
    <n v="96000"/>
    <s v=""/>
    <s v="Security Staff Salary for Sallah"/>
    <s v=""/>
    <s v=""/>
  </r>
  <r>
    <n v="108"/>
    <x v="43"/>
    <x v="1"/>
    <x v="1"/>
    <n v="5000"/>
    <s v=""/>
    <s v="Petrol"/>
    <s v=""/>
    <s v=""/>
  </r>
  <r>
    <n v="109"/>
    <x v="44"/>
    <x v="7"/>
    <x v="16"/>
    <n v="32000"/>
    <s v=""/>
    <s v="Lina's Security Salary"/>
    <s v=""/>
    <s v=""/>
  </r>
  <r>
    <n v="110"/>
    <x v="44"/>
    <x v="6"/>
    <x v="29"/>
    <n v="12000"/>
    <s v=""/>
    <s v="Auwal for Screeding"/>
    <s v=""/>
    <s v=""/>
  </r>
  <r>
    <n v="111"/>
    <x v="44"/>
    <x v="5"/>
    <x v="6"/>
    <n v="5000"/>
    <s v=""/>
    <s v="Monthly Internet Subscription"/>
    <s v=""/>
    <s v=""/>
  </r>
  <r>
    <n v="112"/>
    <x v="44"/>
    <x v="1"/>
    <x v="1"/>
    <n v="5000"/>
    <s v=""/>
    <s v="Petrol"/>
    <s v=""/>
    <s v=""/>
  </r>
  <r>
    <n v="113"/>
    <x v="44"/>
    <x v="6"/>
    <x v="9"/>
    <n v="2500"/>
    <s v=""/>
    <s v="Electrical Cable Imme"/>
    <s v=""/>
    <s v=""/>
  </r>
  <r>
    <n v="114"/>
    <x v="45"/>
    <x v="0"/>
    <x v="0"/>
    <n v="110000"/>
    <s v=""/>
    <s v="Admin Muslims Salary "/>
    <s v=""/>
    <s v=""/>
  </r>
  <r>
    <n v="115"/>
    <x v="45"/>
    <x v="1"/>
    <x v="1"/>
    <n v="11000"/>
    <s v=""/>
    <s v="Petrol"/>
    <s v=""/>
    <s v=""/>
  </r>
  <r>
    <n v="116"/>
    <x v="45"/>
    <x v="0"/>
    <x v="0"/>
    <n v="62500"/>
    <s v=""/>
    <s v="Maintenance Muslim Salary"/>
    <s v=""/>
    <s v=""/>
  </r>
  <r>
    <n v="117"/>
    <x v="45"/>
    <x v="4"/>
    <x v="28"/>
    <n v="61000"/>
    <s v=""/>
    <s v="Ground Staff + Auwal"/>
    <s v=""/>
    <s v=""/>
  </r>
  <r>
    <n v="118"/>
    <x v="46"/>
    <x v="6"/>
    <x v="30"/>
    <n v="5000"/>
    <s v=""/>
    <s v="Cutting Tree Behind Admin"/>
    <s v=""/>
    <s v=""/>
  </r>
  <r>
    <n v="119"/>
    <x v="47"/>
    <x v="0"/>
    <x v="0"/>
    <n v="30000"/>
    <s v=""/>
    <s v="Chief Security Salary"/>
    <s v=""/>
    <s v=""/>
  </r>
  <r>
    <n v="120"/>
    <x v="46"/>
    <x v="1"/>
    <x v="1"/>
    <n v="3000"/>
    <s v=""/>
    <s v="Petrol"/>
    <s v=""/>
    <s v=""/>
  </r>
  <r>
    <n v="121"/>
    <x v="48"/>
    <x v="1"/>
    <x v="15"/>
    <n v="5000"/>
    <s v=""/>
    <s v="Diesel"/>
    <s v=""/>
    <s v=""/>
  </r>
  <r>
    <n v="122"/>
    <x v="48"/>
    <x v="4"/>
    <x v="28"/>
    <n v="12500"/>
    <s v=""/>
    <s v="Ground Staff Balance"/>
    <s v=""/>
    <s v=""/>
  </r>
  <r>
    <n v="123"/>
    <x v="49"/>
    <x v="1"/>
    <x v="1"/>
    <n v="5000"/>
    <s v=""/>
    <s v="Petrol"/>
    <s v=""/>
    <s v=""/>
  </r>
  <r>
    <n v="124"/>
    <x v="47"/>
    <x v="12"/>
    <x v="31"/>
    <n v="60200"/>
    <s v=""/>
    <s v="PR for Police and Ko + Transport"/>
    <s v=""/>
    <s v=""/>
  </r>
  <r>
    <n v="125"/>
    <x v="47"/>
    <x v="2"/>
    <x v="32"/>
    <n v="45000"/>
    <s v=""/>
    <s v="Replacing Pharmacy Laptop"/>
    <s v=""/>
    <s v=""/>
  </r>
  <r>
    <n v="126"/>
    <x v="47"/>
    <x v="2"/>
    <x v="3"/>
    <n v="3000"/>
    <s v=""/>
    <s v="Tube, Belt &amp; Labor for Mow Umar"/>
    <s v=""/>
    <s v=""/>
  </r>
  <r>
    <n v="127"/>
    <x v="47"/>
    <x v="1"/>
    <x v="15"/>
    <n v="13000"/>
    <s v=""/>
    <s v="Petrol &amp; Diesel"/>
    <s v=""/>
    <s v=""/>
  </r>
  <r>
    <n v="128"/>
    <x v="47"/>
    <x v="3"/>
    <x v="25"/>
    <n v="1500"/>
    <s v=""/>
    <s v="Carpentary Repairs in Pharmacy"/>
    <s v=""/>
    <s v=""/>
  </r>
  <r>
    <n v="129"/>
    <x v="50"/>
    <x v="1"/>
    <x v="1"/>
    <n v="5000"/>
    <s v=""/>
    <s v="Petrol"/>
    <s v=""/>
    <s v=""/>
  </r>
  <r>
    <n v="130"/>
    <x v="50"/>
    <x v="7"/>
    <x v="10"/>
    <n v="4500"/>
    <s v=""/>
    <s v="Internet for Videos Upload"/>
    <s v=""/>
    <s v=""/>
  </r>
  <r>
    <n v="131"/>
    <x v="51"/>
    <x v="7"/>
    <x v="16"/>
    <n v="25000"/>
    <s v=""/>
    <s v="Upchagi Loan"/>
    <s v=""/>
    <s v=""/>
  </r>
  <r>
    <n v="132"/>
    <x v="51"/>
    <x v="6"/>
    <x v="8"/>
    <n v="7500"/>
    <s v=""/>
    <s v="Repair of Generator Mujid"/>
    <s v=""/>
    <s v=""/>
  </r>
  <r>
    <n v="133"/>
    <x v="51"/>
    <x v="1"/>
    <x v="33"/>
    <n v="3500"/>
    <s v=""/>
    <s v="Petrol &amp; Engine Oil"/>
    <s v=""/>
    <s v=""/>
  </r>
  <r>
    <n v="134"/>
    <x v="52"/>
    <x v="2"/>
    <x v="34"/>
    <n v="65000"/>
    <s v=""/>
    <s v="Half Engine for Generator Purchase"/>
    <s v=""/>
    <s v=""/>
  </r>
  <r>
    <n v="135"/>
    <x v="52"/>
    <x v="6"/>
    <x v="8"/>
    <n v="22000"/>
    <s v=""/>
    <s v="Advance for Generator Recoiling"/>
    <s v=""/>
    <s v=""/>
  </r>
  <r>
    <n v="136"/>
    <x v="52"/>
    <x v="1"/>
    <x v="1"/>
    <n v="5000"/>
    <s v=""/>
    <s v="Petrol "/>
    <s v=""/>
    <s v=""/>
  </r>
  <r>
    <n v="137"/>
    <x v="53"/>
    <x v="6"/>
    <x v="23"/>
    <n v="18500"/>
    <s v=""/>
    <s v="Wiring, Security Bulbs &amp; Repairs"/>
    <s v=""/>
    <s v=""/>
  </r>
  <r>
    <n v="138"/>
    <x v="53"/>
    <x v="1"/>
    <x v="1"/>
    <n v="6000"/>
    <s v=""/>
    <s v="Petrol"/>
    <s v=""/>
    <s v=""/>
  </r>
  <r>
    <n v="139"/>
    <x v="53"/>
    <x v="13"/>
    <x v="35"/>
    <n v="6000"/>
    <s v=""/>
    <s v="Court Register Moving Almadina Case"/>
    <s v=""/>
    <s v=""/>
  </r>
  <r>
    <n v="140"/>
    <x v="54"/>
    <x v="4"/>
    <x v="28"/>
    <n v="43750"/>
    <s v=""/>
    <s v="Ground Staff Weekly"/>
    <s v=""/>
    <s v=""/>
  </r>
  <r>
    <n v="141"/>
    <x v="54"/>
    <x v="8"/>
    <x v="12"/>
    <n v="5000"/>
    <s v=""/>
    <s v="5 Pieces of Face Shield"/>
    <s v=""/>
    <s v=""/>
  </r>
  <r>
    <n v="142"/>
    <x v="54"/>
    <x v="1"/>
    <x v="1"/>
    <n v="5000"/>
    <s v=""/>
    <s v="Petrol"/>
    <s v=""/>
    <s v=""/>
  </r>
  <r>
    <n v="143"/>
    <x v="55"/>
    <x v="1"/>
    <x v="1"/>
    <n v="8000"/>
    <s v=""/>
    <s v="Petrol"/>
    <s v=""/>
    <s v=""/>
  </r>
  <r>
    <n v="144"/>
    <x v="56"/>
    <x v="2"/>
    <x v="34"/>
    <n v="20600"/>
    <s v=""/>
    <s v="Rain Boots, Coats &amp; Lamps Auwal"/>
    <s v=""/>
    <s v=""/>
  </r>
  <r>
    <n v="145"/>
    <x v="56"/>
    <x v="6"/>
    <x v="36"/>
    <n v="20000"/>
    <s v=""/>
    <s v="Painter Screeding Balance Auwal"/>
    <s v=""/>
    <s v=""/>
  </r>
  <r>
    <n v="146"/>
    <x v="56"/>
    <x v="6"/>
    <x v="8"/>
    <n v="500"/>
    <s v=""/>
    <s v="Repair Wheel Barrow Tyre Ali"/>
    <s v=""/>
    <s v=""/>
  </r>
  <r>
    <n v="147"/>
    <x v="56"/>
    <x v="0"/>
    <x v="21"/>
    <n v="24000"/>
    <s v=""/>
    <s v="Monthly Security Expense Mr. Azi"/>
    <s v=""/>
    <s v=""/>
  </r>
  <r>
    <n v="148"/>
    <x v="56"/>
    <x v="4"/>
    <x v="5"/>
    <n v="225000"/>
    <s v=""/>
    <s v="$500 @ 450 Naira"/>
    <s v=""/>
    <s v=""/>
  </r>
  <r>
    <n v="149"/>
    <x v="56"/>
    <x v="6"/>
    <x v="26"/>
    <n v="2000"/>
    <s v=""/>
    <s v="AC Repairs - Mr. Samson"/>
    <s v=""/>
    <s v=""/>
  </r>
  <r>
    <n v="150"/>
    <x v="56"/>
    <x v="4"/>
    <x v="5"/>
    <n v="800000"/>
    <s v=""/>
    <s v="Given to Alhaji Ibrahim"/>
    <s v=""/>
    <s v=""/>
  </r>
  <r>
    <n v="151"/>
    <x v="56"/>
    <x v="1"/>
    <x v="1"/>
    <n v="5000"/>
    <s v=""/>
    <s v="Petrol Mallam Isa"/>
    <s v=""/>
    <s v=""/>
  </r>
  <r>
    <n v="152"/>
    <x v="57"/>
    <x v="2"/>
    <x v="32"/>
    <n v="37000"/>
    <s v=""/>
    <s v="Purchase of Printer for Lab"/>
    <s v=""/>
    <s v=""/>
  </r>
  <r>
    <n v="153"/>
    <x v="57"/>
    <x v="1"/>
    <x v="1"/>
    <n v="8000"/>
    <s v=""/>
    <s v="Petrol Mallam Isa"/>
    <s v=""/>
    <s v=""/>
  </r>
  <r>
    <n v="154"/>
    <x v="57"/>
    <x v="10"/>
    <x v="24"/>
    <n v="3000"/>
    <s v=""/>
    <s v="April Waste Disposal - Bose"/>
    <s v=""/>
    <s v=""/>
  </r>
  <r>
    <n v="155"/>
    <x v="58"/>
    <x v="6"/>
    <x v="30"/>
    <n v="2000"/>
    <s v=""/>
    <s v="Chemicals for Spraying Grasses Auwal"/>
    <s v=""/>
    <s v=""/>
  </r>
  <r>
    <n v="156"/>
    <x v="58"/>
    <x v="8"/>
    <x v="37"/>
    <n v="24000"/>
    <s v=""/>
    <s v="Purchase of Nightingale Bose"/>
    <s v=""/>
    <s v=""/>
  </r>
  <r>
    <n v="157"/>
    <x v="58"/>
    <x v="2"/>
    <x v="2"/>
    <n v="14000"/>
    <s v=""/>
    <s v="Printing X-Ray Request Sheet"/>
    <s v=""/>
    <s v=""/>
  </r>
  <r>
    <n v="158"/>
    <x v="58"/>
    <x v="6"/>
    <x v="30"/>
    <n v="6000"/>
    <s v=""/>
    <s v="Additional Cutting Trees"/>
    <s v=""/>
    <s v=""/>
  </r>
  <r>
    <n v="159"/>
    <x v="58"/>
    <x v="0"/>
    <x v="22"/>
    <n v="5000"/>
    <s v=""/>
    <s v="Musa Security Loan"/>
    <s v=""/>
    <s v=""/>
  </r>
  <r>
    <n v="160"/>
    <x v="58"/>
    <x v="1"/>
    <x v="1"/>
    <n v="6000"/>
    <s v=""/>
    <s v="Petrol Mallam Isa"/>
    <s v=""/>
    <s v=""/>
  </r>
  <r>
    <n v="161"/>
    <x v="58"/>
    <x v="8"/>
    <x v="12"/>
    <n v="16000"/>
    <s v=""/>
    <s v="Methylated Spirit Lizzy"/>
    <s v=""/>
    <s v=""/>
  </r>
  <r>
    <n v="162"/>
    <x v="59"/>
    <x v="7"/>
    <x v="38"/>
    <n v="6000"/>
    <s v=""/>
    <s v="Umar Driver 50 Litres of Petrol"/>
    <s v=""/>
    <s v=""/>
  </r>
  <r>
    <n v="163"/>
    <x v="59"/>
    <x v="1"/>
    <x v="1"/>
    <n v="10000"/>
    <s v=""/>
    <s v="Petrol &amp; Diesel"/>
    <s v=""/>
    <s v=""/>
  </r>
  <r>
    <n v="164"/>
    <x v="59"/>
    <x v="6"/>
    <x v="9"/>
    <n v="14000"/>
    <s v=""/>
    <s v="Electrical Repairs"/>
    <s v=""/>
    <s v=""/>
  </r>
  <r>
    <n v="165"/>
    <x v="59"/>
    <x v="7"/>
    <x v="39"/>
    <n v="4000"/>
    <s v=""/>
    <s v="Repair of AC at Director's House Alh. Ibrahim"/>
    <s v=""/>
    <s v=""/>
  </r>
  <r>
    <n v="166"/>
    <x v="60"/>
    <x v="6"/>
    <x v="9"/>
    <n v="10000"/>
    <s v=""/>
    <s v="Mr. Immeh Electrical Services May 2020"/>
    <s v=""/>
    <s v=""/>
  </r>
  <r>
    <n v="167"/>
    <x v="60"/>
    <x v="1"/>
    <x v="1"/>
    <n v="8000"/>
    <s v=""/>
    <s v="Petrol"/>
    <s v=""/>
    <s v=""/>
  </r>
  <r>
    <n v="168"/>
    <x v="61"/>
    <x v="1"/>
    <x v="15"/>
    <n v="10000"/>
    <s v=""/>
    <s v="Diesel"/>
    <s v=""/>
    <s v=""/>
  </r>
  <r>
    <n v="169"/>
    <x v="61"/>
    <x v="1"/>
    <x v="1"/>
    <n v="5000"/>
    <s v=""/>
    <s v="Petrol"/>
    <s v=""/>
    <s v=""/>
  </r>
  <r>
    <n v="170"/>
    <x v="61"/>
    <x v="4"/>
    <x v="28"/>
    <n v="40500"/>
    <s v=""/>
    <s v="Ground Staff Weekly"/>
    <s v=""/>
    <s v=""/>
  </r>
  <r>
    <n v="171"/>
    <x v="62"/>
    <x v="1"/>
    <x v="1"/>
    <n v="5000"/>
    <s v=""/>
    <s v="Petrol"/>
    <s v=""/>
    <s v=""/>
  </r>
  <r>
    <n v="172"/>
    <x v="62"/>
    <x v="1"/>
    <x v="33"/>
    <n v="500"/>
    <s v=""/>
    <s v="Engine Oil"/>
    <s v=""/>
    <s v=""/>
  </r>
  <r>
    <n v="173"/>
    <x v="62"/>
    <x v="6"/>
    <x v="7"/>
    <n v="500"/>
    <s v=""/>
    <s v="Plumber Advance"/>
    <s v=""/>
    <s v=""/>
  </r>
  <r>
    <n v="174"/>
    <x v="63"/>
    <x v="1"/>
    <x v="1"/>
    <n v="8000"/>
    <s v=""/>
    <s v="Petrol"/>
    <s v=""/>
    <s v=""/>
  </r>
  <r>
    <n v="175"/>
    <x v="63"/>
    <x v="4"/>
    <x v="5"/>
    <n v="360000"/>
    <s v=""/>
    <s v="$800 given to Alhaji @ N450/$"/>
    <s v=""/>
    <s v=""/>
  </r>
  <r>
    <n v="176"/>
    <x v="63"/>
    <x v="7"/>
    <x v="10"/>
    <n v="3000"/>
    <s v=""/>
    <s v="Video Upload for Lina's"/>
    <s v=""/>
    <s v=""/>
  </r>
  <r>
    <n v="177"/>
    <x v="63"/>
    <x v="6"/>
    <x v="40"/>
    <n v="7500"/>
    <s v=""/>
    <s v="Roofing Repairs from Rain Damage"/>
    <s v=""/>
    <s v=""/>
  </r>
  <r>
    <n v="178"/>
    <x v="64"/>
    <x v="1"/>
    <x v="1"/>
    <n v="14000"/>
    <s v=""/>
    <s v="Petrol &amp; Diesel"/>
    <s v=""/>
    <s v=""/>
  </r>
  <r>
    <n v="179"/>
    <x v="65"/>
    <x v="7"/>
    <x v="41"/>
    <n v="2000"/>
    <s v=""/>
    <s v="Gun Powder for Upchaggi"/>
    <s v=""/>
    <s v=""/>
  </r>
  <r>
    <n v="180"/>
    <x v="65"/>
    <x v="1"/>
    <x v="15"/>
    <n v="5000"/>
    <s v=""/>
    <s v="Diesel"/>
    <s v=""/>
    <s v=""/>
  </r>
  <r>
    <n v="181"/>
    <x v="65"/>
    <x v="1"/>
    <x v="1"/>
    <n v="8000"/>
    <s v=""/>
    <s v="Petrol"/>
    <s v=""/>
    <s v=""/>
  </r>
  <r>
    <n v="182"/>
    <x v="65"/>
    <x v="6"/>
    <x v="9"/>
    <n v="2000"/>
    <s v=""/>
    <s v="External Electrical Sparks Fixing"/>
    <s v=""/>
    <s v=""/>
  </r>
  <r>
    <n v="183"/>
    <x v="66"/>
    <x v="10"/>
    <x v="18"/>
    <n v="154250"/>
    <s v=""/>
    <s v="May Electricity Bill"/>
    <s v=""/>
    <s v=""/>
  </r>
  <r>
    <n v="184"/>
    <x v="66"/>
    <x v="10"/>
    <x v="19"/>
    <n v="26250"/>
    <s v=""/>
    <s v="April &amp; May Water Bill"/>
    <s v=""/>
    <s v=""/>
  </r>
  <r>
    <n v="185"/>
    <x v="66"/>
    <x v="2"/>
    <x v="32"/>
    <n v="8500"/>
    <s v=""/>
    <s v="Small fan for Doctor's Call Room"/>
    <s v=""/>
    <s v=""/>
  </r>
  <r>
    <n v="186"/>
    <x v="66"/>
    <x v="1"/>
    <x v="1"/>
    <n v="5000"/>
    <s v=""/>
    <s v="Petrol"/>
    <s v=""/>
    <s v=""/>
  </r>
  <r>
    <n v="187"/>
    <x v="66"/>
    <x v="7"/>
    <x v="16"/>
    <n v="10000"/>
    <s v=""/>
    <s v="Upchagi Loan"/>
    <s v=""/>
    <s v=""/>
  </r>
  <r>
    <n v="188"/>
    <x v="66"/>
    <x v="1"/>
    <x v="1"/>
    <n v="8000"/>
    <s v=""/>
    <s v="Petrol"/>
    <s v=""/>
    <s v=""/>
  </r>
  <r>
    <n v="189"/>
    <x v="67"/>
    <x v="1"/>
    <x v="15"/>
    <n v="13000"/>
    <s v=""/>
    <s v="Petrol &amp; Diesel"/>
    <s v=""/>
    <s v=""/>
  </r>
  <r>
    <n v="190"/>
    <x v="67"/>
    <x v="6"/>
    <x v="9"/>
    <n v="3000"/>
    <s v=""/>
    <s v="Cables for Call Room Fan Changing"/>
    <s v=""/>
    <s v=""/>
  </r>
  <r>
    <n v="191"/>
    <x v="67"/>
    <x v="1"/>
    <x v="33"/>
    <n v="500"/>
    <s v=""/>
    <s v="Engine Oil"/>
    <s v=""/>
    <s v=""/>
  </r>
  <r>
    <n v="192"/>
    <x v="68"/>
    <x v="6"/>
    <x v="29"/>
    <n v="41500"/>
    <s v=""/>
    <s v="Groudstaff Weekly"/>
    <s v=""/>
    <s v=""/>
  </r>
  <r>
    <n v="193"/>
    <x v="68"/>
    <x v="6"/>
    <x v="30"/>
    <n v="3000"/>
    <s v=""/>
    <s v="Chemicals for Spraying Grasses Auwal"/>
    <s v=""/>
    <s v=""/>
  </r>
  <r>
    <n v="194"/>
    <x v="68"/>
    <x v="4"/>
    <x v="42"/>
    <n v="3000"/>
    <s v=""/>
    <s v="Fertilizer for New Site Auwal"/>
    <s v=""/>
    <s v=""/>
  </r>
  <r>
    <n v="195"/>
    <x v="68"/>
    <x v="0"/>
    <x v="22"/>
    <n v="60000"/>
    <s v=""/>
    <s v="Ibrahim Adamu Loan"/>
    <s v=""/>
    <s v=""/>
  </r>
  <r>
    <n v="196"/>
    <x v="68"/>
    <x v="1"/>
    <x v="1"/>
    <n v="9000"/>
    <s v=""/>
    <s v="Petrol"/>
    <s v=""/>
    <s v=""/>
  </r>
  <r>
    <n v="197"/>
    <x v="69"/>
    <x v="1"/>
    <x v="1"/>
    <n v="3000"/>
    <s v=""/>
    <s v="Petrol"/>
    <s v=""/>
    <s v=""/>
  </r>
  <r>
    <n v="198"/>
    <x v="70"/>
    <x v="6"/>
    <x v="8"/>
    <n v="15000"/>
    <s v=""/>
    <s v="Overhauling Engine Mujid"/>
    <s v=""/>
    <s v=""/>
  </r>
  <r>
    <n v="199"/>
    <x v="70"/>
    <x v="6"/>
    <x v="9"/>
    <n v="5500"/>
    <s v=""/>
    <s v="Relay for Private Room 1 Fridge &amp; Labor"/>
    <s v=""/>
    <s v=""/>
  </r>
  <r>
    <n v="200"/>
    <x v="70"/>
    <x v="6"/>
    <x v="27"/>
    <n v="7500"/>
    <s v=""/>
    <s v="Door Damage Wind IPD"/>
    <s v=""/>
    <s v=""/>
  </r>
  <r>
    <n v="201"/>
    <x v="70"/>
    <x v="1"/>
    <x v="1"/>
    <n v="5000"/>
    <s v=""/>
    <s v="Petrol"/>
    <s v=""/>
    <s v=""/>
  </r>
  <r>
    <n v="202"/>
    <x v="70"/>
    <x v="13"/>
    <x v="35"/>
    <n v="5500"/>
    <s v=""/>
    <s v="Court Order 4000 Magistrate Court, 1500 High Court"/>
    <s v=""/>
    <s v=""/>
  </r>
  <r>
    <n v="203"/>
    <x v="70"/>
    <x v="6"/>
    <x v="7"/>
    <n v="10500"/>
    <s v=""/>
    <s v="Plumbing Repairs"/>
    <s v=""/>
    <s v=""/>
  </r>
  <r>
    <n v="204"/>
    <x v="71"/>
    <x v="2"/>
    <x v="3"/>
    <n v="6200"/>
    <s v=""/>
    <s v="Theatre HeadLamp"/>
    <s v=""/>
    <s v=""/>
  </r>
  <r>
    <n v="205"/>
    <x v="71"/>
    <x v="1"/>
    <x v="1"/>
    <n v="4000"/>
    <s v=""/>
    <s v="Petrol"/>
    <s v=""/>
    <s v=""/>
  </r>
  <r>
    <n v="206"/>
    <x v="72"/>
    <x v="1"/>
    <x v="15"/>
    <n v="10000"/>
    <s v=""/>
    <s v="Petrol &amp; Diesel"/>
    <s v=""/>
    <s v=""/>
  </r>
  <r>
    <n v="207"/>
    <x v="72"/>
    <x v="2"/>
    <x v="34"/>
    <n v="14200"/>
    <s v=""/>
    <s v="Electric Bulbs"/>
    <s v=""/>
    <s v=""/>
  </r>
  <r>
    <n v="208"/>
    <x v="72"/>
    <x v="4"/>
    <x v="5"/>
    <n v="20000"/>
    <s v=""/>
    <s v="Abdullahi Future Ventures Loan"/>
    <s v=""/>
    <s v=""/>
  </r>
  <r>
    <n v="209"/>
    <x v="72"/>
    <x v="4"/>
    <x v="5"/>
    <n v="450000"/>
    <s v=""/>
    <s v="$1000 @ N450"/>
    <s v=""/>
    <s v=""/>
  </r>
  <r>
    <n v="210"/>
    <x v="72"/>
    <x v="2"/>
    <x v="2"/>
    <n v="12500"/>
    <s v=""/>
    <s v="Printing Death Certificate"/>
    <s v=""/>
    <s v=""/>
  </r>
  <r>
    <n v="211"/>
    <x v="73"/>
    <x v="2"/>
    <x v="34"/>
    <n v="4500"/>
    <s v=""/>
    <s v="Alternator Brush"/>
    <s v=""/>
    <s v=""/>
  </r>
  <r>
    <n v="212"/>
    <x v="73"/>
    <x v="7"/>
    <x v="16"/>
    <n v="20000"/>
    <s v=""/>
    <s v="Auwal Kassim Loan"/>
    <s v=""/>
    <s v=""/>
  </r>
  <r>
    <n v="213"/>
    <x v="73"/>
    <x v="1"/>
    <x v="15"/>
    <n v="10000"/>
    <s v=""/>
    <s v="Petrol &amp; Diesel"/>
    <s v=""/>
    <s v=""/>
  </r>
  <r>
    <n v="214"/>
    <x v="74"/>
    <x v="1"/>
    <x v="1"/>
    <n v="3000"/>
    <s v=""/>
    <s v="Petrol "/>
    <s v=""/>
    <s v=""/>
  </r>
  <r>
    <n v="215"/>
    <x v="75"/>
    <x v="4"/>
    <x v="5"/>
    <n v="4500"/>
    <s v=""/>
    <s v="Mr. Joe 4500 Instructed by Mr. Hussam"/>
    <s v=""/>
    <s v=""/>
  </r>
  <r>
    <n v="216"/>
    <x v="75"/>
    <x v="2"/>
    <x v="34"/>
    <n v="1500"/>
    <s v=""/>
    <s v="Timing Belt for Mow - Umar"/>
    <s v=""/>
    <s v=""/>
  </r>
  <r>
    <n v="217"/>
    <x v="75"/>
    <x v="4"/>
    <x v="28"/>
    <n v="40500"/>
    <s v=""/>
    <s v="Ground Staff Weekly"/>
    <s v=""/>
    <s v=""/>
  </r>
  <r>
    <n v="218"/>
    <x v="75"/>
    <x v="1"/>
    <x v="15"/>
    <n v="5000"/>
    <s v=""/>
    <s v="Diesel"/>
    <s v=""/>
    <s v=""/>
  </r>
  <r>
    <n v="219"/>
    <x v="75"/>
    <x v="1"/>
    <x v="1"/>
    <n v="3000"/>
    <s v=""/>
    <s v="Petrol"/>
    <s v=""/>
    <s v=""/>
  </r>
  <r>
    <n v="220"/>
    <x v="75"/>
    <x v="1"/>
    <x v="33"/>
    <n v="500"/>
    <s v=""/>
    <s v="Engine Oil"/>
    <s v=""/>
    <s v=""/>
  </r>
  <r>
    <n v="221"/>
    <x v="76"/>
    <x v="1"/>
    <x v="1"/>
    <n v="5000"/>
    <s v=""/>
    <s v="Petrol"/>
    <s v=""/>
    <s v=""/>
  </r>
  <r>
    <n v="222"/>
    <x v="77"/>
    <x v="6"/>
    <x v="8"/>
    <n v="750"/>
    <s v=""/>
    <s v="Repair of Mini Tractor"/>
    <s v=""/>
    <s v=""/>
  </r>
  <r>
    <n v="223"/>
    <x v="77"/>
    <x v="7"/>
    <x v="39"/>
    <n v="20000"/>
    <s v=""/>
    <s v="Electricity Bill - Oga's House"/>
    <s v=""/>
    <s v=""/>
  </r>
  <r>
    <n v="224"/>
    <x v="77"/>
    <x v="7"/>
    <x v="39"/>
    <n v="10000"/>
    <s v=""/>
    <s v="Electricity Bill - Lina's Academy"/>
    <s v=""/>
    <s v=""/>
  </r>
  <r>
    <n v="225"/>
    <x v="77"/>
    <x v="6"/>
    <x v="8"/>
    <n v="22000"/>
    <s v=""/>
    <s v="Segun Balance for Gen Coiling"/>
    <s v=""/>
    <s v=""/>
  </r>
  <r>
    <n v="226"/>
    <x v="77"/>
    <x v="3"/>
    <x v="43"/>
    <n v="306000"/>
    <s v=""/>
    <s v="Khadija Pharmacy Staff Salary"/>
    <s v=""/>
    <s v=""/>
  </r>
  <r>
    <n v="227"/>
    <x v="77"/>
    <x v="1"/>
    <x v="1"/>
    <n v="8000"/>
    <s v=""/>
    <s v="Petrol"/>
    <s v=""/>
    <s v=""/>
  </r>
  <r>
    <n v="228"/>
    <x v="77"/>
    <x v="2"/>
    <x v="32"/>
    <n v="80000"/>
    <s v=""/>
    <s v="Two Laptops replaced."/>
    <s v=""/>
    <s v=""/>
  </r>
  <r>
    <n v="229"/>
    <x v="77"/>
    <x v="6"/>
    <x v="27"/>
    <n v="3000"/>
    <s v=""/>
    <s v="Semi Private Male Door Knob"/>
    <s v=""/>
    <s v=""/>
  </r>
  <r>
    <n v="230"/>
    <x v="77"/>
    <x v="6"/>
    <x v="11"/>
    <n v="3700"/>
    <s v=""/>
    <s v="Leg of Beds and Screws Female Ward"/>
    <s v=""/>
    <s v=""/>
  </r>
  <r>
    <n v="231"/>
    <x v="77"/>
    <x v="6"/>
    <x v="11"/>
    <n v="3500"/>
    <s v=""/>
    <s v="Repair of Nets Entrance to Ward"/>
    <s v=""/>
    <s v=""/>
  </r>
  <r>
    <n v="232"/>
    <x v="78"/>
    <x v="1"/>
    <x v="1"/>
    <n v="5000"/>
    <s v=""/>
    <s v="Petrol "/>
    <s v=""/>
    <s v=""/>
  </r>
  <r>
    <n v="233"/>
    <x v="78"/>
    <x v="4"/>
    <x v="42"/>
    <n v="4000"/>
    <s v=""/>
    <s v="Chemical For Grass at New Site Auwal"/>
    <s v=""/>
    <s v=""/>
  </r>
  <r>
    <n v="234"/>
    <x v="78"/>
    <x v="5"/>
    <x v="6"/>
    <n v="5000"/>
    <s v=""/>
    <s v="Monthly Internet Subscription Emmanuel"/>
    <s v=""/>
    <s v=""/>
  </r>
  <r>
    <n v="235"/>
    <x v="79"/>
    <x v="1"/>
    <x v="15"/>
    <n v="15000"/>
    <s v=""/>
    <s v="Petrol &amp; Diesel"/>
    <s v=""/>
    <s v=""/>
  </r>
  <r>
    <n v="236"/>
    <x v="79"/>
    <x v="6"/>
    <x v="7"/>
    <n v="4500"/>
    <s v=""/>
    <s v="Plumbing Repairs Consulting Rm3"/>
    <s v=""/>
    <s v=""/>
  </r>
  <r>
    <n v="237"/>
    <x v="80"/>
    <x v="0"/>
    <x v="21"/>
    <n v="152500"/>
    <s v=""/>
    <s v="Security &amp; Gatemen Salary"/>
    <s v=""/>
    <s v=""/>
  </r>
  <r>
    <n v="238"/>
    <x v="80"/>
    <x v="6"/>
    <x v="8"/>
    <n v="2500"/>
    <s v=""/>
    <s v="Engine Sitting for Generator Mujid"/>
    <s v=""/>
    <s v=""/>
  </r>
  <r>
    <n v="239"/>
    <x v="80"/>
    <x v="1"/>
    <x v="1"/>
    <n v="5000"/>
    <s v=""/>
    <s v="Petrol"/>
    <s v=""/>
    <s v=""/>
  </r>
  <r>
    <n v="240"/>
    <x v="80"/>
    <x v="0"/>
    <x v="0"/>
    <n v="2000"/>
    <s v=""/>
    <s v="Baba Datijo Loan"/>
    <s v=""/>
    <s v=""/>
  </r>
  <r>
    <n v="241"/>
    <x v="80"/>
    <x v="7"/>
    <x v="16"/>
    <n v="45000"/>
    <s v=""/>
    <s v="Upchagi Loan"/>
    <s v=""/>
    <s v=""/>
  </r>
  <r>
    <n v="242"/>
    <x v="81"/>
    <x v="2"/>
    <x v="32"/>
    <n v="11000"/>
    <s v=""/>
    <s v="Purchase of Standing Fan"/>
    <s v=""/>
    <s v=""/>
  </r>
  <r>
    <n v="243"/>
    <x v="81"/>
    <x v="1"/>
    <x v="1"/>
    <n v="13000"/>
    <s v=""/>
    <s v="Petrol &amp; Diesel"/>
    <s v=""/>
    <s v=""/>
  </r>
  <r>
    <n v="244"/>
    <x v="81"/>
    <x v="6"/>
    <x v="8"/>
    <n v="8400"/>
    <s v=""/>
    <s v="Engine Oil Servicing Almadina &amp; home"/>
    <s v=""/>
    <s v=""/>
  </r>
  <r>
    <n v="245"/>
    <x v="81"/>
    <x v="2"/>
    <x v="2"/>
    <n v="100000"/>
    <s v=""/>
    <s v="Kola Advance for AnteNatal Booklets"/>
    <s v=""/>
    <s v=""/>
  </r>
  <r>
    <n v="246"/>
    <x v="81"/>
    <x v="6"/>
    <x v="17"/>
    <n v="18000"/>
    <s v=""/>
    <s v="Benches &amp; Change of Door Locks"/>
    <s v=""/>
    <s v=""/>
  </r>
  <r>
    <n v="247"/>
    <x v="82"/>
    <x v="1"/>
    <x v="1"/>
    <n v="5000"/>
    <s v=""/>
    <s v="Petrol"/>
    <s v=""/>
    <s v=""/>
  </r>
  <r>
    <n v="248"/>
    <x v="82"/>
    <x v="4"/>
    <x v="28"/>
    <n v="43500"/>
    <s v=""/>
    <s v="Ground Staff Weekly"/>
    <s v=""/>
    <s v=""/>
  </r>
  <r>
    <n v="249"/>
    <x v="82"/>
    <x v="7"/>
    <x v="38"/>
    <n v="8000"/>
    <s v=""/>
    <s v="Umar Petrol &amp; Gas for Truck"/>
    <s v=""/>
    <s v=""/>
  </r>
  <r>
    <n v="250"/>
    <x v="82"/>
    <x v="1"/>
    <x v="1"/>
    <n v="3000"/>
    <s v=""/>
    <s v="Petrol"/>
    <s v=""/>
    <s v=""/>
  </r>
  <r>
    <n v="251"/>
    <x v="83"/>
    <x v="1"/>
    <x v="1"/>
    <n v="5000"/>
    <s v=""/>
    <s v="Petrol"/>
    <s v=""/>
    <s v=""/>
  </r>
  <r>
    <n v="252"/>
    <x v="83"/>
    <x v="14"/>
    <x v="44"/>
    <n v="9500"/>
    <s v=""/>
    <s v="Drinks for Covid Staff &amp; almadina "/>
    <s v=""/>
    <s v=""/>
  </r>
  <r>
    <n v="253"/>
    <x v="83"/>
    <x v="2"/>
    <x v="2"/>
    <n v="3000"/>
    <s v=""/>
    <s v="Banner Framing for NHIS Patients"/>
    <s v=""/>
    <s v=""/>
  </r>
  <r>
    <n v="254"/>
    <x v="83"/>
    <x v="2"/>
    <x v="2"/>
    <n v="4000"/>
    <s v=""/>
    <s v="Printing of Banner Kola"/>
    <s v=""/>
    <s v=""/>
  </r>
  <r>
    <n v="255"/>
    <x v="83"/>
    <x v="3"/>
    <x v="25"/>
    <n v="3500"/>
    <s v=""/>
    <s v="Padlock for Pharmacy "/>
    <s v=""/>
    <s v=""/>
  </r>
  <r>
    <n v="256"/>
    <x v="83"/>
    <x v="6"/>
    <x v="8"/>
    <n v="700"/>
    <s v=""/>
    <s v="Welder for Almadina Gate"/>
    <s v=""/>
    <s v=""/>
  </r>
  <r>
    <n v="257"/>
    <x v="84"/>
    <x v="1"/>
    <x v="1"/>
    <n v="3000"/>
    <s v=""/>
    <s v="Petrol"/>
    <s v=""/>
    <s v=""/>
  </r>
  <r>
    <n v="258"/>
    <x v="85"/>
    <x v="6"/>
    <x v="9"/>
    <n v="8000"/>
    <s v=""/>
    <s v="Extending Electricals for Annex"/>
    <s v=""/>
    <s v=""/>
  </r>
  <r>
    <n v="259"/>
    <x v="85"/>
    <x v="12"/>
    <x v="31"/>
    <n v="13000"/>
    <s v=""/>
    <s v="Weekly Security Expenses"/>
    <s v=""/>
    <s v=""/>
  </r>
  <r>
    <n v="260"/>
    <x v="85"/>
    <x v="14"/>
    <x v="44"/>
    <n v="5200"/>
    <s v=""/>
    <s v="Refreshment for COVID-Personel"/>
    <s v=""/>
    <s v=""/>
  </r>
  <r>
    <n v="261"/>
    <x v="85"/>
    <x v="6"/>
    <x v="27"/>
    <n v="5300"/>
    <s v=""/>
    <s v="Balance of Doors"/>
    <s v=""/>
    <s v=""/>
  </r>
  <r>
    <n v="262"/>
    <x v="85"/>
    <x v="1"/>
    <x v="1"/>
    <n v="3000"/>
    <s v=""/>
    <s v="Petrol"/>
    <s v=""/>
    <s v=""/>
  </r>
  <r>
    <n v="263"/>
    <x v="85"/>
    <x v="4"/>
    <x v="28"/>
    <n v="30000"/>
    <s v=""/>
    <s v="Lawalli Salary"/>
    <s v=""/>
    <s v=""/>
  </r>
  <r>
    <n v="264"/>
    <x v="86"/>
    <x v="3"/>
    <x v="45"/>
    <n v="20000"/>
    <s v=""/>
    <s v="Bottle Water for Pharmacy"/>
    <s v=""/>
    <s v=""/>
  </r>
  <r>
    <n v="265"/>
    <x v="86"/>
    <x v="2"/>
    <x v="3"/>
    <n v="65000"/>
    <s v=""/>
    <s v="Chemicals for Decontaminating Almadina + Certificate"/>
    <s v=""/>
    <s v=""/>
  </r>
  <r>
    <n v="266"/>
    <x v="86"/>
    <x v="6"/>
    <x v="27"/>
    <n v="31500"/>
    <s v=""/>
    <s v="Curtain Rails for Annex 19 Windows"/>
    <s v=""/>
    <s v=""/>
  </r>
  <r>
    <n v="267"/>
    <x v="86"/>
    <x v="7"/>
    <x v="16"/>
    <n v="2000"/>
    <s v=""/>
    <s v="Gun Powder for Upchaggi"/>
    <s v=""/>
    <s v=""/>
  </r>
  <r>
    <n v="268"/>
    <x v="86"/>
    <x v="6"/>
    <x v="9"/>
    <n v="20000"/>
    <s v=""/>
    <s v="Ashiru Nepa Wrong Connection"/>
    <s v=""/>
    <s v=""/>
  </r>
  <r>
    <n v="269"/>
    <x v="86"/>
    <x v="11"/>
    <x v="46"/>
    <n v="5000"/>
    <s v=""/>
    <s v="Feeding Isolated COVID-19 Staff"/>
    <s v=""/>
    <s v=""/>
  </r>
  <r>
    <n v="270"/>
    <x v="86"/>
    <x v="1"/>
    <x v="1"/>
    <n v="5000"/>
    <s v=""/>
    <s v="Petrol"/>
    <s v=""/>
    <s v=""/>
  </r>
  <r>
    <n v="271"/>
    <x v="87"/>
    <x v="11"/>
    <x v="46"/>
    <n v="4500"/>
    <s v=""/>
    <s v="Feeding Isolated COVID-19 Staff"/>
    <s v=""/>
    <s v=""/>
  </r>
  <r>
    <n v="272"/>
    <x v="87"/>
    <x v="6"/>
    <x v="27"/>
    <n v="4400"/>
    <s v=""/>
    <s v="Two door locks"/>
    <s v=""/>
    <s v=""/>
  </r>
  <r>
    <n v="273"/>
    <x v="87"/>
    <x v="0"/>
    <x v="22"/>
    <n v="6000"/>
    <s v=""/>
    <s v="Nurse Keziah Loan"/>
    <s v=""/>
    <s v=""/>
  </r>
  <r>
    <n v="274"/>
    <x v="87"/>
    <x v="6"/>
    <x v="7"/>
    <n v="13200"/>
    <s v=""/>
    <s v="2 Mobile Water Tanks Plumber"/>
    <s v=""/>
    <s v=""/>
  </r>
  <r>
    <n v="275"/>
    <x v="87"/>
    <x v="6"/>
    <x v="7"/>
    <n v="2000"/>
    <s v=""/>
    <s v="Plumbing Repairs for IPD"/>
    <s v=""/>
    <s v=""/>
  </r>
  <r>
    <n v="276"/>
    <x v="87"/>
    <x v="6"/>
    <x v="17"/>
    <n v="5000"/>
    <s v=""/>
    <s v="Carpentary for Mobile Tank"/>
    <s v=""/>
    <s v=""/>
  </r>
  <r>
    <n v="277"/>
    <x v="87"/>
    <x v="2"/>
    <x v="34"/>
    <n v="67000"/>
    <s v=""/>
    <s v="Tent and Canopy + Other Materials"/>
    <s v=""/>
    <s v=""/>
  </r>
  <r>
    <n v="278"/>
    <x v="87"/>
    <x v="1"/>
    <x v="1"/>
    <n v="5000"/>
    <s v=""/>
    <s v="Petrol"/>
    <s v=""/>
    <s v=""/>
  </r>
  <r>
    <n v="279"/>
    <x v="88"/>
    <x v="2"/>
    <x v="2"/>
    <n v="6000"/>
    <s v=""/>
    <s v="Additional Signs for NHIS Patients"/>
    <s v=""/>
    <s v=""/>
  </r>
  <r>
    <n v="280"/>
    <x v="88"/>
    <x v="6"/>
    <x v="7"/>
    <n v="9500"/>
    <s v=""/>
    <s v="Plumbing Repairs for Lina's Academy"/>
    <s v=""/>
    <s v=""/>
  </r>
  <r>
    <n v="281"/>
    <x v="88"/>
    <x v="2"/>
    <x v="32"/>
    <n v="50000"/>
    <s v=""/>
    <s v="IPD Laptop Replacement"/>
    <s v=""/>
    <s v=""/>
  </r>
  <r>
    <n v="282"/>
    <x v="88"/>
    <x v="1"/>
    <x v="1"/>
    <n v="3000"/>
    <s v=""/>
    <s v="Petrol"/>
    <s v=""/>
    <s v=""/>
  </r>
  <r>
    <n v="283"/>
    <x v="89"/>
    <x v="4"/>
    <x v="28"/>
    <n v="41500"/>
    <s v=""/>
    <s v="Ground Staff Weekly"/>
    <s v=""/>
    <s v=""/>
  </r>
  <r>
    <n v="284"/>
    <x v="89"/>
    <x v="2"/>
    <x v="34"/>
    <n v="30000"/>
    <s v=""/>
    <s v="Iron Pools (Tent)"/>
    <s v=""/>
    <s v=""/>
  </r>
  <r>
    <n v="285"/>
    <x v="89"/>
    <x v="2"/>
    <x v="34"/>
    <n v="37000"/>
    <s v=""/>
    <s v="Tent Cover Trampoline"/>
    <s v=""/>
    <s v=""/>
  </r>
  <r>
    <n v="286"/>
    <x v="89"/>
    <x v="2"/>
    <x v="34"/>
    <n v="13000"/>
    <s v=""/>
    <s v="Additional Trampoline"/>
    <s v=""/>
    <s v=""/>
  </r>
  <r>
    <n v="287"/>
    <x v="89"/>
    <x v="2"/>
    <x v="34"/>
    <n v="5000"/>
    <s v=""/>
    <s v="Hose for Mobile Bucket"/>
    <s v=""/>
    <s v=""/>
  </r>
  <r>
    <n v="288"/>
    <x v="89"/>
    <x v="1"/>
    <x v="1"/>
    <n v="8000"/>
    <s v=""/>
    <s v="Petrol"/>
    <s v=""/>
    <s v=""/>
  </r>
  <r>
    <n v="289"/>
    <x v="89"/>
    <x v="10"/>
    <x v="24"/>
    <n v="5000"/>
    <s v=""/>
    <s v="Drainage Cleaning and Waste Disposal"/>
    <s v=""/>
    <s v=""/>
  </r>
  <r>
    <n v="290"/>
    <x v="89"/>
    <x v="6"/>
    <x v="17"/>
    <n v="6000"/>
    <s v=""/>
    <s v="Carpentary balance"/>
    <s v=""/>
    <s v=""/>
  </r>
  <r>
    <n v="291"/>
    <x v="90"/>
    <x v="1"/>
    <x v="1"/>
    <n v="5000"/>
    <s v=""/>
    <s v="Petrol"/>
    <s v=""/>
    <s v=""/>
  </r>
  <r>
    <n v="292"/>
    <x v="90"/>
    <x v="1"/>
    <x v="1"/>
    <n v="5000"/>
    <s v=""/>
    <s v="Petrol for Truck"/>
    <s v=""/>
    <s v=""/>
  </r>
  <r>
    <n v="293"/>
    <x v="90"/>
    <x v="6"/>
    <x v="47"/>
    <n v="6000"/>
    <s v=""/>
    <s v="Intercomm Maintenance and Wire Purchase"/>
    <s v=""/>
    <s v=""/>
  </r>
  <r>
    <n v="294"/>
    <x v="91"/>
    <x v="1"/>
    <x v="1"/>
    <n v="8000"/>
    <s v=""/>
    <s v="Petrol"/>
    <s v=""/>
    <s v=""/>
  </r>
  <r>
    <n v="295"/>
    <x v="92"/>
    <x v="6"/>
    <x v="9"/>
    <n v="11000"/>
    <s v=""/>
    <s v="Monthly Electrician Payment - Immeh"/>
    <s v=""/>
    <s v=""/>
  </r>
  <r>
    <n v="296"/>
    <x v="92"/>
    <x v="1"/>
    <x v="1"/>
    <n v="5000"/>
    <s v=""/>
    <s v="Petrol"/>
    <s v=""/>
    <s v=""/>
  </r>
  <r>
    <n v="297"/>
    <x v="93"/>
    <x v="6"/>
    <x v="9"/>
    <n v="4000"/>
    <s v=""/>
    <s v="Cable &amp; Sucket Nursing Stand"/>
    <s v=""/>
    <s v=""/>
  </r>
  <r>
    <n v="298"/>
    <x v="93"/>
    <x v="10"/>
    <x v="24"/>
    <n v="3000"/>
    <s v=""/>
    <s v="Monthly Waste Disposal"/>
    <s v=""/>
    <s v=""/>
  </r>
  <r>
    <n v="299"/>
    <x v="93"/>
    <x v="6"/>
    <x v="8"/>
    <n v="1800"/>
    <s v=""/>
    <s v="Cylinder Annex"/>
    <s v=""/>
    <s v=""/>
  </r>
  <r>
    <n v="300"/>
    <x v="93"/>
    <x v="1"/>
    <x v="1"/>
    <n v="8000"/>
    <s v=""/>
    <s v="Petrol"/>
    <s v=""/>
    <s v=""/>
  </r>
  <r>
    <n v="301"/>
    <x v="93"/>
    <x v="6"/>
    <x v="30"/>
    <n v="2000"/>
    <s v=""/>
    <s v="Weed Chemicals"/>
    <s v=""/>
    <s v=""/>
  </r>
  <r>
    <n v="302"/>
    <x v="93"/>
    <x v="6"/>
    <x v="27"/>
    <n v="1500"/>
    <s v=""/>
    <s v="Padlock"/>
    <s v=""/>
    <s v=""/>
  </r>
  <r>
    <n v="303"/>
    <x v="93"/>
    <x v="7"/>
    <x v="16"/>
    <n v="4000"/>
    <s v=""/>
    <s v="Anas Advance"/>
    <s v=""/>
    <s v=""/>
  </r>
  <r>
    <n v="304"/>
    <x v="94"/>
    <x v="0"/>
    <x v="21"/>
    <n v="24000"/>
    <s v=""/>
    <s v="Monthly Security Expenses"/>
    <s v=""/>
    <s v=""/>
  </r>
  <r>
    <n v="305"/>
    <x v="94"/>
    <x v="1"/>
    <x v="1"/>
    <n v="8000"/>
    <s v=""/>
    <s v="Petrol"/>
    <s v=""/>
    <s v=""/>
  </r>
  <r>
    <n v="306"/>
    <x v="94"/>
    <x v="7"/>
    <x v="38"/>
    <n v="5000"/>
    <s v=""/>
    <s v="Umar Petrol"/>
    <s v=""/>
    <s v=""/>
  </r>
  <r>
    <n v="307"/>
    <x v="94"/>
    <x v="7"/>
    <x v="16"/>
    <n v="5000"/>
    <s v=""/>
    <s v="Aliyu Sakadai Loan"/>
    <s v=""/>
    <s v=""/>
  </r>
  <r>
    <n v="308"/>
    <x v="94"/>
    <x v="1"/>
    <x v="1"/>
    <n v="4000"/>
    <s v=""/>
    <s v="Petrol"/>
    <s v=""/>
    <s v=""/>
  </r>
  <r>
    <n v="309"/>
    <x v="95"/>
    <x v="12"/>
    <x v="31"/>
    <n v="14000"/>
    <s v=""/>
    <s v="Weekly Security Expenses"/>
    <s v=""/>
    <s v=""/>
  </r>
  <r>
    <n v="310"/>
    <x v="96"/>
    <x v="1"/>
    <x v="1"/>
    <n v="5000"/>
    <s v=""/>
    <s v="Petrol"/>
    <s v=""/>
    <s v=""/>
  </r>
  <r>
    <n v="311"/>
    <x v="96"/>
    <x v="4"/>
    <x v="28"/>
    <n v="41500"/>
    <s v=""/>
    <s v="Ground Staff Weekly"/>
    <s v=""/>
    <s v=""/>
  </r>
  <r>
    <n v="312"/>
    <x v="96"/>
    <x v="7"/>
    <x v="16"/>
    <n v="4000"/>
    <s v=""/>
    <s v="Umar Driver Loan"/>
    <s v=""/>
    <s v=""/>
  </r>
  <r>
    <n v="313"/>
    <x v="97"/>
    <x v="1"/>
    <x v="1"/>
    <n v="5000"/>
    <s v=""/>
    <s v="Petrol"/>
    <s v=""/>
    <s v=""/>
  </r>
  <r>
    <n v="314"/>
    <x v="97"/>
    <x v="1"/>
    <x v="15"/>
    <n v="5000"/>
    <s v=""/>
    <s v="Diesel"/>
    <s v=""/>
    <s v=""/>
  </r>
  <r>
    <n v="315"/>
    <x v="97"/>
    <x v="2"/>
    <x v="32"/>
    <n v="2000"/>
    <s v=""/>
    <s v="Lamp Holder"/>
    <s v=""/>
    <s v=""/>
  </r>
  <r>
    <n v="316"/>
    <x v="98"/>
    <x v="1"/>
    <x v="1"/>
    <n v="5000"/>
    <s v=""/>
    <s v="Petrol"/>
    <s v=""/>
    <s v=""/>
  </r>
  <r>
    <n v="317"/>
    <x v="98"/>
    <x v="2"/>
    <x v="2"/>
    <n v="12000"/>
    <s v=""/>
    <s v="Benches 3"/>
    <s v=""/>
    <s v=""/>
  </r>
  <r>
    <n v="318"/>
    <x v="98"/>
    <x v="3"/>
    <x v="25"/>
    <n v="4500"/>
    <s v=""/>
    <s v="Plumbing Pharmacy"/>
    <s v=""/>
    <s v=""/>
  </r>
  <r>
    <n v="319"/>
    <x v="99"/>
    <x v="6"/>
    <x v="27"/>
    <n v="3000"/>
    <s v=""/>
    <s v="Door Rollers Director's Office"/>
    <s v=""/>
    <s v=""/>
  </r>
  <r>
    <n v="320"/>
    <x v="99"/>
    <x v="6"/>
    <x v="11"/>
    <n v="3000"/>
    <s v=""/>
    <s v="Bolt and Nuts Labour Room &amp; Ward"/>
    <s v=""/>
    <s v=""/>
  </r>
  <r>
    <n v="321"/>
    <x v="99"/>
    <x v="6"/>
    <x v="8"/>
    <n v="20500"/>
    <s v=""/>
    <s v="Segun Generator Balance"/>
    <s v=""/>
    <s v=""/>
  </r>
  <r>
    <n v="322"/>
    <x v="99"/>
    <x v="9"/>
    <x v="48"/>
    <n v="19450"/>
    <s v=""/>
    <s v="Emmanuel Josiah Kano Expense + Petrol"/>
    <s v=""/>
    <s v=""/>
  </r>
  <r>
    <n v="323"/>
    <x v="99"/>
    <x v="1"/>
    <x v="15"/>
    <n v="5000"/>
    <s v=""/>
    <s v="DIesel"/>
    <s v=""/>
    <s v=""/>
  </r>
  <r>
    <n v="324"/>
    <x v="99"/>
    <x v="1"/>
    <x v="1"/>
    <n v="3000"/>
    <s v=""/>
    <s v="Petrol"/>
    <s v=""/>
    <s v=""/>
  </r>
  <r>
    <n v="325"/>
    <x v="100"/>
    <x v="1"/>
    <x v="15"/>
    <n v="5000"/>
    <s v=""/>
    <s v="Diesel"/>
    <s v=""/>
    <s v=""/>
  </r>
  <r>
    <n v="326"/>
    <x v="100"/>
    <x v="12"/>
    <x v="49"/>
    <n v="18000"/>
    <s v=""/>
    <s v="Nurses Theatre Procedure"/>
    <s v=""/>
    <s v=""/>
  </r>
  <r>
    <n v="327"/>
    <x v="100"/>
    <x v="0"/>
    <x v="21"/>
    <n v="13000"/>
    <s v=""/>
    <s v="Weekly Security Expenses"/>
    <s v=""/>
    <s v=""/>
  </r>
  <r>
    <n v="328"/>
    <x v="100"/>
    <x v="1"/>
    <x v="1"/>
    <n v="3000"/>
    <s v=""/>
    <s v="Petrol"/>
    <s v=""/>
    <s v=""/>
  </r>
  <r>
    <n v="329"/>
    <x v="101"/>
    <x v="6"/>
    <x v="7"/>
    <n v="2000"/>
    <s v=""/>
    <s v="Tap"/>
    <s v=""/>
    <s v=""/>
  </r>
  <r>
    <n v="330"/>
    <x v="101"/>
    <x v="2"/>
    <x v="34"/>
    <n v="3000"/>
    <s v=""/>
    <s v="Alum &amp; Brush for pool"/>
    <s v=""/>
    <s v=""/>
  </r>
  <r>
    <n v="331"/>
    <x v="101"/>
    <x v="1"/>
    <x v="1"/>
    <n v="5000"/>
    <s v=""/>
    <s v="Petrol"/>
    <s v=""/>
    <s v=""/>
  </r>
  <r>
    <n v="332"/>
    <x v="102"/>
    <x v="6"/>
    <x v="27"/>
    <n v="4000"/>
    <s v=""/>
    <s v="Bolt &amp; Nut - IPD Door Entrance"/>
    <s v=""/>
    <s v=""/>
  </r>
  <r>
    <n v="333"/>
    <x v="102"/>
    <x v="6"/>
    <x v="17"/>
    <n v="20000"/>
    <s v=""/>
    <s v="Carpentary Advance for Server Room"/>
    <s v=""/>
    <s v=""/>
  </r>
  <r>
    <n v="334"/>
    <x v="102"/>
    <x v="6"/>
    <x v="9"/>
    <n v="2000"/>
    <s v=""/>
    <s v="NEPA Working on Meter - Ashiru"/>
    <s v=""/>
    <s v=""/>
  </r>
  <r>
    <n v="335"/>
    <x v="102"/>
    <x v="1"/>
    <x v="33"/>
    <n v="3500"/>
    <s v=""/>
    <s v="Petrol &amp; Engine Oil"/>
    <s v=""/>
    <s v=""/>
  </r>
  <r>
    <n v="336"/>
    <x v="103"/>
    <x v="4"/>
    <x v="28"/>
    <n v="38500"/>
    <s v=""/>
    <s v="Ground Staff Weekly"/>
    <s v=""/>
    <s v=""/>
  </r>
  <r>
    <n v="337"/>
    <x v="103"/>
    <x v="1"/>
    <x v="1"/>
    <n v="5000"/>
    <s v=""/>
    <s v="Petrol"/>
    <s v=""/>
    <s v=""/>
  </r>
  <r>
    <n v="338"/>
    <x v="104"/>
    <x v="1"/>
    <x v="15"/>
    <n v="10000"/>
    <s v=""/>
    <s v="Petrol &amp; Diesel"/>
    <s v=""/>
    <s v=""/>
  </r>
  <r>
    <n v="339"/>
    <x v="105"/>
    <x v="1"/>
    <x v="1"/>
    <n v="21500"/>
    <s v=""/>
    <s v="Bulk Petrol  150Litres"/>
    <s v=""/>
    <s v=""/>
  </r>
  <r>
    <n v="340"/>
    <x v="105"/>
    <x v="2"/>
    <x v="32"/>
    <n v="13500"/>
    <s v=""/>
    <s v="Bulbs"/>
    <s v=""/>
    <s v=""/>
  </r>
  <r>
    <n v="341"/>
    <x v="105"/>
    <x v="6"/>
    <x v="8"/>
    <n v="10400"/>
    <s v=""/>
    <s v="Aluminum Rollers &amp; Screw - 3rd Consulting Room"/>
    <s v=""/>
    <s v=""/>
  </r>
  <r>
    <n v="342"/>
    <x v="105"/>
    <x v="6"/>
    <x v="8"/>
    <n v="2400"/>
    <s v=""/>
    <s v="Belt for Mow"/>
    <s v=""/>
    <s v=""/>
  </r>
  <r>
    <n v="343"/>
    <x v="105"/>
    <x v="6"/>
    <x v="8"/>
    <n v="3300"/>
    <s v=""/>
    <s v="Enginel Oil for Mowe"/>
    <s v=""/>
    <s v=""/>
  </r>
  <r>
    <n v="344"/>
    <x v="105"/>
    <x v="4"/>
    <x v="28"/>
    <n v="20000"/>
    <s v=""/>
    <s v="NEPA for Oga's House"/>
    <s v=""/>
    <s v=""/>
  </r>
  <r>
    <n v="345"/>
    <x v="105"/>
    <x v="10"/>
    <x v="18"/>
    <n v="150500"/>
    <s v=""/>
    <s v="NEPA for Almadina"/>
    <s v=""/>
    <s v=""/>
  </r>
  <r>
    <n v="346"/>
    <x v="105"/>
    <x v="10"/>
    <x v="19"/>
    <n v="17000"/>
    <s v=""/>
    <s v="Water Bills"/>
    <s v=""/>
    <s v=""/>
  </r>
  <r>
    <n v="347"/>
    <x v="106"/>
    <x v="1"/>
    <x v="15"/>
    <n v="10000"/>
    <s v=""/>
    <s v="Diesel"/>
    <s v=""/>
    <s v=""/>
  </r>
  <r>
    <n v="348"/>
    <x v="106"/>
    <x v="7"/>
    <x v="16"/>
    <n v="3000"/>
    <s v=""/>
    <s v="Mama Hajara Cleaner"/>
    <s v=""/>
    <s v=""/>
  </r>
  <r>
    <n v="349"/>
    <x v="106"/>
    <x v="0"/>
    <x v="22"/>
    <n v="5000"/>
    <s v=""/>
    <s v="Mallam Shehu Advance"/>
    <s v=""/>
    <s v=""/>
  </r>
  <r>
    <n v="350"/>
    <x v="106"/>
    <x v="0"/>
    <x v="0"/>
    <n v="8000"/>
    <s v=""/>
    <s v="Dr. Sunday Okwo June Balance"/>
    <s v=""/>
    <s v=""/>
  </r>
  <r>
    <n v="351"/>
    <x v="106"/>
    <x v="9"/>
    <x v="48"/>
    <n v="2500"/>
    <s v=""/>
    <s v="Ibrahim Adamu Kaduna TP"/>
    <s v=""/>
    <s v=""/>
  </r>
  <r>
    <n v="352"/>
    <x v="106"/>
    <x v="6"/>
    <x v="27"/>
    <n v="2300"/>
    <s v=""/>
    <s v="IPD Door"/>
    <s v=""/>
    <s v=""/>
  </r>
  <r>
    <n v="353"/>
    <x v="106"/>
    <x v="6"/>
    <x v="26"/>
    <n v="2000"/>
    <s v=""/>
    <s v="Hose for AC Croom 1"/>
    <s v=""/>
    <s v=""/>
  </r>
  <r>
    <n v="354"/>
    <x v="107"/>
    <x v="2"/>
    <x v="2"/>
    <n v="3500"/>
    <s v=""/>
    <s v="Balance for Xray Request Sheet"/>
    <s v=""/>
    <s v=""/>
  </r>
  <r>
    <n v="355"/>
    <x v="107"/>
    <x v="1"/>
    <x v="1"/>
    <n v="5000"/>
    <s v=""/>
    <s v="Petrol"/>
    <s v=""/>
    <s v=""/>
  </r>
  <r>
    <n v="356"/>
    <x v="108"/>
    <x v="0"/>
    <x v="0"/>
    <n v="50000"/>
    <s v=""/>
    <s v="Chief Security Salary + Advance"/>
    <s v=""/>
    <s v=""/>
  </r>
  <r>
    <n v="357"/>
    <x v="108"/>
    <x v="1"/>
    <x v="1"/>
    <n v="21500"/>
    <s v=""/>
    <s v="Bulk Petrol  150Litres"/>
    <s v=""/>
    <s v=""/>
  </r>
  <r>
    <n v="358"/>
    <x v="108"/>
    <x v="2"/>
    <x v="32"/>
    <n v="5500"/>
    <s v=""/>
    <s v="Additional Bulbs"/>
    <s v=""/>
    <s v=""/>
  </r>
  <r>
    <n v="359"/>
    <x v="109"/>
    <x v="1"/>
    <x v="15"/>
    <n v="5000"/>
    <s v=""/>
    <s v="Diesel"/>
    <s v=""/>
    <s v=""/>
  </r>
  <r>
    <n v="360"/>
    <x v="109"/>
    <x v="4"/>
    <x v="28"/>
    <n v="44500"/>
    <s v=""/>
    <s v="Ground Staff Weekly"/>
    <s v=""/>
    <s v=""/>
  </r>
  <r>
    <n v="361"/>
    <x v="109"/>
    <x v="6"/>
    <x v="11"/>
    <n v="3000"/>
    <s v=""/>
    <s v="Repair of Nets at IPD"/>
    <s v=""/>
    <s v=""/>
  </r>
  <r>
    <n v="362"/>
    <x v="109"/>
    <x v="6"/>
    <x v="26"/>
    <n v="1000"/>
    <s v=""/>
    <s v="Servicing Private Room AC"/>
    <s v=""/>
    <s v=""/>
  </r>
  <r>
    <n v="363"/>
    <x v="109"/>
    <x v="6"/>
    <x v="11"/>
    <n v="5000"/>
    <s v=""/>
    <s v="Repair of Receive OPD"/>
    <s v=""/>
    <s v=""/>
  </r>
  <r>
    <n v="364"/>
    <x v="110"/>
    <x v="1"/>
    <x v="15"/>
    <n v="5000"/>
    <s v=""/>
    <s v="Diesel"/>
    <s v=""/>
    <s v=""/>
  </r>
  <r>
    <n v="365"/>
    <x v="110"/>
    <x v="6"/>
    <x v="8"/>
    <n v="12000"/>
    <s v=""/>
    <s v="Transformer Sparks Repair Imme"/>
    <s v=""/>
    <s v=""/>
  </r>
  <r>
    <n v="366"/>
    <x v="110"/>
    <x v="7"/>
    <x v="16"/>
    <n v="35000"/>
    <s v=""/>
    <s v="Coach Upchagi Advance"/>
    <s v=""/>
    <s v=""/>
  </r>
  <r>
    <n v="367"/>
    <x v="110"/>
    <x v="6"/>
    <x v="7"/>
    <n v="5500"/>
    <s v=""/>
    <s v="Water Leakage at Store"/>
    <s v=""/>
    <s v=""/>
  </r>
  <r>
    <n v="368"/>
    <x v="111"/>
    <x v="1"/>
    <x v="15"/>
    <n v="5000"/>
    <s v=""/>
    <s v="Diesel"/>
    <s v=""/>
    <s v=""/>
  </r>
  <r>
    <n v="369"/>
    <x v="111"/>
    <x v="5"/>
    <x v="6"/>
    <n v="5000"/>
    <s v=""/>
    <s v="Monthly Internet Subscription"/>
    <s v=""/>
    <s v=""/>
  </r>
  <r>
    <n v="370"/>
    <x v="111"/>
    <x v="0"/>
    <x v="21"/>
    <n v="28000"/>
    <s v=""/>
    <s v="Mallam Shehu &amp; Mallam Isa Slaary"/>
    <s v=""/>
    <s v=""/>
  </r>
  <r>
    <n v="371"/>
    <x v="112"/>
    <x v="7"/>
    <x v="16"/>
    <n v="51000"/>
    <s v=""/>
    <s v="Ibrahim/Aliyu Sakadadi, Aliyu Chikaji, Datijo"/>
    <s v=""/>
    <s v=""/>
  </r>
  <r>
    <n v="372"/>
    <x v="112"/>
    <x v="0"/>
    <x v="0"/>
    <n v="465000"/>
    <s v=""/>
    <s v="Salary Balance for Clinic"/>
    <s v=""/>
    <s v=""/>
  </r>
  <r>
    <n v="373"/>
    <x v="112"/>
    <x v="7"/>
    <x v="16"/>
    <n v="10000"/>
    <s v=""/>
    <s v="Coach Upchagi Another Advance "/>
    <s v=""/>
    <s v=""/>
  </r>
  <r>
    <n v="374"/>
    <x v="112"/>
    <x v="0"/>
    <x v="22"/>
    <n v="10000"/>
    <s v=""/>
    <s v="Abdullahi Loan"/>
    <s v=""/>
    <s v=""/>
  </r>
  <r>
    <n v="375"/>
    <x v="113"/>
    <x v="4"/>
    <x v="42"/>
    <n v="32500"/>
    <s v=""/>
    <s v="Audu Wakili &amp; Najib New Site Guard Salary"/>
    <s v=""/>
    <s v=""/>
  </r>
  <r>
    <n v="376"/>
    <x v="113"/>
    <x v="6"/>
    <x v="9"/>
    <n v="5000"/>
    <s v=""/>
    <s v="Fuse for Light Line"/>
    <s v=""/>
    <s v=""/>
  </r>
  <r>
    <n v="377"/>
    <x v="113"/>
    <x v="1"/>
    <x v="1"/>
    <n v="5000"/>
    <s v=""/>
    <s v="Petrol"/>
    <s v=""/>
    <s v=""/>
  </r>
  <r>
    <n v="378"/>
    <x v="114"/>
    <x v="4"/>
    <x v="28"/>
    <n v="31000"/>
    <s v=""/>
    <s v="Ground Staff For  Sallah"/>
    <s v=""/>
    <s v=""/>
  </r>
  <r>
    <n v="379"/>
    <x v="114"/>
    <x v="1"/>
    <x v="15"/>
    <n v="8000"/>
    <s v=""/>
    <s v="Petrol and Diesel"/>
    <s v=""/>
    <s v=""/>
  </r>
  <r>
    <n v="380"/>
    <x v="115"/>
    <x v="1"/>
    <x v="1"/>
    <n v="5000"/>
    <s v=""/>
    <s v="Petrol"/>
    <s v=""/>
    <s v=""/>
  </r>
  <r>
    <n v="381"/>
    <x v="116"/>
    <x v="1"/>
    <x v="1"/>
    <n v="21500"/>
    <s v=""/>
    <s v="Bulk Petrol  150Litres"/>
    <s v=""/>
    <s v=""/>
  </r>
  <r>
    <n v="382"/>
    <x v="116"/>
    <x v="6"/>
    <x v="8"/>
    <n v="4000"/>
    <s v=""/>
    <s v="Baba Welder Sallah Bonus"/>
    <s v=""/>
    <s v=""/>
  </r>
  <r>
    <n v="383"/>
    <x v="117"/>
    <x v="4"/>
    <x v="28"/>
    <n v="13500"/>
    <s v=""/>
    <s v="Ground Staff Balance"/>
    <s v=""/>
    <s v=""/>
  </r>
  <r>
    <n v="384"/>
    <x v="118"/>
    <x v="10"/>
    <x v="24"/>
    <n v="3000"/>
    <s v=""/>
    <s v="Monthly waste disposal"/>
    <s v=""/>
    <s v=""/>
  </r>
  <r>
    <n v="385"/>
    <x v="119"/>
    <x v="1"/>
    <x v="33"/>
    <n v="6600"/>
    <s v=""/>
    <s v="Engine Oil for Generator"/>
    <s v=""/>
    <s v=""/>
  </r>
  <r>
    <n v="386"/>
    <x v="119"/>
    <x v="2"/>
    <x v="34"/>
    <n v="2500"/>
    <s v=""/>
    <s v="Starting Cover for Generator"/>
    <s v=""/>
    <s v=""/>
  </r>
  <r>
    <n v="387"/>
    <x v="119"/>
    <x v="0"/>
    <x v="21"/>
    <n v="24000"/>
    <s v=""/>
    <s v="Monthly Security Expenses"/>
    <s v=""/>
    <s v=""/>
  </r>
  <r>
    <n v="388"/>
    <x v="120"/>
    <x v="6"/>
    <x v="17"/>
    <n v="5100"/>
    <s v=""/>
    <s v="Capentary Lab Drawers &amp; Door, Admin Door"/>
    <s v=""/>
    <s v=""/>
  </r>
  <r>
    <n v="389"/>
    <x v="120"/>
    <x v="7"/>
    <x v="39"/>
    <n v="2500"/>
    <s v=""/>
    <s v="Insecticide for Oga's House"/>
    <s v=""/>
    <s v=""/>
  </r>
  <r>
    <n v="390"/>
    <x v="120"/>
    <x v="2"/>
    <x v="34"/>
    <n v="1500"/>
    <s v=""/>
    <s v="Wiper Blade for Car"/>
    <s v=""/>
    <s v=""/>
  </r>
  <r>
    <n v="391"/>
    <x v="121"/>
    <x v="9"/>
    <x v="13"/>
    <n v="1000"/>
    <s v=""/>
    <s v="Labor Transporting Oxygen"/>
    <s v=""/>
    <s v=""/>
  </r>
  <r>
    <n v="392"/>
    <x v="121"/>
    <x v="2"/>
    <x v="3"/>
    <n v="70000"/>
    <s v=""/>
    <s v="Wheel Chairs X 2 @ 35,000"/>
    <s v=""/>
    <s v=""/>
  </r>
  <r>
    <n v="393"/>
    <x v="121"/>
    <x v="7"/>
    <x v="50"/>
    <n v="10000"/>
    <s v=""/>
    <s v="Lina's Academy Light Bill July 2020"/>
    <s v=""/>
    <s v=""/>
  </r>
  <r>
    <n v="394"/>
    <x v="121"/>
    <x v="1"/>
    <x v="15"/>
    <n v="5000"/>
    <s v=""/>
    <s v="Diesel"/>
    <s v=""/>
    <s v=""/>
  </r>
  <r>
    <n v="395"/>
    <x v="121"/>
    <x v="4"/>
    <x v="28"/>
    <n v="30000"/>
    <s v=""/>
    <s v="Lawali Gardner Salary July 2020"/>
    <s v=""/>
    <s v=""/>
  </r>
  <r>
    <n v="396"/>
    <x v="122"/>
    <x v="2"/>
    <x v="3"/>
    <n v="70000"/>
    <s v=""/>
    <s v="Infrared Thermometers X 2"/>
    <s v=""/>
    <s v=""/>
  </r>
  <r>
    <n v="397"/>
    <x v="122"/>
    <x v="1"/>
    <x v="1"/>
    <n v="21500"/>
    <s v=""/>
    <s v="Bulk Petrol"/>
    <s v=""/>
    <s v=""/>
  </r>
  <r>
    <n v="398"/>
    <x v="122"/>
    <x v="1"/>
    <x v="1"/>
    <n v="5000"/>
    <s v=""/>
    <s v="Petrol for Truck"/>
    <s v=""/>
    <s v=""/>
  </r>
  <r>
    <n v="399"/>
    <x v="123"/>
    <x v="3"/>
    <x v="45"/>
    <n v="5500"/>
    <s v=""/>
    <s v="Pharmacy Payment Voucher"/>
    <s v=""/>
    <s v=""/>
  </r>
  <r>
    <n v="400"/>
    <x v="124"/>
    <x v="4"/>
    <x v="28"/>
    <n v="41500"/>
    <s v=""/>
    <s v="Ground Staff Weekly"/>
    <s v=""/>
    <s v=""/>
  </r>
  <r>
    <n v="401"/>
    <x v="124"/>
    <x v="0"/>
    <x v="22"/>
    <n v="5000"/>
    <s v=""/>
    <s v="Musa Gateman Loan"/>
    <s v=""/>
    <s v=""/>
  </r>
  <r>
    <n v="402"/>
    <x v="124"/>
    <x v="4"/>
    <x v="42"/>
    <n v="2000"/>
    <s v=""/>
    <s v="Fertilizer New Site Auwal "/>
    <s v=""/>
    <s v=""/>
  </r>
  <r>
    <n v="403"/>
    <x v="124"/>
    <x v="1"/>
    <x v="1"/>
    <n v="5000"/>
    <s v=""/>
    <s v="Diesel"/>
    <s v=""/>
    <s v=""/>
  </r>
  <r>
    <n v="404"/>
    <x v="124"/>
    <x v="6"/>
    <x v="9"/>
    <n v="7700"/>
    <s v=""/>
    <s v="Electrical Repairs, Fuse &amp; Sockets"/>
    <s v=""/>
    <s v=""/>
  </r>
  <r>
    <n v="405"/>
    <x v="125"/>
    <x v="7"/>
    <x v="39"/>
    <n v="3500"/>
    <s v=""/>
    <s v="Servicing Lina's Academy Generator"/>
    <s v=""/>
    <s v=""/>
  </r>
  <r>
    <n v="406"/>
    <x v="126"/>
    <x v="1"/>
    <x v="15"/>
    <n v="5000"/>
    <s v=""/>
    <s v="Diesel"/>
    <s v=""/>
    <s v=""/>
  </r>
  <r>
    <n v="407"/>
    <x v="127"/>
    <x v="6"/>
    <x v="30"/>
    <n v="2000"/>
    <s v=""/>
    <s v="Chemicals for Grass"/>
    <s v=""/>
    <s v=""/>
  </r>
  <r>
    <n v="408"/>
    <x v="127"/>
    <x v="1"/>
    <x v="1"/>
    <n v="3000"/>
    <s v=""/>
    <s v="Petrol"/>
    <s v=""/>
    <s v=""/>
  </r>
  <r>
    <n v="409"/>
    <x v="127"/>
    <x v="1"/>
    <x v="1"/>
    <n v="21500"/>
    <s v=""/>
    <s v="Bulk Petrol"/>
    <s v=""/>
    <s v=""/>
  </r>
  <r>
    <n v="410"/>
    <x v="128"/>
    <x v="7"/>
    <x v="16"/>
    <n v="10000"/>
    <s v=""/>
    <s v="Upchagi Loan + Gun Powder"/>
    <s v=""/>
    <s v=""/>
  </r>
  <r>
    <n v="411"/>
    <x v="128"/>
    <x v="1"/>
    <x v="1"/>
    <n v="5000"/>
    <s v=""/>
    <s v="Diesel"/>
    <s v=""/>
    <s v=""/>
  </r>
  <r>
    <n v="412"/>
    <x v="129"/>
    <x v="2"/>
    <x v="34"/>
    <n v="2200"/>
    <s v=""/>
    <s v="Torch Light for gatemen"/>
    <s v=""/>
    <s v=""/>
  </r>
  <r>
    <n v="413"/>
    <x v="129"/>
    <x v="2"/>
    <x v="2"/>
    <n v="1300"/>
    <s v=""/>
    <s v="Extension"/>
    <s v=""/>
    <s v=""/>
  </r>
  <r>
    <n v="414"/>
    <x v="129"/>
    <x v="2"/>
    <x v="3"/>
    <n v="10000"/>
    <s v=""/>
    <s v="IUCD Contraceptive"/>
    <s v=""/>
    <s v=""/>
  </r>
  <r>
    <n v="415"/>
    <x v="129"/>
    <x v="4"/>
    <x v="5"/>
    <n v="400000"/>
    <s v=""/>
    <s v="Cash to Director"/>
    <s v=""/>
    <s v=""/>
  </r>
  <r>
    <n v="416"/>
    <x v="129"/>
    <x v="2"/>
    <x v="3"/>
    <n v="60000"/>
    <s v=""/>
    <s v="Oxygen Refill IPD 10 cans @ 6,000"/>
    <s v=""/>
    <s v=""/>
  </r>
  <r>
    <n v="417"/>
    <x v="129"/>
    <x v="0"/>
    <x v="22"/>
    <n v="7000"/>
    <s v=""/>
    <s v="Israel Josiah Loan"/>
    <s v=""/>
    <s v=""/>
  </r>
  <r>
    <n v="418"/>
    <x v="130"/>
    <x v="1"/>
    <x v="1"/>
    <n v="5000"/>
    <s v=""/>
    <s v="Petrol"/>
    <s v=""/>
    <s v=""/>
  </r>
  <r>
    <n v="419"/>
    <x v="131"/>
    <x v="4"/>
    <x v="28"/>
    <n v="40000"/>
    <s v=""/>
    <s v="Ground Staff Weekly"/>
    <s v=""/>
    <s v=""/>
  </r>
  <r>
    <n v="420"/>
    <x v="131"/>
    <x v="1"/>
    <x v="15"/>
    <n v="10000"/>
    <s v=""/>
    <s v="Petrol &amp; Diesel"/>
    <s v=""/>
    <s v=""/>
  </r>
  <r>
    <n v="421"/>
    <x v="132"/>
    <x v="1"/>
    <x v="1"/>
    <n v="3000"/>
    <s v=""/>
    <s v="Petrol"/>
    <s v=""/>
    <s v=""/>
  </r>
  <r>
    <n v="422"/>
    <x v="133"/>
    <x v="1"/>
    <x v="1"/>
    <n v="5000"/>
    <s v=""/>
    <s v="Petrol"/>
    <s v=""/>
    <s v=""/>
  </r>
  <r>
    <n v="423"/>
    <x v="133"/>
    <x v="6"/>
    <x v="8"/>
    <n v="10000"/>
    <s v=""/>
    <s v="Break Pads for Tata Truck"/>
    <s v=""/>
    <s v=""/>
  </r>
  <r>
    <n v="424"/>
    <x v="133"/>
    <x v="11"/>
    <x v="46"/>
    <n v="10000"/>
    <s v=""/>
    <s v="Wedding Gift for Nurse Mercy"/>
    <s v=""/>
    <s v=""/>
  </r>
  <r>
    <n v="425"/>
    <x v="133"/>
    <x v="7"/>
    <x v="10"/>
    <n v="3000"/>
    <s v=""/>
    <s v="Internet Subscription fo Lina's Work"/>
    <s v=""/>
    <s v=""/>
  </r>
  <r>
    <n v="426"/>
    <x v="133"/>
    <x v="5"/>
    <x v="6"/>
    <n v="5000"/>
    <s v=""/>
    <s v="Monthly Internet Subscription - Almadina "/>
    <s v=""/>
    <s v=""/>
  </r>
  <r>
    <n v="427"/>
    <x v="133"/>
    <x v="12"/>
    <x v="49"/>
    <n v="5000"/>
    <s v=""/>
    <s v="Ibrahim Adamu Balance for Extra Days"/>
    <s v=""/>
    <s v=""/>
  </r>
  <r>
    <n v="428"/>
    <x v="133"/>
    <x v="2"/>
    <x v="2"/>
    <n v="13000"/>
    <s v=""/>
    <s v="Stationaries and Recharge card"/>
    <s v=""/>
    <s v=""/>
  </r>
  <r>
    <n v="429"/>
    <x v="134"/>
    <x v="3"/>
    <x v="45"/>
    <n v="22500"/>
    <s v=""/>
    <s v="Bottle Water for Pharmacy Mummy KB"/>
    <s v=""/>
    <s v=""/>
  </r>
  <r>
    <n v="430"/>
    <x v="134"/>
    <x v="6"/>
    <x v="8"/>
    <n v="5000"/>
    <s v=""/>
    <s v="Engine Oil, Seal, Petrol, Pipe and TP Mujid"/>
    <s v=""/>
    <s v=""/>
  </r>
  <r>
    <n v="431"/>
    <x v="134"/>
    <x v="6"/>
    <x v="30"/>
    <n v="2500"/>
    <s v=""/>
    <s v="Chemicals for Grass - Auwal"/>
    <s v=""/>
    <s v=""/>
  </r>
  <r>
    <n v="432"/>
    <x v="134"/>
    <x v="8"/>
    <x v="37"/>
    <n v="1000"/>
    <s v=""/>
    <s v="Nightinghale Clinic - Balance"/>
    <s v=""/>
    <s v=""/>
  </r>
  <r>
    <n v="433"/>
    <x v="134"/>
    <x v="1"/>
    <x v="15"/>
    <n v="5000"/>
    <s v=""/>
    <s v="Diesel"/>
    <s v=""/>
    <s v=""/>
  </r>
  <r>
    <n v="434"/>
    <x v="135"/>
    <x v="1"/>
    <x v="1"/>
    <n v="21500"/>
    <s v=""/>
    <s v="Bulk Petrol"/>
    <s v=""/>
    <s v=""/>
  </r>
  <r>
    <n v="435"/>
    <x v="136"/>
    <x v="6"/>
    <x v="8"/>
    <n v="6850"/>
    <s v=""/>
    <s v="Oil Seal, Starting Cable &amp; Boris - Generator"/>
    <s v=""/>
    <s v=""/>
  </r>
  <r>
    <n v="436"/>
    <x v="137"/>
    <x v="10"/>
    <x v="18"/>
    <n v="62000"/>
    <s v=""/>
    <s v="Light Bill Almadina"/>
    <s v=""/>
    <s v=""/>
  </r>
  <r>
    <n v="437"/>
    <x v="137"/>
    <x v="7"/>
    <x v="50"/>
    <n v="20000"/>
    <s v=""/>
    <s v="Light Bill Oga's House"/>
    <s v=""/>
    <s v=""/>
  </r>
  <r>
    <n v="438"/>
    <x v="138"/>
    <x v="4"/>
    <x v="28"/>
    <n v="40000"/>
    <s v=""/>
    <s v="Ground Staff Weekly"/>
    <s v=""/>
    <s v=""/>
  </r>
  <r>
    <n v="439"/>
    <x v="139"/>
    <x v="1"/>
    <x v="15"/>
    <n v="10000"/>
    <s v=""/>
    <s v="Petrol &amp; Diesel"/>
    <s v=""/>
    <s v=""/>
  </r>
  <r>
    <n v="440"/>
    <x v="139"/>
    <x v="2"/>
    <x v="2"/>
    <n v="10000"/>
    <s v=""/>
    <s v="Kola Extra Advance for Maternity Record Booklet"/>
    <s v=""/>
    <s v=""/>
  </r>
  <r>
    <n v="441"/>
    <x v="140"/>
    <x v="3"/>
    <x v="43"/>
    <n v="311000"/>
    <s v=""/>
    <s v="Pharmacy Staff July Salary"/>
    <s v=""/>
    <s v=""/>
  </r>
  <r>
    <n v="442"/>
    <x v="140"/>
    <x v="6"/>
    <x v="51"/>
    <n v="1000"/>
    <s v=""/>
    <s v="Net Repairs Bose"/>
    <s v=""/>
    <s v=""/>
  </r>
  <r>
    <n v="443"/>
    <x v="140"/>
    <x v="1"/>
    <x v="1"/>
    <n v="5000"/>
    <s v=""/>
    <s v="Petrol"/>
    <s v=""/>
    <s v=""/>
  </r>
  <r>
    <n v="444"/>
    <x v="141"/>
    <x v="6"/>
    <x v="7"/>
    <n v="12700"/>
    <s v=""/>
    <s v="Plumbing Repairs Bose"/>
    <s v=""/>
    <s v=""/>
  </r>
  <r>
    <n v="445"/>
    <x v="141"/>
    <x v="1"/>
    <x v="15"/>
    <n v="5000"/>
    <s v=""/>
    <s v="Diesel"/>
    <s v=""/>
    <s v=""/>
  </r>
  <r>
    <n v="446"/>
    <x v="141"/>
    <x v="1"/>
    <x v="1"/>
    <n v="3000"/>
    <s v=""/>
    <s v="Petrol"/>
    <s v=""/>
    <s v=""/>
  </r>
  <r>
    <n v="447"/>
    <x v="141"/>
    <x v="2"/>
    <x v="3"/>
    <n v="51000"/>
    <s v=""/>
    <s v="Sterilizatioin Tablet for Theatre - Bose"/>
    <s v=""/>
    <s v=""/>
  </r>
  <r>
    <n v="448"/>
    <x v="141"/>
    <x v="7"/>
    <x v="16"/>
    <n v="50000"/>
    <s v=""/>
    <s v="Upchagi Loan"/>
    <s v=""/>
    <s v=""/>
  </r>
  <r>
    <n v="449"/>
    <x v="142"/>
    <x v="1"/>
    <x v="1"/>
    <n v="5000"/>
    <s v=""/>
    <s v="Petrol"/>
    <s v=""/>
    <s v=""/>
  </r>
  <r>
    <n v="450"/>
    <x v="142"/>
    <x v="6"/>
    <x v="23"/>
    <n v="5570"/>
    <s v=""/>
    <s v="Bulbs"/>
    <s v=""/>
    <s v=""/>
  </r>
  <r>
    <n v="451"/>
    <x v="143"/>
    <x v="1"/>
    <x v="1"/>
    <n v="5000"/>
    <s v=""/>
    <s v="Petrol "/>
    <s v=""/>
    <s v=""/>
  </r>
  <r>
    <n v="452"/>
    <x v="143"/>
    <x v="6"/>
    <x v="30"/>
    <n v="2000"/>
    <s v=""/>
    <s v="Chemical For grasses"/>
    <s v=""/>
    <s v=""/>
  </r>
  <r>
    <n v="453"/>
    <x v="143"/>
    <x v="1"/>
    <x v="15"/>
    <n v="5000"/>
    <s v=""/>
    <s v="Diesel"/>
    <s v=""/>
    <s v=""/>
  </r>
  <r>
    <n v="454"/>
    <x v="144"/>
    <x v="1"/>
    <x v="1"/>
    <n v="5000"/>
    <s v=""/>
    <s v="Petrol"/>
    <s v=""/>
    <s v=""/>
  </r>
  <r>
    <n v="455"/>
    <x v="144"/>
    <x v="0"/>
    <x v="0"/>
    <n v="784000"/>
    <s v=""/>
    <s v="Balance for Clinic and Admin Salary"/>
    <s v=""/>
    <s v=""/>
  </r>
  <r>
    <n v="456"/>
    <x v="144"/>
    <x v="0"/>
    <x v="21"/>
    <n v="155500"/>
    <s v=""/>
    <s v="Security Salary"/>
    <s v=""/>
    <s v=""/>
  </r>
  <r>
    <n v="457"/>
    <x v="144"/>
    <x v="15"/>
    <x v="52"/>
    <n v="16500"/>
    <s v=""/>
    <s v="Patient Refund for Blood "/>
    <s v=""/>
    <s v=""/>
  </r>
  <r>
    <n v="458"/>
    <x v="144"/>
    <x v="1"/>
    <x v="1"/>
    <n v="3000"/>
    <s v=""/>
    <s v="Petrol"/>
    <s v=""/>
    <s v=""/>
  </r>
  <r>
    <n v="459"/>
    <x v="145"/>
    <x v="4"/>
    <x v="28"/>
    <n v="42500"/>
    <s v=""/>
    <s v="Ground Staff Weekly"/>
    <s v=""/>
    <s v=""/>
  </r>
  <r>
    <n v="460"/>
    <x v="146"/>
    <x v="1"/>
    <x v="1"/>
    <n v="3000"/>
    <s v=""/>
    <s v="Petrol"/>
    <s v=""/>
    <s v=""/>
  </r>
  <r>
    <n v="461"/>
    <x v="146"/>
    <x v="6"/>
    <x v="9"/>
    <n v="12000"/>
    <s v=""/>
    <s v="Replacing Fuse Imme"/>
    <s v=""/>
    <s v=""/>
  </r>
  <r>
    <n v="462"/>
    <x v="147"/>
    <x v="10"/>
    <x v="24"/>
    <n v="3000"/>
    <s v=""/>
    <s v="Monthly waste disposal"/>
    <s v=""/>
    <s v=""/>
  </r>
  <r>
    <n v="463"/>
    <x v="147"/>
    <x v="6"/>
    <x v="9"/>
    <n v="3500"/>
    <s v=""/>
    <s v="Repair of Ward Screen Bose"/>
    <s v=""/>
    <s v=""/>
  </r>
  <r>
    <n v="464"/>
    <x v="147"/>
    <x v="6"/>
    <x v="23"/>
    <n v="1500"/>
    <s v=""/>
    <s v="Change of Sterilzer Socket &amp; Fuse"/>
    <s v=""/>
    <s v=""/>
  </r>
  <r>
    <n v="465"/>
    <x v="147"/>
    <x v="7"/>
    <x v="41"/>
    <n v="15500"/>
    <s v=""/>
    <s v="RAM For Laptop Lina's 8GB"/>
    <s v=""/>
    <s v=""/>
  </r>
  <r>
    <n v="466"/>
    <x v="147"/>
    <x v="8"/>
    <x v="12"/>
    <n v="28000"/>
    <s v=""/>
    <s v="A4 Paper 5 Cartons + TP - Lizzy"/>
    <s v=""/>
    <s v=""/>
  </r>
  <r>
    <n v="467"/>
    <x v="147"/>
    <x v="2"/>
    <x v="2"/>
    <n v="10000"/>
    <s v=""/>
    <s v="Nursing &amp; Lab Analysis Book"/>
    <s v=""/>
    <s v=""/>
  </r>
  <r>
    <n v="468"/>
    <x v="147"/>
    <x v="2"/>
    <x v="34"/>
    <n v="4000"/>
    <s v=""/>
    <s v="Inner &amp; Outer Socket for Gen 10pcs"/>
    <s v=""/>
    <s v=""/>
  </r>
  <r>
    <n v="469"/>
    <x v="147"/>
    <x v="1"/>
    <x v="33"/>
    <n v="6600"/>
    <s v=""/>
    <s v="Engine Oil Services "/>
    <s v=""/>
    <s v=""/>
  </r>
  <r>
    <n v="470"/>
    <x v="147"/>
    <x v="1"/>
    <x v="1"/>
    <n v="21500"/>
    <s v=""/>
    <s v="Bulk Petrol"/>
    <s v=""/>
    <s v=""/>
  </r>
  <r>
    <n v="471"/>
    <x v="148"/>
    <x v="0"/>
    <x v="21"/>
    <n v="24000"/>
    <s v=""/>
    <s v="Monthly Security Expenses - August"/>
    <s v=""/>
    <s v=""/>
  </r>
  <r>
    <n v="472"/>
    <x v="148"/>
    <x v="2"/>
    <x v="53"/>
    <n v="7500"/>
    <s v=""/>
    <s v="Creating Extra Light for Reception"/>
    <s v=""/>
    <s v=""/>
  </r>
  <r>
    <n v="473"/>
    <x v="149"/>
    <x v="2"/>
    <x v="34"/>
    <n v="6500"/>
    <s v=""/>
    <s v="Tires for Generator - Mujid"/>
    <s v=""/>
    <s v=""/>
  </r>
  <r>
    <n v="474"/>
    <x v="149"/>
    <x v="7"/>
    <x v="39"/>
    <n v="7000"/>
    <s v=""/>
    <s v="Repair of Lina's External Hard Disk"/>
    <s v=""/>
    <s v=""/>
  </r>
  <r>
    <n v="475"/>
    <x v="149"/>
    <x v="4"/>
    <x v="28"/>
    <n v="30000"/>
    <s v=""/>
    <s v="Lawal Gardner Salary"/>
    <s v=""/>
    <s v=""/>
  </r>
  <r>
    <n v="476"/>
    <x v="149"/>
    <x v="1"/>
    <x v="1"/>
    <n v="5000"/>
    <s v=""/>
    <s v="Petrol"/>
    <s v=""/>
    <s v=""/>
  </r>
  <r>
    <n v="477"/>
    <x v="150"/>
    <x v="1"/>
    <x v="15"/>
    <n v="5000"/>
    <s v=""/>
    <s v="Diesel"/>
    <s v=""/>
    <s v=""/>
  </r>
  <r>
    <n v="478"/>
    <x v="150"/>
    <x v="2"/>
    <x v="53"/>
    <n v="2000"/>
    <s v=""/>
    <s v="Rat Poison &amp; Gum - Bose"/>
    <s v=""/>
    <s v=""/>
  </r>
  <r>
    <n v="479"/>
    <x v="150"/>
    <x v="1"/>
    <x v="1"/>
    <n v="5000"/>
    <s v=""/>
    <s v="Petrol"/>
    <s v=""/>
    <s v=""/>
  </r>
  <r>
    <n v="480"/>
    <x v="151"/>
    <x v="1"/>
    <x v="1"/>
    <n v="5000"/>
    <s v=""/>
    <s v="Petrol"/>
    <s v=""/>
    <s v=""/>
  </r>
  <r>
    <n v="481"/>
    <x v="151"/>
    <x v="6"/>
    <x v="51"/>
    <n v="11200"/>
    <s v=""/>
    <s v="Almunium Repairs, nets &amp; Doors"/>
    <s v=""/>
    <s v=""/>
  </r>
  <r>
    <n v="482"/>
    <x v="152"/>
    <x v="1"/>
    <x v="1"/>
    <n v="5000"/>
    <s v=""/>
    <s v="Petrol"/>
    <s v=""/>
    <s v=""/>
  </r>
  <r>
    <n v="483"/>
    <x v="152"/>
    <x v="4"/>
    <x v="28"/>
    <n v="42400"/>
    <s v=""/>
    <s v="Ground Staff Weekly"/>
    <s v=""/>
    <s v=""/>
  </r>
  <r>
    <n v="484"/>
    <x v="152"/>
    <x v="6"/>
    <x v="40"/>
    <n v="29400"/>
    <s v=""/>
    <s v="Roofing Repairs - Dada"/>
    <s v=""/>
    <s v=""/>
  </r>
  <r>
    <n v="485"/>
    <x v="152"/>
    <x v="2"/>
    <x v="14"/>
    <n v="14500"/>
    <s v=""/>
    <s v="Board for CRoom1 Laptop &amp; Charger"/>
    <s v=""/>
    <s v=""/>
  </r>
  <r>
    <n v="486"/>
    <x v="152"/>
    <x v="6"/>
    <x v="54"/>
    <n v="5500"/>
    <s v=""/>
    <s v="Printer Catridge"/>
    <s v=""/>
    <s v=""/>
  </r>
  <r>
    <n v="487"/>
    <x v="153"/>
    <x v="6"/>
    <x v="9"/>
    <n v="20000"/>
    <s v=""/>
    <s v="NEPA Work Ashiru September 2020"/>
    <s v=""/>
    <s v=""/>
  </r>
  <r>
    <n v="488"/>
    <x v="154"/>
    <x v="1"/>
    <x v="1"/>
    <n v="3200"/>
    <s v=""/>
    <s v="Petrol"/>
    <s v=""/>
    <s v=""/>
  </r>
  <r>
    <n v="489"/>
    <x v="154"/>
    <x v="2"/>
    <x v="53"/>
    <n v="1200"/>
    <s v=""/>
    <s v="External Toilet Tap Head"/>
    <s v=""/>
    <s v=""/>
  </r>
  <r>
    <n v="490"/>
    <x v="155"/>
    <x v="1"/>
    <x v="1"/>
    <n v="3200"/>
    <s v=""/>
    <s v="Petrol"/>
    <s v=""/>
    <s v=""/>
  </r>
  <r>
    <n v="491"/>
    <x v="156"/>
    <x v="9"/>
    <x v="55"/>
    <n v="8000"/>
    <s v=""/>
    <s v="Umar Trip to Kano"/>
    <s v=""/>
    <s v=""/>
  </r>
  <r>
    <n v="492"/>
    <x v="156"/>
    <x v="1"/>
    <x v="1"/>
    <n v="5000"/>
    <s v=""/>
    <s v="Petrol"/>
    <s v=""/>
    <s v=""/>
  </r>
  <r>
    <n v="493"/>
    <x v="156"/>
    <x v="4"/>
    <x v="28"/>
    <n v="13000"/>
    <s v=""/>
    <s v="Schedrack Welder for the House"/>
    <s v=""/>
    <s v=""/>
  </r>
  <r>
    <n v="494"/>
    <x v="156"/>
    <x v="0"/>
    <x v="22"/>
    <n v="10000"/>
    <s v=""/>
    <s v="Upchagi Loan for September"/>
    <s v=""/>
    <s v=""/>
  </r>
  <r>
    <n v="495"/>
    <x v="156"/>
    <x v="1"/>
    <x v="1"/>
    <n v="3200"/>
    <s v=""/>
    <s v="Petrol "/>
    <s v=""/>
    <s v=""/>
  </r>
  <r>
    <n v="496"/>
    <x v="156"/>
    <x v="7"/>
    <x v="39"/>
    <n v="2500"/>
    <s v=""/>
    <s v="Lina's Gen Starter Cable - Mujid"/>
    <s v=""/>
    <s v=""/>
  </r>
  <r>
    <n v="497"/>
    <x v="157"/>
    <x v="6"/>
    <x v="8"/>
    <n v="13000"/>
    <s v=""/>
    <s v="Service Big Generator - Almadina"/>
    <s v=""/>
    <s v=""/>
  </r>
  <r>
    <n v="498"/>
    <x v="157"/>
    <x v="10"/>
    <x v="19"/>
    <n v="26000"/>
    <s v=""/>
    <s v="Water Bill For Almadina June &amp; July"/>
    <s v=""/>
    <s v=""/>
  </r>
  <r>
    <n v="499"/>
    <x v="157"/>
    <x v="4"/>
    <x v="28"/>
    <n v="13200"/>
    <s v=""/>
    <s v="Director's House"/>
    <s v=""/>
    <s v=""/>
  </r>
  <r>
    <n v="500"/>
    <x v="157"/>
    <x v="0"/>
    <x v="22"/>
    <n v="10000"/>
    <s v=""/>
    <s v="Esther Ishaya Loan "/>
    <s v=""/>
    <s v=""/>
  </r>
  <r>
    <n v="501"/>
    <x v="157"/>
    <x v="1"/>
    <x v="15"/>
    <n v="5000"/>
    <s v=""/>
    <s v="Diesel"/>
    <s v=""/>
    <s v=""/>
  </r>
  <r>
    <n v="502"/>
    <x v="157"/>
    <x v="4"/>
    <x v="28"/>
    <n v="7000"/>
    <s v=""/>
    <s v="Fuse for Directors' House"/>
    <s v=""/>
    <s v=""/>
  </r>
  <r>
    <n v="503"/>
    <x v="158"/>
    <x v="1"/>
    <x v="1"/>
    <n v="3000"/>
    <s v=""/>
    <s v="Petrol"/>
    <s v=""/>
    <s v=""/>
  </r>
  <r>
    <n v="504"/>
    <x v="158"/>
    <x v="4"/>
    <x v="28"/>
    <n v="11400"/>
    <s v=""/>
    <s v="Mr. Joe  Expenses for Director"/>
    <s v=""/>
    <s v=""/>
  </r>
  <r>
    <n v="505"/>
    <x v="159"/>
    <x v="4"/>
    <x v="28"/>
    <n v="44500"/>
    <s v=""/>
    <s v="Ground Staff Weekly"/>
    <s v=""/>
    <s v=""/>
  </r>
  <r>
    <n v="506"/>
    <x v="159"/>
    <x v="2"/>
    <x v="14"/>
    <n v="7500"/>
    <s v=""/>
    <s v="SSD Disk for Server PC After Coruption"/>
    <s v=""/>
    <s v=""/>
  </r>
  <r>
    <n v="507"/>
    <x v="159"/>
    <x v="3"/>
    <x v="45"/>
    <n v="64500"/>
    <s v=""/>
    <s v="Rocephin Drug Purchase - Khadija"/>
    <s v=""/>
    <s v=""/>
  </r>
  <r>
    <n v="508"/>
    <x v="159"/>
    <x v="1"/>
    <x v="1"/>
    <n v="23700"/>
    <s v=""/>
    <s v="Bulk Petrol"/>
    <s v=""/>
    <s v=""/>
  </r>
  <r>
    <n v="509"/>
    <x v="160"/>
    <x v="6"/>
    <x v="8"/>
    <n v="3500"/>
    <s v=""/>
    <s v="Valve, Caburetor Cleaner &amp; Gasquet for Gen - Mujid"/>
    <s v=""/>
    <s v=""/>
  </r>
  <r>
    <n v="510"/>
    <x v="160"/>
    <x v="6"/>
    <x v="29"/>
    <n v="3500"/>
    <s v=""/>
    <s v="Concrete Cutting Blade for Alhahji Oseni"/>
    <s v=""/>
    <s v=""/>
  </r>
  <r>
    <n v="511"/>
    <x v="160"/>
    <x v="6"/>
    <x v="8"/>
    <n v="12000"/>
    <s v=""/>
    <s v="Tata Truck, Engine Oil Service, Salensa &amp; Labor"/>
    <s v=""/>
    <s v=""/>
  </r>
  <r>
    <n v="512"/>
    <x v="160"/>
    <x v="1"/>
    <x v="1"/>
    <n v="6000"/>
    <s v=""/>
    <s v="Petrol for Truck"/>
    <s v=""/>
    <s v=""/>
  </r>
  <r>
    <n v="513"/>
    <x v="160"/>
    <x v="6"/>
    <x v="9"/>
    <n v="10500"/>
    <s v=""/>
    <s v="Electrical Repairs - Cutout Fuse"/>
    <s v=""/>
    <s v=""/>
  </r>
  <r>
    <n v="514"/>
    <x v="160"/>
    <x v="10"/>
    <x v="24"/>
    <n v="18500"/>
    <s v=""/>
    <s v="Sewage Draining"/>
    <s v=""/>
    <s v=""/>
  </r>
  <r>
    <n v="515"/>
    <x v="160"/>
    <x v="0"/>
    <x v="22"/>
    <n v="20000"/>
    <s v=""/>
    <s v="Daniel Loan"/>
    <s v=""/>
    <s v=""/>
  </r>
  <r>
    <n v="516"/>
    <x v="160"/>
    <x v="2"/>
    <x v="53"/>
    <n v="13000"/>
    <s v=""/>
    <s v="Chairs, Door Lock, Key &amp; Mosquitoe net hooks - Bose"/>
    <s v=""/>
    <s v=""/>
  </r>
  <r>
    <n v="517"/>
    <x v="161"/>
    <x v="1"/>
    <x v="1"/>
    <n v="5000"/>
    <s v=""/>
    <s v="Petrol"/>
    <s v=""/>
    <s v=""/>
  </r>
  <r>
    <n v="518"/>
    <x v="161"/>
    <x v="0"/>
    <x v="22"/>
    <n v="3000"/>
    <s v=""/>
    <s v="Musa Gateman Loan"/>
    <s v=""/>
    <s v=""/>
  </r>
  <r>
    <n v="519"/>
    <x v="162"/>
    <x v="6"/>
    <x v="7"/>
    <n v="23000"/>
    <s v=""/>
    <s v="Complete Toilet W/C Labour &amp; Repairs"/>
    <s v=""/>
    <s v=""/>
  </r>
  <r>
    <n v="520"/>
    <x v="162"/>
    <x v="2"/>
    <x v="14"/>
    <n v="48000"/>
    <s v=""/>
    <s v="Antivirus for Almadina Computers 16 Pcs"/>
    <s v=""/>
    <s v=""/>
  </r>
  <r>
    <n v="521"/>
    <x v="162"/>
    <x v="6"/>
    <x v="30"/>
    <n v="2700"/>
    <s v=""/>
    <s v="Fumigation for Mosquitoes Auwal"/>
    <s v=""/>
    <s v=""/>
  </r>
  <r>
    <n v="522"/>
    <x v="162"/>
    <x v="1"/>
    <x v="1"/>
    <n v="8000"/>
    <s v=""/>
    <s v="Petrol"/>
    <s v=""/>
    <s v=""/>
  </r>
  <r>
    <n v="523"/>
    <x v="163"/>
    <x v="4"/>
    <x v="28"/>
    <n v="3500"/>
    <s v=""/>
    <s v="2 Mason @ 700 for 5 Days"/>
    <s v=""/>
    <s v=""/>
  </r>
  <r>
    <n v="524"/>
    <x v="163"/>
    <x v="2"/>
    <x v="53"/>
    <n v="11500"/>
    <s v=""/>
    <s v="3 New Benches @ 3.5k + Transportation"/>
    <s v=""/>
    <s v=""/>
  </r>
  <r>
    <n v="525"/>
    <x v="163"/>
    <x v="1"/>
    <x v="1"/>
    <n v="3000"/>
    <s v=""/>
    <s v="Petrol"/>
    <s v=""/>
    <s v=""/>
  </r>
  <r>
    <n v="526"/>
    <x v="164"/>
    <x v="8"/>
    <x v="12"/>
    <n v="32000"/>
    <s v=""/>
    <s v="Local Consumables"/>
    <s v=""/>
    <s v=""/>
  </r>
  <r>
    <n v="527"/>
    <x v="164"/>
    <x v="1"/>
    <x v="33"/>
    <n v="500"/>
    <s v=""/>
    <s v="Engine Oil"/>
    <s v=""/>
    <s v=""/>
  </r>
  <r>
    <n v="528"/>
    <x v="164"/>
    <x v="10"/>
    <x v="18"/>
    <n v="86000"/>
    <s v=""/>
    <s v="NEPA Bill August 2020"/>
    <s v=""/>
    <s v=""/>
  </r>
  <r>
    <n v="529"/>
    <x v="164"/>
    <x v="6"/>
    <x v="27"/>
    <n v="8500"/>
    <s v=""/>
    <s v="IPD Entrance Door Repairs"/>
    <s v=""/>
    <s v=""/>
  </r>
  <r>
    <n v="530"/>
    <x v="164"/>
    <x v="1"/>
    <x v="1"/>
    <n v="5000"/>
    <s v=""/>
    <s v="Petrol"/>
    <s v=""/>
    <s v=""/>
  </r>
  <r>
    <n v="531"/>
    <x v="165"/>
    <x v="6"/>
    <x v="7"/>
    <n v="16000"/>
    <s v=""/>
    <s v="Plumbing Repairs Pharmacy &amp; OPD Toilet"/>
    <s v=""/>
    <s v=""/>
  </r>
  <r>
    <n v="532"/>
    <x v="165"/>
    <x v="6"/>
    <x v="23"/>
    <n v="11000"/>
    <s v=""/>
    <s v="Bulbs, &amp; Earthing &amp; Repairs Electrical"/>
    <s v=""/>
    <s v=""/>
  </r>
  <r>
    <n v="533"/>
    <x v="165"/>
    <x v="4"/>
    <x v="28"/>
    <n v="41500"/>
    <s v=""/>
    <s v="Ground Staff Weekly"/>
    <s v=""/>
    <s v=""/>
  </r>
  <r>
    <n v="534"/>
    <x v="165"/>
    <x v="2"/>
    <x v="53"/>
    <n v="5800"/>
    <s v=""/>
    <s v="Air Freshner and Toiletaries"/>
    <s v=""/>
    <s v=""/>
  </r>
  <r>
    <n v="535"/>
    <x v="165"/>
    <x v="8"/>
    <x v="37"/>
    <n v="6500"/>
    <s v=""/>
    <s v="Mosquito Nets &amp; Frame for OPD Toilet and Others"/>
    <s v=""/>
    <s v=""/>
  </r>
  <r>
    <n v="536"/>
    <x v="165"/>
    <x v="1"/>
    <x v="15"/>
    <n v="5000"/>
    <s v=""/>
    <s v="Diesel"/>
    <s v=""/>
    <s v=""/>
  </r>
  <r>
    <n v="537"/>
    <x v="166"/>
    <x v="3"/>
    <x v="45"/>
    <n v="64000"/>
    <s v=""/>
    <s v="Recephin for Pharmacy - Khadijah"/>
    <s v=""/>
    <s v=""/>
  </r>
  <r>
    <n v="538"/>
    <x v="166"/>
    <x v="1"/>
    <x v="1"/>
    <n v="3200"/>
    <s v=""/>
    <s v="Petrol"/>
    <s v=""/>
    <s v=""/>
  </r>
  <r>
    <n v="539"/>
    <x v="166"/>
    <x v="8"/>
    <x v="12"/>
    <n v="30000"/>
    <s v=""/>
    <s v="Sutures (Local Purchase)"/>
    <s v=""/>
    <s v=""/>
  </r>
  <r>
    <n v="540"/>
    <x v="166"/>
    <x v="5"/>
    <x v="6"/>
    <n v="5000"/>
    <s v=""/>
    <s v="Monthly Internet Subscription"/>
    <s v=""/>
    <s v=""/>
  </r>
  <r>
    <n v="541"/>
    <x v="166"/>
    <x v="6"/>
    <x v="9"/>
    <n v="2000"/>
    <s v=""/>
    <s v="NEPA Wrong Connection"/>
    <s v=""/>
    <s v=""/>
  </r>
  <r>
    <n v="542"/>
    <x v="167"/>
    <x v="0"/>
    <x v="22"/>
    <n v="3000"/>
    <s v=""/>
    <s v="Baba Datijo Advance"/>
    <s v=""/>
    <s v=""/>
  </r>
  <r>
    <n v="543"/>
    <x v="167"/>
    <x v="11"/>
    <x v="56"/>
    <n v="5000"/>
    <s v=""/>
    <s v="IT Student from Lab Departure"/>
    <s v=""/>
    <s v=""/>
  </r>
  <r>
    <n v="544"/>
    <x v="167"/>
    <x v="0"/>
    <x v="22"/>
    <n v="3000"/>
    <s v=""/>
    <s v="Noel Loan"/>
    <s v=""/>
    <s v=""/>
  </r>
  <r>
    <n v="545"/>
    <x v="167"/>
    <x v="6"/>
    <x v="51"/>
    <n v="2000"/>
    <s v=""/>
    <s v="Part Payment for Incubator Repairs"/>
    <s v=""/>
    <s v=""/>
  </r>
  <r>
    <n v="546"/>
    <x v="167"/>
    <x v="6"/>
    <x v="57"/>
    <n v="7700"/>
    <s v=""/>
    <s v="Cable Satellite Repairs + Dish"/>
    <s v=""/>
    <s v=""/>
  </r>
  <r>
    <n v="547"/>
    <x v="167"/>
    <x v="1"/>
    <x v="1"/>
    <n v="5000"/>
    <s v=""/>
    <s v="Petrol"/>
    <s v=""/>
    <s v=""/>
  </r>
  <r>
    <n v="548"/>
    <x v="168"/>
    <x v="7"/>
    <x v="39"/>
    <n v="2000"/>
    <s v=""/>
    <s v="Lina's Gen Servicing - Mujid"/>
    <s v=""/>
    <s v=""/>
  </r>
  <r>
    <n v="549"/>
    <x v="168"/>
    <x v="2"/>
    <x v="53"/>
    <n v="2800"/>
    <s v=""/>
    <s v="Hoe &amp; Rake"/>
    <s v=""/>
    <s v=""/>
  </r>
  <r>
    <n v="550"/>
    <x v="169"/>
    <x v="1"/>
    <x v="1"/>
    <n v="3200"/>
    <s v=""/>
    <s v="Petrol"/>
    <s v=""/>
    <s v=""/>
  </r>
  <r>
    <n v="551"/>
    <x v="170"/>
    <x v="3"/>
    <x v="43"/>
    <n v="306000"/>
    <s v=""/>
    <s v="Pharmacy Salary - Khadija - 09/20 316k, less 10k for Khadijah Loan Payment for September"/>
    <s v=""/>
    <s v=""/>
  </r>
  <r>
    <n v="552"/>
    <x v="170"/>
    <x v="6"/>
    <x v="51"/>
    <n v="10000"/>
    <s v=""/>
    <s v="Repair of 2 Big Stabilizers"/>
    <s v=""/>
    <s v=""/>
  </r>
  <r>
    <n v="553"/>
    <x v="170"/>
    <x v="1"/>
    <x v="1"/>
    <n v="3200"/>
    <s v=""/>
    <s v="Petrol"/>
    <s v=""/>
    <s v=""/>
  </r>
  <r>
    <n v="554"/>
    <x v="171"/>
    <x v="6"/>
    <x v="9"/>
    <n v="6000"/>
    <s v=""/>
    <s v="Electrical Repairs - Change over from Gen Room"/>
    <s v=""/>
    <s v=""/>
  </r>
  <r>
    <n v="555"/>
    <x v="171"/>
    <x v="1"/>
    <x v="1"/>
    <n v="10000"/>
    <s v=""/>
    <s v="Petrol"/>
    <s v=""/>
    <s v=""/>
  </r>
  <r>
    <n v="556"/>
    <x v="171"/>
    <x v="0"/>
    <x v="21"/>
    <n v="153500"/>
    <s v=""/>
    <s v="Security Staff Salary - September 2020"/>
    <s v=""/>
    <s v=""/>
  </r>
  <r>
    <n v="557"/>
    <x v="171"/>
    <x v="0"/>
    <x v="0"/>
    <n v="836000"/>
    <s v=""/>
    <s v="Admin, Lab &amp; Maintenance Salary - September 2020"/>
    <s v=""/>
    <s v=""/>
  </r>
  <r>
    <n v="558"/>
    <x v="171"/>
    <x v="2"/>
    <x v="58"/>
    <n v="12900"/>
    <s v=""/>
    <s v="Recharge Cards &amp; Data for NHIS Department - September 2020"/>
    <s v=""/>
    <s v=""/>
  </r>
  <r>
    <n v="559"/>
    <x v="171"/>
    <x v="6"/>
    <x v="26"/>
    <n v="8000"/>
    <s v=""/>
    <s v="AC Repairs, Gas, Valve 3rd Consulting Room"/>
    <s v=""/>
    <s v=""/>
  </r>
  <r>
    <n v="560"/>
    <x v="171"/>
    <x v="6"/>
    <x v="9"/>
    <n v="2000"/>
    <s v=""/>
    <s v="Standing Fan Repairs"/>
    <s v=""/>
    <s v=""/>
  </r>
  <r>
    <n v="561"/>
    <x v="171"/>
    <x v="0"/>
    <x v="0"/>
    <n v="674000"/>
    <s v=""/>
    <s v="Nurses Salary - September 2020"/>
    <s v=""/>
    <s v=""/>
  </r>
  <r>
    <n v="562"/>
    <x v="171"/>
    <x v="1"/>
    <x v="1"/>
    <n v="3200"/>
    <s v=""/>
    <s v="Petrol"/>
    <s v=""/>
    <s v=""/>
  </r>
  <r>
    <n v="563"/>
    <x v="171"/>
    <x v="6"/>
    <x v="51"/>
    <n v="10000"/>
    <s v=""/>
    <s v="Incubator Repairs Part Payment"/>
    <s v=""/>
    <s v=""/>
  </r>
  <r>
    <n v="564"/>
    <x v="172"/>
    <x v="4"/>
    <x v="28"/>
    <n v="44500"/>
    <s v=""/>
    <s v="Ground Staff Weekly"/>
    <s v=""/>
    <s v=""/>
  </r>
  <r>
    <n v="565"/>
    <x v="172"/>
    <x v="2"/>
    <x v="34"/>
    <n v="2000"/>
    <s v=""/>
    <s v="Belt for Tractor - Umar"/>
    <s v=""/>
    <s v=""/>
  </r>
  <r>
    <n v="566"/>
    <x v="172"/>
    <x v="0"/>
    <x v="22"/>
    <n v="45000"/>
    <s v=""/>
    <s v="Upchagi Loan Again"/>
    <s v=""/>
    <s v=""/>
  </r>
  <r>
    <n v="567"/>
    <x v="173"/>
    <x v="1"/>
    <x v="1"/>
    <n v="3200"/>
    <s v=""/>
    <s v="Petrol"/>
    <s v=""/>
    <s v=""/>
  </r>
  <r>
    <n v="568"/>
    <x v="174"/>
    <x v="1"/>
    <x v="15"/>
    <n v="5000"/>
    <s v=""/>
    <s v="Diesel"/>
    <s v=""/>
    <s v=""/>
  </r>
  <r>
    <n v="569"/>
    <x v="174"/>
    <x v="2"/>
    <x v="32"/>
    <n v="16000"/>
    <s v=""/>
    <s v="TV Installation for Ward, Wall Shelf &amp; Receiver"/>
    <s v=""/>
    <s v=""/>
  </r>
  <r>
    <n v="570"/>
    <x v="174"/>
    <x v="6"/>
    <x v="9"/>
    <n v="12000"/>
    <s v=""/>
    <s v="TV Repairs for Clinic Reception - Auwal"/>
    <s v=""/>
    <s v=""/>
  </r>
  <r>
    <n v="571"/>
    <x v="174"/>
    <x v="2"/>
    <x v="53"/>
    <n v="120000"/>
    <s v=""/>
    <s v="Beds, Television, Wheel Chair Purchase - Bose"/>
    <s v=""/>
    <s v=""/>
  </r>
  <r>
    <n v="572"/>
    <x v="175"/>
    <x v="6"/>
    <x v="8"/>
    <n v="6600"/>
    <s v=""/>
    <s v="Servicing Small Generators - Mujid"/>
    <s v=""/>
    <s v=""/>
  </r>
  <r>
    <n v="573"/>
    <x v="175"/>
    <x v="1"/>
    <x v="1"/>
    <n v="3200"/>
    <s v=""/>
    <s v="Petrol"/>
    <s v=""/>
    <s v=""/>
  </r>
  <r>
    <n v="574"/>
    <x v="176"/>
    <x v="1"/>
    <x v="1"/>
    <n v="8000"/>
    <s v=""/>
    <s v="50 Litres of Petrol - Mr. Hussam - Umar"/>
    <s v=""/>
    <s v=""/>
  </r>
  <r>
    <n v="575"/>
    <x v="176"/>
    <x v="0"/>
    <x v="22"/>
    <n v="6000"/>
    <s v=""/>
    <s v="Umar Driver Loan"/>
    <s v=""/>
    <s v=""/>
  </r>
  <r>
    <n v="576"/>
    <x v="176"/>
    <x v="4"/>
    <x v="28"/>
    <n v="30000"/>
    <s v=""/>
    <s v="Lawali Gardener Salary"/>
    <s v=""/>
    <s v=""/>
  </r>
  <r>
    <n v="577"/>
    <x v="176"/>
    <x v="0"/>
    <x v="21"/>
    <n v="24000"/>
    <s v=""/>
    <s v="Monthly Security Expenses - September"/>
    <s v=""/>
    <s v=""/>
  </r>
  <r>
    <n v="578"/>
    <x v="176"/>
    <x v="13"/>
    <x v="35"/>
    <n v="3000"/>
    <s v=""/>
    <s v="Court Registrar Tip"/>
    <s v=""/>
    <s v=""/>
  </r>
  <r>
    <n v="579"/>
    <x v="176"/>
    <x v="6"/>
    <x v="30"/>
    <n v="2000"/>
    <s v=""/>
    <s v="Weed for Chemicals"/>
    <s v=""/>
    <s v=""/>
  </r>
  <r>
    <n v="580"/>
    <x v="176"/>
    <x v="2"/>
    <x v="32"/>
    <n v="60000"/>
    <s v=""/>
    <s v="Replacing IPD Computer"/>
    <s v=""/>
    <s v=""/>
  </r>
  <r>
    <n v="581"/>
    <x v="176"/>
    <x v="1"/>
    <x v="15"/>
    <n v="5000"/>
    <s v=""/>
    <s v="Diesel"/>
    <s v=""/>
    <s v=""/>
  </r>
  <r>
    <n v="582"/>
    <x v="176"/>
    <x v="1"/>
    <x v="1"/>
    <n v="3200"/>
    <s v=""/>
    <s v="Petrol"/>
    <s v=""/>
    <s v=""/>
  </r>
  <r>
    <n v="583"/>
    <x v="177"/>
    <x v="10"/>
    <x v="24"/>
    <n v="3000"/>
    <s v=""/>
    <s v="Monthly Waste Disposal"/>
    <s v=""/>
    <s v=""/>
  </r>
  <r>
    <n v="584"/>
    <x v="177"/>
    <x v="1"/>
    <x v="1"/>
    <n v="3200"/>
    <s v=""/>
    <s v="Petrol"/>
    <s v=""/>
    <s v=""/>
  </r>
  <r>
    <n v="585"/>
    <x v="177"/>
    <x v="0"/>
    <x v="0"/>
    <n v="1000000"/>
    <s v=""/>
    <s v="Doctors Comissions September 2020"/>
    <s v=""/>
    <s v=""/>
  </r>
  <r>
    <n v="586"/>
    <x v="178"/>
    <x v="1"/>
    <x v="1"/>
    <n v="5000"/>
    <s v=""/>
    <s v="Petrol"/>
    <s v=""/>
    <s v=""/>
  </r>
  <r>
    <n v="587"/>
    <x v="178"/>
    <x v="6"/>
    <x v="7"/>
    <n v="8400"/>
    <s v=""/>
    <s v="Plumbing, Was Basin, Hose - Bose"/>
    <s v=""/>
    <s v=""/>
  </r>
  <r>
    <n v="588"/>
    <x v="179"/>
    <x v="4"/>
    <x v="28"/>
    <n v="43500"/>
    <s v=""/>
    <s v="Ground Staff Weekly"/>
    <s v=""/>
    <s v=""/>
  </r>
  <r>
    <n v="589"/>
    <x v="179"/>
    <x v="0"/>
    <x v="0"/>
    <n v="24000"/>
    <s v=""/>
    <s v="Dr. Okafor Radiologist"/>
    <s v=""/>
    <s v=""/>
  </r>
  <r>
    <n v="590"/>
    <x v="179"/>
    <x v="6"/>
    <x v="27"/>
    <n v="8000"/>
    <s v=""/>
    <s v="Aluminium Windows, Doors, Rails, and Windows Maintenance"/>
    <s v=""/>
    <s v=""/>
  </r>
  <r>
    <n v="591"/>
    <x v="179"/>
    <x v="6"/>
    <x v="7"/>
    <n v="5000"/>
    <s v=""/>
    <s v="Plumbing, Mother Cat Destruction, Destruction"/>
    <s v=""/>
    <s v=""/>
  </r>
  <r>
    <n v="592"/>
    <x v="179"/>
    <x v="1"/>
    <x v="1"/>
    <n v="3200"/>
    <s v=""/>
    <s v="Petrol"/>
    <s v=""/>
    <s v=""/>
  </r>
  <r>
    <n v="593"/>
    <x v="180"/>
    <x v="0"/>
    <x v="0"/>
    <n v="28900"/>
    <s v=""/>
    <s v="Dr. Fanika Payment"/>
    <s v=""/>
    <s v=""/>
  </r>
  <r>
    <n v="594"/>
    <x v="180"/>
    <x v="1"/>
    <x v="15"/>
    <n v="5000"/>
    <s v=""/>
    <s v="Diesel"/>
    <s v=""/>
    <s v=""/>
  </r>
  <r>
    <n v="595"/>
    <x v="181"/>
    <x v="6"/>
    <x v="9"/>
    <n v="25000"/>
    <s v=""/>
    <s v="Mr. Imme Monthly Payment July, August September 2020"/>
    <s v=""/>
    <s v=""/>
  </r>
  <r>
    <n v="596"/>
    <x v="181"/>
    <x v="2"/>
    <x v="34"/>
    <n v="16000"/>
    <s v=""/>
    <s v="Blade for Grass Cutting Tractor"/>
    <s v=""/>
    <s v=""/>
  </r>
  <r>
    <n v="597"/>
    <x v="181"/>
    <x v="6"/>
    <x v="9"/>
    <n v="3200"/>
    <s v=""/>
    <s v="Lamp Holder, Change of Sockets"/>
    <s v=""/>
    <s v=""/>
  </r>
  <r>
    <n v="598"/>
    <x v="181"/>
    <x v="1"/>
    <x v="1"/>
    <n v="29000"/>
    <s v=""/>
    <s v="Bulk Petrol &amp; Diesel"/>
    <s v=""/>
    <s v=""/>
  </r>
  <r>
    <n v="599"/>
    <x v="181"/>
    <x v="2"/>
    <x v="2"/>
    <n v="51000"/>
    <s v=""/>
    <s v="Printing Commercial Cards &amp; Letter heads - Kola"/>
    <s v=""/>
    <s v=""/>
  </r>
  <r>
    <n v="600"/>
    <x v="181"/>
    <x v="6"/>
    <x v="9"/>
    <n v="20000"/>
    <s v=""/>
    <s v="Engr. Ashiru - NEPA Wrong Connection"/>
    <s v=""/>
    <s v=""/>
  </r>
  <r>
    <n v="601"/>
    <x v="182"/>
    <x v="0"/>
    <x v="22"/>
    <n v="80000"/>
    <s v=""/>
    <s v="Pastor Tony - Loan"/>
    <s v=""/>
    <s v=""/>
  </r>
  <r>
    <n v="602"/>
    <x v="182"/>
    <x v="9"/>
    <x v="13"/>
    <n v="600"/>
    <s v=""/>
    <s v="Transportation for Vacinnes"/>
    <s v=""/>
    <s v=""/>
  </r>
  <r>
    <n v="603"/>
    <x v="183"/>
    <x v="2"/>
    <x v="53"/>
    <n v="1500"/>
    <s v=""/>
    <s v="Kerosine for Suckaway"/>
    <s v=""/>
    <s v=""/>
  </r>
  <r>
    <n v="604"/>
    <x v="184"/>
    <x v="6"/>
    <x v="8"/>
    <n v="9000"/>
    <s v=""/>
    <s v="Tractor Repairs + Gasquet - Mujid &amp; Umar"/>
    <s v=""/>
    <s v=""/>
  </r>
  <r>
    <n v="605"/>
    <x v="184"/>
    <x v="3"/>
    <x v="25"/>
    <n v="4100"/>
    <s v=""/>
    <s v="Changing Sockets on Pharmacy Extension Box"/>
    <s v=""/>
    <s v=""/>
  </r>
  <r>
    <n v="606"/>
    <x v="184"/>
    <x v="6"/>
    <x v="9"/>
    <n v="13000"/>
    <s v=""/>
    <s v="Armoured Cable Tape - Imeh electrician"/>
    <s v=""/>
    <s v=""/>
  </r>
  <r>
    <n v="607"/>
    <x v="184"/>
    <x v="6"/>
    <x v="51"/>
    <n v="1500"/>
    <s v=""/>
    <s v="Wheels replacement of Surgeon Chair in Theatre - Hayatudeen"/>
    <s v=""/>
    <s v=""/>
  </r>
  <r>
    <n v="608"/>
    <x v="185"/>
    <x v="11"/>
    <x v="56"/>
    <n v="5000"/>
    <s v=""/>
    <s v="Staff x-ray after Accident "/>
    <s v=""/>
    <s v=""/>
  </r>
  <r>
    <n v="609"/>
    <x v="185"/>
    <x v="6"/>
    <x v="51"/>
    <n v="4500"/>
    <s v=""/>
    <s v="Gas Cylinder head and Repairs"/>
    <s v=""/>
    <s v=""/>
  </r>
  <r>
    <n v="610"/>
    <x v="185"/>
    <x v="7"/>
    <x v="10"/>
    <n v="3000"/>
    <s v=""/>
    <s v="Data for student results uploads - Miracle "/>
    <s v=""/>
    <s v=""/>
  </r>
  <r>
    <n v="611"/>
    <x v="186"/>
    <x v="4"/>
    <x v="28"/>
    <n v="43500"/>
    <s v=""/>
    <s v="Ground Staff Weekly"/>
    <s v=""/>
    <s v=""/>
  </r>
  <r>
    <n v="612"/>
    <x v="186"/>
    <x v="6"/>
    <x v="9"/>
    <n v="8000"/>
    <s v=""/>
    <s v="Balance of OPD TV Repairs - Auwal"/>
    <s v=""/>
    <s v=""/>
  </r>
  <r>
    <n v="613"/>
    <x v="186"/>
    <x v="8"/>
    <x v="12"/>
    <n v="32750"/>
    <s v=""/>
    <s v="Dr. Brown Pad Lizzy/Bose"/>
    <s v=""/>
    <s v=""/>
  </r>
  <r>
    <n v="614"/>
    <x v="186"/>
    <x v="8"/>
    <x v="12"/>
    <n v="16000"/>
    <s v=""/>
    <s v="Methylated Spirit Bose/ Lizzy"/>
    <s v=""/>
    <s v=""/>
  </r>
  <r>
    <n v="615"/>
    <x v="186"/>
    <x v="3"/>
    <x v="59"/>
    <n v="12580"/>
    <s v=""/>
    <s v="Refund to Pharmacy for Patient eTransfer to petty cash account"/>
    <s v=""/>
    <s v=""/>
  </r>
  <r>
    <n v="616"/>
    <x v="186"/>
    <x v="1"/>
    <x v="1"/>
    <n v="24000"/>
    <s v=""/>
    <s v="Bulk Petrol "/>
    <s v=""/>
    <s v=""/>
  </r>
  <r>
    <n v="617"/>
    <x v="186"/>
    <x v="8"/>
    <x v="12"/>
    <n v="5000"/>
    <s v=""/>
    <s v="Jik"/>
    <s v=""/>
    <s v=""/>
  </r>
  <r>
    <n v="618"/>
    <x v="187"/>
    <x v="10"/>
    <x v="18"/>
    <n v="126300"/>
    <s v=""/>
    <s v="Almadina NEPA Bill September 2020"/>
    <s v=""/>
    <s v=""/>
  </r>
  <r>
    <n v="619"/>
    <x v="187"/>
    <x v="7"/>
    <x v="50"/>
    <n v="10000"/>
    <s v=""/>
    <s v="Lina's NEPA Bill August 2020"/>
    <s v=""/>
    <s v=""/>
  </r>
  <r>
    <n v="620"/>
    <x v="187"/>
    <x v="4"/>
    <x v="28"/>
    <n v="20000"/>
    <s v=""/>
    <s v="Director's Home NEPA Bill August 2020"/>
    <s v=""/>
    <s v=""/>
  </r>
  <r>
    <n v="621"/>
    <x v="187"/>
    <x v="10"/>
    <x v="19"/>
    <n v="9000"/>
    <s v=""/>
    <s v="Almadina Water Bill September 2020"/>
    <s v=""/>
    <s v=""/>
  </r>
  <r>
    <n v="622"/>
    <x v="187"/>
    <x v="3"/>
    <x v="4"/>
    <n v="1700"/>
    <s v=""/>
    <s v="Extension for Pharmacy"/>
    <s v=""/>
    <s v=""/>
  </r>
  <r>
    <n v="623"/>
    <x v="187"/>
    <x v="6"/>
    <x v="27"/>
    <n v="3000"/>
    <s v=""/>
    <s v="Welding Consulting Room 2 Door"/>
    <s v=""/>
    <s v=""/>
  </r>
  <r>
    <n v="624"/>
    <x v="188"/>
    <x v="0"/>
    <x v="22"/>
    <n v="5000"/>
    <s v=""/>
    <s v="Auwal Gardner Loan"/>
    <s v=""/>
    <s v=""/>
  </r>
  <r>
    <n v="625"/>
    <x v="188"/>
    <x v="6"/>
    <x v="11"/>
    <n v="2200"/>
    <s v=""/>
    <s v="Repair of Beds "/>
    <s v=""/>
    <s v=""/>
  </r>
  <r>
    <n v="626"/>
    <x v="188"/>
    <x v="1"/>
    <x v="15"/>
    <n v="5000"/>
    <s v=""/>
    <s v="Diesel"/>
    <s v=""/>
    <s v=""/>
  </r>
  <r>
    <n v="627"/>
    <x v="188"/>
    <x v="2"/>
    <x v="53"/>
    <n v="1000"/>
    <s v=""/>
    <s v="Torch Light Mallam Isa"/>
    <s v=""/>
    <s v=""/>
  </r>
  <r>
    <n v="628"/>
    <x v="188"/>
    <x v="9"/>
    <x v="13"/>
    <n v="1000"/>
    <s v=""/>
    <s v="Transportation for Oxygen"/>
    <s v=""/>
    <s v=""/>
  </r>
  <r>
    <n v="629"/>
    <x v="188"/>
    <x v="1"/>
    <x v="1"/>
    <n v="3200"/>
    <s v=""/>
    <s v="Petrol"/>
    <s v=""/>
    <s v=""/>
  </r>
  <r>
    <n v="630"/>
    <x v="188"/>
    <x v="6"/>
    <x v="9"/>
    <n v="2500"/>
    <s v=""/>
    <s v="Fan Repairs"/>
    <s v=""/>
    <s v=""/>
  </r>
  <r>
    <n v="631"/>
    <x v="189"/>
    <x v="1"/>
    <x v="1"/>
    <n v="3200"/>
    <s v=""/>
    <s v="Petrol"/>
    <s v=""/>
    <s v=""/>
  </r>
  <r>
    <n v="632"/>
    <x v="189"/>
    <x v="6"/>
    <x v="7"/>
    <n v="15500"/>
    <s v=""/>
    <s v="Plumbing Repairs"/>
    <s v=""/>
    <s v=""/>
  </r>
  <r>
    <n v="633"/>
    <x v="189"/>
    <x v="1"/>
    <x v="15"/>
    <n v="5000"/>
    <s v=""/>
    <s v="Diesel"/>
    <s v=""/>
    <s v=""/>
  </r>
  <r>
    <n v="634"/>
    <x v="190"/>
    <x v="4"/>
    <x v="28"/>
    <n v="45500"/>
    <s v=""/>
    <s v="Ground Staff Weekly"/>
    <s v=""/>
    <s v=""/>
  </r>
  <r>
    <n v="635"/>
    <x v="190"/>
    <x v="1"/>
    <x v="1"/>
    <n v="24000"/>
    <s v=""/>
    <s v="Bulk Petrol "/>
    <s v=""/>
    <s v=""/>
  </r>
  <r>
    <n v="636"/>
    <x v="190"/>
    <x v="1"/>
    <x v="1"/>
    <n v="10000"/>
    <s v=""/>
    <s v="Petrol for Tata to Bring Alh. Ibrahim from Kano"/>
    <s v=""/>
    <s v=""/>
  </r>
  <r>
    <n v="637"/>
    <x v="191"/>
    <x v="5"/>
    <x v="6"/>
    <n v="5000"/>
    <s v=""/>
    <s v="Monthly Internet Subscription"/>
    <s v=""/>
    <s v=""/>
  </r>
  <r>
    <n v="638"/>
    <x v="192"/>
    <x v="0"/>
    <x v="22"/>
    <n v="200000"/>
    <s v=""/>
    <s v="Nurse Blessing Loan"/>
    <s v=""/>
    <s v=""/>
  </r>
  <r>
    <n v="639"/>
    <x v="192"/>
    <x v="1"/>
    <x v="33"/>
    <n v="500"/>
    <s v=""/>
    <s v="Engine Oil"/>
    <s v=""/>
    <s v=""/>
  </r>
  <r>
    <n v="640"/>
    <x v="192"/>
    <x v="6"/>
    <x v="27"/>
    <n v="4500"/>
    <s v=""/>
    <s v="Key Change - Admin Store"/>
    <s v=""/>
    <s v=""/>
  </r>
  <r>
    <n v="641"/>
    <x v="192"/>
    <x v="7"/>
    <x v="41"/>
    <n v="7500"/>
    <s v=""/>
    <s v="Liquid hand Wash refill containers for Lina's Academy"/>
    <s v=""/>
    <s v=""/>
  </r>
  <r>
    <n v="642"/>
    <x v="192"/>
    <x v="8"/>
    <x v="12"/>
    <n v="1500"/>
    <s v=""/>
    <s v="Liquid handWash refill containers for Almadina"/>
    <s v=""/>
    <s v=""/>
  </r>
  <r>
    <n v="643"/>
    <x v="192"/>
    <x v="9"/>
    <x v="13"/>
    <n v="1500"/>
    <s v=""/>
    <s v="Transportation for Consumables &amp; market"/>
    <s v=""/>
    <s v=""/>
  </r>
  <r>
    <n v="644"/>
    <x v="192"/>
    <x v="2"/>
    <x v="34"/>
    <n v="1400"/>
    <s v=""/>
    <s v="Laryngioscope Battery"/>
    <s v=""/>
    <s v=""/>
  </r>
  <r>
    <n v="645"/>
    <x v="192"/>
    <x v="2"/>
    <x v="3"/>
    <n v="5000"/>
    <s v=""/>
    <s v="ExLap Surgery Materials"/>
    <s v=""/>
    <s v=""/>
  </r>
  <r>
    <n v="646"/>
    <x v="193"/>
    <x v="2"/>
    <x v="2"/>
    <n v="22000"/>
    <s v=""/>
    <s v="Payment for Visiting Tags Notice Board"/>
    <s v=""/>
    <s v=""/>
  </r>
  <r>
    <n v="647"/>
    <x v="193"/>
    <x v="7"/>
    <x v="16"/>
    <n v="5000"/>
    <s v=""/>
    <s v="Upchagi Balance for October"/>
    <s v=""/>
    <s v=""/>
  </r>
  <r>
    <n v="648"/>
    <x v="193"/>
    <x v="1"/>
    <x v="15"/>
    <n v="5200"/>
    <s v=""/>
    <s v="Diesel"/>
    <s v=""/>
    <s v=""/>
  </r>
  <r>
    <n v="649"/>
    <x v="193"/>
    <x v="10"/>
    <x v="24"/>
    <n v="5000"/>
    <s v=""/>
    <s v="Waste Disposal"/>
    <s v=""/>
    <s v=""/>
  </r>
  <r>
    <n v="650"/>
    <x v="194"/>
    <x v="1"/>
    <x v="1"/>
    <n v="3200"/>
    <s v=""/>
    <s v="Petrol"/>
    <s v=""/>
    <s v=""/>
  </r>
  <r>
    <n v="651"/>
    <x v="195"/>
    <x v="6"/>
    <x v="26"/>
    <n v="30500"/>
    <s v=""/>
    <s v="A/C Reinstallation &amp; Repairs Part Payment"/>
    <s v=""/>
    <s v=""/>
  </r>
  <r>
    <n v="652"/>
    <x v="195"/>
    <x v="3"/>
    <x v="17"/>
    <n v="8300"/>
    <s v=""/>
    <s v="Carpentary Repairs Pharmacy &amp; Chairs"/>
    <s v=""/>
    <s v=""/>
  </r>
  <r>
    <n v="653"/>
    <x v="195"/>
    <x v="6"/>
    <x v="30"/>
    <n v="2000"/>
    <s v=""/>
    <s v="Chemical for Mosquitoes"/>
    <s v=""/>
    <s v=""/>
  </r>
  <r>
    <n v="654"/>
    <x v="195"/>
    <x v="2"/>
    <x v="34"/>
    <n v="23500"/>
    <s v=""/>
    <s v="Rewinding Coil for Pumping machine &amp; Capacitor"/>
    <s v=""/>
    <s v=""/>
  </r>
  <r>
    <n v="655"/>
    <x v="195"/>
    <x v="1"/>
    <x v="1"/>
    <n v="3200"/>
    <s v=""/>
    <s v="Petrol"/>
    <s v=""/>
    <s v=""/>
  </r>
  <r>
    <n v="656"/>
    <x v="196"/>
    <x v="4"/>
    <x v="28"/>
    <n v="18100"/>
    <s v=""/>
    <s v="Bulbs for Director's House"/>
    <s v=""/>
    <s v=""/>
  </r>
  <r>
    <n v="657"/>
    <x v="196"/>
    <x v="0"/>
    <x v="21"/>
    <n v="149500"/>
    <s v=""/>
    <s v="Security Staff Salary"/>
    <s v=""/>
    <s v=""/>
  </r>
  <r>
    <n v="658"/>
    <x v="197"/>
    <x v="1"/>
    <x v="1"/>
    <n v="7850"/>
    <s v=""/>
    <s v="50 Litres of Petrol"/>
    <s v=""/>
    <s v=""/>
  </r>
  <r>
    <n v="659"/>
    <x v="197"/>
    <x v="7"/>
    <x v="16"/>
    <n v="10000"/>
    <s v=""/>
    <s v="Upchagi Balance for Yusuf"/>
    <s v=""/>
    <s v=""/>
  </r>
  <r>
    <n v="660"/>
    <x v="197"/>
    <x v="2"/>
    <x v="34"/>
    <n v="2000"/>
    <s v=""/>
    <s v="Notice Board Visiting Frame - Oga Sunny"/>
    <s v=""/>
    <s v=""/>
  </r>
  <r>
    <n v="661"/>
    <x v="198"/>
    <x v="2"/>
    <x v="53"/>
    <n v="14500"/>
    <s v=""/>
    <s v="Electric Bulbs (Big, Small, Cast Light &amp; Plugs) Imme"/>
    <s v=""/>
    <s v=""/>
  </r>
  <r>
    <n v="662"/>
    <x v="198"/>
    <x v="3"/>
    <x v="43"/>
    <n v="306000"/>
    <s v=""/>
    <s v="Pharmacy Staff Salary - Khadijah"/>
    <s v=""/>
    <s v=""/>
  </r>
  <r>
    <n v="663"/>
    <x v="198"/>
    <x v="0"/>
    <x v="0"/>
    <n v="515500"/>
    <s v=""/>
    <s v="Administrator's Salary - Daniel"/>
    <s v=""/>
    <s v=""/>
  </r>
  <r>
    <n v="664"/>
    <x v="198"/>
    <x v="0"/>
    <x v="0"/>
    <n v="403000"/>
    <s v=""/>
    <s v="Total Laboratory and Maintenance Salary"/>
    <s v=""/>
    <s v=""/>
  </r>
  <r>
    <n v="665"/>
    <x v="198"/>
    <x v="1"/>
    <x v="1"/>
    <n v="8200"/>
    <s v=""/>
    <s v="Diesel &amp; Petrol"/>
    <s v=""/>
    <s v=""/>
  </r>
  <r>
    <n v="666"/>
    <x v="199"/>
    <x v="0"/>
    <x v="0"/>
    <n v="703000"/>
    <s v=""/>
    <s v="Total Nurses Salary"/>
    <s v=""/>
    <s v=""/>
  </r>
  <r>
    <n v="667"/>
    <x v="199"/>
    <x v="4"/>
    <x v="28"/>
    <n v="30000"/>
    <s v=""/>
    <s v="Lawali Gardener Salary"/>
    <s v=""/>
    <s v=""/>
  </r>
  <r>
    <n v="668"/>
    <x v="200"/>
    <x v="7"/>
    <x v="16"/>
    <n v="35000"/>
    <s v=""/>
    <s v="Upchagi for November Advance"/>
    <s v=""/>
    <s v=""/>
  </r>
  <r>
    <n v="669"/>
    <x v="200"/>
    <x v="0"/>
    <x v="22"/>
    <n v="5000"/>
    <s v=""/>
    <s v="Baba Datijo Loan"/>
    <s v=""/>
    <s v=""/>
  </r>
  <r>
    <n v="670"/>
    <x v="201"/>
    <x v="2"/>
    <x v="34"/>
    <n v="1000"/>
    <s v=""/>
    <s v="Batteries"/>
    <s v=""/>
    <s v=""/>
  </r>
  <r>
    <n v="671"/>
    <x v="201"/>
    <x v="6"/>
    <x v="30"/>
    <n v="3000"/>
    <s v=""/>
    <s v="Cleaning of Surrounding Drainage"/>
    <s v=""/>
    <s v=""/>
  </r>
  <r>
    <n v="672"/>
    <x v="202"/>
    <x v="2"/>
    <x v="34"/>
    <n v="4000"/>
    <s v=""/>
    <s v="Socket for Generator 10 Pcs - Mujid"/>
    <s v=""/>
    <s v=""/>
  </r>
  <r>
    <n v="673"/>
    <x v="202"/>
    <x v="6"/>
    <x v="7"/>
    <n v="8900"/>
    <s v=""/>
    <s v="Plumbing (Ward, Toilets &amp; Tank)"/>
    <s v=""/>
    <s v=""/>
  </r>
  <r>
    <n v="674"/>
    <x v="202"/>
    <x v="1"/>
    <x v="1"/>
    <n v="3200"/>
    <s v=""/>
    <s v="Petrol"/>
    <s v=""/>
    <s v=""/>
  </r>
  <r>
    <n v="675"/>
    <x v="203"/>
    <x v="4"/>
    <x v="28"/>
    <n v="42500"/>
    <s v=""/>
    <s v="Ground Staff Weekly"/>
    <s v=""/>
    <s v=""/>
  </r>
  <r>
    <n v="676"/>
    <x v="203"/>
    <x v="2"/>
    <x v="2"/>
    <n v="8000"/>
    <s v=""/>
    <s v="Printing Disclaimer Signs - Kola "/>
    <s v=""/>
    <s v=""/>
  </r>
  <r>
    <n v="677"/>
    <x v="203"/>
    <x v="2"/>
    <x v="2"/>
    <n v="4000"/>
    <s v=""/>
    <s v="Framing Disclaimer Signs - Oga Sunny"/>
    <s v=""/>
    <s v=""/>
  </r>
  <r>
    <n v="678"/>
    <x v="203"/>
    <x v="1"/>
    <x v="1"/>
    <n v="3200"/>
    <s v=""/>
    <s v="Petrol"/>
    <s v=""/>
    <s v=""/>
  </r>
  <r>
    <n v="679"/>
    <x v="203"/>
    <x v="4"/>
    <x v="5"/>
    <n v="16800"/>
    <s v=""/>
    <s v="Director's Shopping"/>
    <s v=""/>
    <s v=""/>
  </r>
  <r>
    <n v="680"/>
    <x v="204"/>
    <x v="1"/>
    <x v="1"/>
    <n v="5200"/>
    <s v=""/>
    <s v="Petrol"/>
    <s v=""/>
    <s v=""/>
  </r>
  <r>
    <n v="681"/>
    <x v="205"/>
    <x v="0"/>
    <x v="21"/>
    <n v="24000"/>
    <s v=""/>
    <s v="Monthly Security Expenses"/>
    <s v=""/>
    <s v=""/>
  </r>
  <r>
    <n v="682"/>
    <x v="205"/>
    <x v="10"/>
    <x v="24"/>
    <n v="4000"/>
    <s v=""/>
    <s v="Monthly Waste Disposal"/>
    <s v=""/>
    <s v=""/>
  </r>
  <r>
    <n v="683"/>
    <x v="205"/>
    <x v="6"/>
    <x v="17"/>
    <n v="12300"/>
    <s v=""/>
    <s v="Reconstruction of Table &amp; Shelve "/>
    <s v=""/>
    <s v=""/>
  </r>
  <r>
    <n v="684"/>
    <x v="206"/>
    <x v="6"/>
    <x v="8"/>
    <n v="2000"/>
    <s v=""/>
    <s v="Repair fo Generator - Mujid"/>
    <s v=""/>
    <s v=""/>
  </r>
  <r>
    <n v="685"/>
    <x v="206"/>
    <x v="2"/>
    <x v="58"/>
    <n v="8900"/>
    <s v=""/>
    <s v="Data &amp; Airtime for NHIS Department"/>
    <s v=""/>
    <s v=""/>
  </r>
  <r>
    <n v="686"/>
    <x v="206"/>
    <x v="0"/>
    <x v="22"/>
    <n v="10000"/>
    <s v=""/>
    <s v="Noel Joel Loan"/>
    <s v=""/>
    <s v=""/>
  </r>
  <r>
    <n v="687"/>
    <x v="206"/>
    <x v="1"/>
    <x v="1"/>
    <n v="56000"/>
    <s v=""/>
    <s v="Petrol for Director &amp; Almadina 350Litres"/>
    <s v=""/>
    <s v=""/>
  </r>
  <r>
    <n v="688"/>
    <x v="206"/>
    <x v="2"/>
    <x v="34"/>
    <n v="11000"/>
    <s v=""/>
    <s v="Borehole Pumping Machine Stopper - Bose"/>
    <s v=""/>
    <s v=""/>
  </r>
  <r>
    <n v="689"/>
    <x v="206"/>
    <x v="6"/>
    <x v="57"/>
    <n v="3000"/>
    <s v=""/>
    <s v="Intercomm Extension"/>
    <s v=""/>
    <s v=""/>
  </r>
  <r>
    <n v="690"/>
    <x v="206"/>
    <x v="6"/>
    <x v="8"/>
    <n v="4200"/>
    <s v=""/>
    <s v="Engine Oil &amp; Generator plugs &amp; Switch"/>
    <s v=""/>
    <s v=""/>
  </r>
  <r>
    <n v="691"/>
    <x v="207"/>
    <x v="7"/>
    <x v="10"/>
    <n v="1500"/>
    <s v=""/>
    <s v="Internet for Downloading Videos - Miracle"/>
    <s v=""/>
    <s v=""/>
  </r>
  <r>
    <n v="692"/>
    <x v="207"/>
    <x v="2"/>
    <x v="53"/>
    <n v="3700"/>
    <s v=""/>
    <s v="Extension Boxes - Ali"/>
    <s v=""/>
    <s v=""/>
  </r>
  <r>
    <n v="693"/>
    <x v="207"/>
    <x v="11"/>
    <x v="60"/>
    <n v="130000"/>
    <s v=""/>
    <s v="NHIS Facilitation for Lives - Adamu"/>
    <s v=""/>
    <s v=""/>
  </r>
  <r>
    <n v="694"/>
    <x v="207"/>
    <x v="0"/>
    <x v="22"/>
    <n v="10000"/>
    <s v=""/>
    <s v="Umar Driver Loan"/>
    <s v=""/>
    <s v=""/>
  </r>
  <r>
    <n v="695"/>
    <x v="208"/>
    <x v="10"/>
    <x v="18"/>
    <n v="20000"/>
    <s v=""/>
    <s v="Engr. Ashiru NEPA "/>
    <s v=""/>
    <s v=""/>
  </r>
  <r>
    <n v="696"/>
    <x v="208"/>
    <x v="6"/>
    <x v="9"/>
    <n v="5000"/>
    <s v=""/>
    <s v="Newcline Fan Regulator - Imme"/>
    <s v=""/>
    <s v=""/>
  </r>
  <r>
    <n v="697"/>
    <x v="208"/>
    <x v="6"/>
    <x v="17"/>
    <n v="17000"/>
    <s v=""/>
    <s v="Carpentary Repairs for Annex and Lab"/>
    <s v=""/>
    <s v=""/>
  </r>
  <r>
    <n v="698"/>
    <x v="208"/>
    <x v="2"/>
    <x v="34"/>
    <n v="2000"/>
    <s v=""/>
    <s v="Batteries"/>
    <s v=""/>
    <s v=""/>
  </r>
  <r>
    <n v="699"/>
    <x v="209"/>
    <x v="4"/>
    <x v="28"/>
    <n v="2000"/>
    <s v=""/>
    <s v="Director's Foot Mat"/>
    <s v=""/>
    <s v=""/>
  </r>
  <r>
    <n v="700"/>
    <x v="209"/>
    <x v="2"/>
    <x v="53"/>
    <n v="9500"/>
    <s v=""/>
    <s v="Cuttout Fuse 500amps &amp; Cast Security Light"/>
    <s v=""/>
    <s v=""/>
  </r>
  <r>
    <n v="701"/>
    <x v="209"/>
    <x v="0"/>
    <x v="22"/>
    <n v="50000"/>
    <s v=""/>
    <s v="Nurse Rose Loan"/>
    <s v=""/>
    <s v=""/>
  </r>
  <r>
    <n v="702"/>
    <x v="209"/>
    <x v="6"/>
    <x v="8"/>
    <n v="6500"/>
    <s v=""/>
    <s v="Servicing Generators - Mujid"/>
    <s v=""/>
    <s v=""/>
  </r>
  <r>
    <n v="703"/>
    <x v="210"/>
    <x v="4"/>
    <x v="28"/>
    <n v="42500"/>
    <s v=""/>
    <s v="Ground Staff Weekly "/>
    <s v=""/>
    <s v=""/>
  </r>
  <r>
    <n v="704"/>
    <x v="210"/>
    <x v="1"/>
    <x v="15"/>
    <n v="5200"/>
    <s v=""/>
    <s v="Diesel"/>
    <s v=""/>
    <s v=""/>
  </r>
  <r>
    <n v="705"/>
    <x v="211"/>
    <x v="1"/>
    <x v="1"/>
    <n v="3000"/>
    <s v=""/>
    <s v="Petrol"/>
    <s v=""/>
    <s v=""/>
  </r>
  <r>
    <n v="706"/>
    <x v="212"/>
    <x v="6"/>
    <x v="17"/>
    <n v="5000"/>
    <s v=""/>
    <s v="Carpentary Balance"/>
    <s v=""/>
    <s v=""/>
  </r>
  <r>
    <n v="707"/>
    <x v="213"/>
    <x v="1"/>
    <x v="1"/>
    <n v="3000"/>
    <s v=""/>
    <s v="Petrol"/>
    <s v=""/>
    <s v=""/>
  </r>
  <r>
    <n v="708"/>
    <x v="214"/>
    <x v="0"/>
    <x v="22"/>
    <n v="5000"/>
    <s v=""/>
    <s v="Nurse Blessing "/>
    <s v=""/>
    <s v=""/>
  </r>
  <r>
    <n v="709"/>
    <x v="215"/>
    <x v="6"/>
    <x v="17"/>
    <n v="5000"/>
    <s v=""/>
    <s v="Table Construction for Server Room "/>
    <s v=""/>
    <s v=""/>
  </r>
  <r>
    <n v="710"/>
    <x v="215"/>
    <x v="6"/>
    <x v="8"/>
    <n v="3000"/>
    <s v=""/>
    <s v="Welding Work Examination Couch - Shedrack"/>
    <s v=""/>
    <s v=""/>
  </r>
  <r>
    <n v="711"/>
    <x v="216"/>
    <x v="4"/>
    <x v="5"/>
    <n v="500000"/>
    <s v=""/>
    <s v="500k Given to Director"/>
    <s v=""/>
    <s v=""/>
  </r>
  <r>
    <n v="712"/>
    <x v="216"/>
    <x v="6"/>
    <x v="7"/>
    <n v="9500"/>
    <s v=""/>
    <s v="Plumbing Repairs"/>
    <s v=""/>
    <s v=""/>
  </r>
  <r>
    <n v="713"/>
    <x v="216"/>
    <x v="1"/>
    <x v="1"/>
    <n v="5200"/>
    <s v=""/>
    <s v="Petrol"/>
    <s v=""/>
    <s v=""/>
  </r>
  <r>
    <n v="714"/>
    <x v="216"/>
    <x v="4"/>
    <x v="28"/>
    <n v="42500"/>
    <s v=""/>
    <s v="Ground Staff Weekly "/>
    <s v=""/>
    <s v=""/>
  </r>
  <r>
    <n v="715"/>
    <x v="217"/>
    <x v="1"/>
    <x v="1"/>
    <n v="13400"/>
    <s v=""/>
    <s v="Petrol Day, Petrol Night &amp; Diesel"/>
    <s v=""/>
    <s v=""/>
  </r>
  <r>
    <n v="716"/>
    <x v="218"/>
    <x v="6"/>
    <x v="9"/>
    <n v="17000"/>
    <s v=""/>
    <s v="Imme October Service Charge"/>
    <s v=""/>
    <s v=""/>
  </r>
  <r>
    <n v="717"/>
    <x v="219"/>
    <x v="1"/>
    <x v="1"/>
    <n v="24500"/>
    <s v=""/>
    <s v="Bulk Petrol"/>
    <s v=""/>
    <s v=""/>
  </r>
  <r>
    <n v="718"/>
    <x v="220"/>
    <x v="6"/>
    <x v="8"/>
    <n v="15000"/>
    <s v=""/>
    <s v="Complete Overhauling of Generator - Mujid"/>
    <s v=""/>
    <s v=""/>
  </r>
  <r>
    <n v="719"/>
    <x v="221"/>
    <x v="0"/>
    <x v="22"/>
    <n v="6000"/>
    <s v=""/>
    <s v="Umar Driver Loan"/>
    <s v=""/>
    <s v=""/>
  </r>
  <r>
    <n v="720"/>
    <x v="221"/>
    <x v="11"/>
    <x v="56"/>
    <n v="5000"/>
    <s v=""/>
    <s v="Nurse Aisha Gift from Director"/>
    <s v=""/>
    <s v=""/>
  </r>
  <r>
    <n v="721"/>
    <x v="222"/>
    <x v="2"/>
    <x v="3"/>
    <n v="4500"/>
    <s v=""/>
    <s v="PT&amp;KCCT Anticoagulant Bottles"/>
    <s v=""/>
    <s v=""/>
  </r>
  <r>
    <n v="722"/>
    <x v="222"/>
    <x v="1"/>
    <x v="1"/>
    <n v="8200"/>
    <s v=""/>
    <s v="Petrol"/>
    <s v=""/>
    <s v=""/>
  </r>
  <r>
    <n v="723"/>
    <x v="223"/>
    <x v="1"/>
    <x v="1"/>
    <n v="30000"/>
    <s v=""/>
    <s v="NHIS Coordinator Petrol"/>
    <s v=""/>
    <s v=""/>
  </r>
  <r>
    <n v="724"/>
    <x v="223"/>
    <x v="4"/>
    <x v="28"/>
    <n v="39500"/>
    <s v=""/>
    <s v="Ground Staff Weekly "/>
    <s v=""/>
    <s v=""/>
  </r>
  <r>
    <n v="725"/>
    <x v="223"/>
    <x v="1"/>
    <x v="1"/>
    <n v="8200"/>
    <s v=""/>
    <s v="Diesel &amp; Petrol"/>
    <s v=""/>
    <s v=""/>
  </r>
  <r>
    <n v="726"/>
    <x v="223"/>
    <x v="8"/>
    <x v="12"/>
    <n v="48500"/>
    <s v=""/>
    <s v="Face Mask 45 Pcs"/>
    <s v=""/>
    <s v=""/>
  </r>
  <r>
    <n v="727"/>
    <x v="223"/>
    <x v="0"/>
    <x v="0"/>
    <n v="8700"/>
    <s v=""/>
    <s v="Dr. Brown Pad"/>
    <s v=""/>
    <s v=""/>
  </r>
  <r>
    <n v="728"/>
    <x v="223"/>
    <x v="1"/>
    <x v="1"/>
    <n v="8200"/>
    <s v=""/>
    <s v="Engine Oil Diesel &amp; Petrol"/>
    <s v=""/>
    <s v=""/>
  </r>
  <r>
    <n v="729"/>
    <x v="224"/>
    <x v="1"/>
    <x v="1"/>
    <n v="24500"/>
    <s v=""/>
    <s v="Bulk Petrol"/>
    <s v=""/>
    <s v=""/>
  </r>
  <r>
    <n v="730"/>
    <x v="225"/>
    <x v="11"/>
    <x v="60"/>
    <n v="460000"/>
    <s v=""/>
    <s v="10k to Balance 300k for NHIS Peeps"/>
    <s v=""/>
    <s v=""/>
  </r>
  <r>
    <n v="731"/>
    <x v="225"/>
    <x v="2"/>
    <x v="2"/>
    <n v="3000"/>
    <s v=""/>
    <s v="Mounting COVID-19 Sign Post"/>
    <s v=""/>
    <s v=""/>
  </r>
  <r>
    <n v="732"/>
    <x v="226"/>
    <x v="5"/>
    <x v="6"/>
    <n v="5000"/>
    <s v=""/>
    <s v="Monthly Internet Subscription"/>
    <s v=""/>
    <s v=""/>
  </r>
  <r>
    <n v="733"/>
    <x v="226"/>
    <x v="4"/>
    <x v="5"/>
    <n v="206500"/>
    <s v=""/>
    <s v="Director's Printer &amp; Pastor Tony Laptop"/>
    <s v=""/>
    <s v=""/>
  </r>
  <r>
    <n v="734"/>
    <x v="226"/>
    <x v="10"/>
    <x v="18"/>
    <n v="216500"/>
    <s v=""/>
    <s v="NEPA Bill October 2020"/>
    <s v=""/>
    <s v=""/>
  </r>
  <r>
    <n v="735"/>
    <x v="227"/>
    <x v="3"/>
    <x v="43"/>
    <n v="291000"/>
    <s v=""/>
    <s v="Pharmacy Salary"/>
    <s v=""/>
    <s v=""/>
  </r>
  <r>
    <n v="736"/>
    <x v="227"/>
    <x v="11"/>
    <x v="56"/>
    <n v="15000"/>
    <s v=""/>
    <s v="Football Jerseys Contribution"/>
    <s v=""/>
    <s v=""/>
  </r>
  <r>
    <n v="737"/>
    <x v="227"/>
    <x v="0"/>
    <x v="0"/>
    <n v="521000"/>
    <s v=""/>
    <s v="Administrators Salary"/>
    <s v=""/>
    <s v=""/>
  </r>
  <r>
    <n v="738"/>
    <x v="228"/>
    <x v="1"/>
    <x v="1"/>
    <n v="24500"/>
    <s v=""/>
    <s v="Bulk Petrol"/>
    <s v=""/>
    <s v=""/>
  </r>
  <r>
    <n v="739"/>
    <x v="228"/>
    <x v="0"/>
    <x v="0"/>
    <n v="164500"/>
    <s v=""/>
    <s v="Security Salary"/>
    <s v=""/>
    <s v=""/>
  </r>
  <r>
    <n v="740"/>
    <x v="228"/>
    <x v="6"/>
    <x v="7"/>
    <n v="5200"/>
    <s v=""/>
    <s v="Plumbing Repairs"/>
    <s v=""/>
    <s v=""/>
  </r>
  <r>
    <n v="741"/>
    <x v="228"/>
    <x v="2"/>
    <x v="2"/>
    <n v="65000"/>
    <s v=""/>
    <s v="Printing Papers"/>
    <s v=""/>
    <s v=""/>
  </r>
  <r>
    <n v="742"/>
    <x v="228"/>
    <x v="6"/>
    <x v="29"/>
    <n v="399000"/>
    <s v=""/>
    <s v="Maintenance, Laboratory and Auxillary"/>
    <s v=""/>
    <s v=""/>
  </r>
  <r>
    <n v="743"/>
    <x v="229"/>
    <x v="0"/>
    <x v="0"/>
    <n v="665000"/>
    <s v=""/>
    <s v="Nurses Salary"/>
    <s v=""/>
    <s v=""/>
  </r>
  <r>
    <n v="744"/>
    <x v="229"/>
    <x v="2"/>
    <x v="53"/>
    <n v="16550"/>
    <s v=""/>
    <s v="Bulbs Big &amp; Small"/>
    <s v=""/>
    <s v=""/>
  </r>
  <r>
    <n v="745"/>
    <x v="229"/>
    <x v="1"/>
    <x v="33"/>
    <n v="500"/>
    <s v=""/>
    <s v="Engine Oil"/>
    <s v=""/>
    <s v=""/>
  </r>
  <r>
    <n v="746"/>
    <x v="230"/>
    <x v="4"/>
    <x v="28"/>
    <n v="42500"/>
    <s v=""/>
    <s v="Ground Staff Weekly "/>
    <s v=""/>
    <s v=""/>
  </r>
  <r>
    <n v="747"/>
    <x v="230"/>
    <x v="6"/>
    <x v="9"/>
    <n v="7000"/>
    <s v=""/>
    <s v="cut out fuse Imme"/>
    <s v=""/>
    <s v=""/>
  </r>
  <r>
    <n v="748"/>
    <x v="230"/>
    <x v="9"/>
    <x v="13"/>
    <n v="1000"/>
    <s v=""/>
    <s v="Picking up items from Kano"/>
    <s v=""/>
    <s v=""/>
  </r>
  <r>
    <n v="749"/>
    <x v="231"/>
    <x v="4"/>
    <x v="28"/>
    <n v="30000"/>
    <s v=""/>
    <s v="Lawalli Ground Staff Salary"/>
    <s v=""/>
    <s v=""/>
  </r>
  <r>
    <n v="750"/>
    <x v="232"/>
    <x v="0"/>
    <x v="21"/>
    <n v="30000"/>
    <s v=""/>
    <s v="Maiicon Security - Monthly"/>
    <s v=""/>
    <s v=""/>
  </r>
  <r>
    <n v="751"/>
    <x v="232"/>
    <x v="6"/>
    <x v="8"/>
    <n v="19000"/>
    <s v=""/>
    <s v="Mr. Mujid Repair of Generator &amp;Engine Oil Servicing"/>
    <s v=""/>
    <s v=""/>
  </r>
  <r>
    <n v="752"/>
    <x v="233"/>
    <x v="1"/>
    <x v="1"/>
    <n v="24450"/>
    <s v=""/>
    <s v="Bulk Petrol"/>
    <s v=""/>
    <s v=""/>
  </r>
  <r>
    <n v="753"/>
    <x v="233"/>
    <x v="0"/>
    <x v="21"/>
    <n v="24000"/>
    <s v=""/>
    <s v="Monthly Security Expenses - Mr. Azi"/>
    <s v=""/>
    <s v=""/>
  </r>
  <r>
    <n v="754"/>
    <x v="233"/>
    <x v="1"/>
    <x v="33"/>
    <n v="1000"/>
    <s v=""/>
    <s v="Engine Oil Mallam Isa"/>
    <s v=""/>
    <s v=""/>
  </r>
  <r>
    <n v="755"/>
    <x v="234"/>
    <x v="4"/>
    <x v="5"/>
    <n v="400000"/>
    <s v=""/>
    <s v="Given to Director - Umar"/>
    <s v=""/>
    <s v=""/>
  </r>
  <r>
    <n v="756"/>
    <x v="234"/>
    <x v="2"/>
    <x v="58"/>
    <n v="14500"/>
    <s v=""/>
    <s v="Admin Data &amp; Recharge Card - Daniel/Bose"/>
    <s v=""/>
    <s v=""/>
  </r>
  <r>
    <n v="757"/>
    <x v="234"/>
    <x v="10"/>
    <x v="24"/>
    <n v="4000"/>
    <s v=""/>
    <s v="Monthly Waste Disposal (November)"/>
    <s v=""/>
    <s v=""/>
  </r>
  <r>
    <n v="758"/>
    <x v="234"/>
    <x v="11"/>
    <x v="46"/>
    <n v="10000"/>
    <s v=""/>
    <s v="NYSC Mobilization of Doctors and nurses"/>
    <s v=""/>
    <s v=""/>
  </r>
  <r>
    <n v="759"/>
    <x v="234"/>
    <x v="9"/>
    <x v="13"/>
    <n v="500"/>
    <s v=""/>
    <s v="Transportation for Immunization"/>
    <s v=""/>
    <s v=""/>
  </r>
  <r>
    <n v="760"/>
    <x v="235"/>
    <x v="6"/>
    <x v="9"/>
    <n v="11500"/>
    <s v=""/>
    <s v="Expanding Cable for Lab Network - Imme"/>
    <s v=""/>
    <s v=""/>
  </r>
  <r>
    <n v="761"/>
    <x v="235"/>
    <x v="6"/>
    <x v="8"/>
    <n v="26000"/>
    <s v=""/>
    <s v="Mujid Complete Overhauling of 2 Gens"/>
    <s v=""/>
    <s v=""/>
  </r>
  <r>
    <n v="762"/>
    <x v="235"/>
    <x v="3"/>
    <x v="45"/>
    <n v="34000"/>
    <s v=""/>
    <s v="Rocephin for Pharmacy"/>
    <s v=""/>
    <s v=""/>
  </r>
  <r>
    <n v="763"/>
    <x v="236"/>
    <x v="11"/>
    <x v="60"/>
    <n v="50000"/>
    <s v=""/>
    <s v="Mr. Jesse NHIS Advance"/>
    <s v=""/>
    <s v=""/>
  </r>
  <r>
    <n v="764"/>
    <x v="236"/>
    <x v="2"/>
    <x v="32"/>
    <n v="50000"/>
    <s v=""/>
    <s v="Laptop for Consulting Room 1"/>
    <s v=""/>
    <s v=""/>
  </r>
  <r>
    <n v="765"/>
    <x v="237"/>
    <x v="4"/>
    <x v="28"/>
    <n v="42500"/>
    <s v=""/>
    <s v="Ground Staff Weekly"/>
    <s v=""/>
    <s v=""/>
  </r>
  <r>
    <n v="766"/>
    <x v="237"/>
    <x v="2"/>
    <x v="2"/>
    <n v="6000"/>
    <s v=""/>
    <s v="Stationaries for Admin"/>
    <s v=""/>
    <s v=""/>
  </r>
  <r>
    <n v="767"/>
    <x v="238"/>
    <x v="1"/>
    <x v="1"/>
    <n v="8200"/>
    <s v=""/>
    <s v="Petrol and Diesel "/>
    <s v=""/>
    <s v=""/>
  </r>
  <r>
    <n v="768"/>
    <x v="239"/>
    <x v="7"/>
    <x v="41"/>
    <n v="15000"/>
    <s v=""/>
    <s v="Hard Disk for Lina's Laptop"/>
    <s v=""/>
    <s v=""/>
  </r>
  <r>
    <n v="769"/>
    <x v="239"/>
    <x v="6"/>
    <x v="54"/>
    <n v="10000"/>
    <s v=""/>
    <s v="Catridge for Lab Printer"/>
    <s v=""/>
    <s v=""/>
  </r>
  <r>
    <n v="770"/>
    <x v="239"/>
    <x v="6"/>
    <x v="9"/>
    <n v="1000"/>
    <s v=""/>
    <s v="Change of Theatre Socket - Imme"/>
    <s v=""/>
    <s v=""/>
  </r>
  <r>
    <n v="771"/>
    <x v="239"/>
    <x v="1"/>
    <x v="1"/>
    <n v="5200"/>
    <s v=""/>
    <s v="Petrol"/>
    <s v=""/>
    <s v=""/>
  </r>
  <r>
    <n v="772"/>
    <x v="240"/>
    <x v="1"/>
    <x v="1"/>
    <n v="8400"/>
    <s v=""/>
    <s v="Petrol"/>
    <s v=""/>
    <s v=""/>
  </r>
  <r>
    <n v="773"/>
    <x v="240"/>
    <x v="2"/>
    <x v="34"/>
    <n v="900"/>
    <s v=""/>
    <s v="Battery"/>
    <s v=""/>
    <s v=""/>
  </r>
  <r>
    <n v="774"/>
    <x v="241"/>
    <x v="4"/>
    <x v="28"/>
    <n v="20000"/>
    <s v=""/>
    <s v="Electricity Bill - Directors House"/>
    <s v=""/>
    <s v=""/>
  </r>
  <r>
    <n v="775"/>
    <x v="241"/>
    <x v="2"/>
    <x v="34"/>
    <n v="27000"/>
    <s v=""/>
    <s v="2 Trips of White Laterite Sand"/>
    <s v=""/>
    <s v=""/>
  </r>
  <r>
    <n v="776"/>
    <x v="241"/>
    <x v="2"/>
    <x v="53"/>
    <n v="3000"/>
    <s v=""/>
    <s v="Intercom Annex Extension"/>
    <s v=""/>
    <s v=""/>
  </r>
  <r>
    <n v="777"/>
    <x v="241"/>
    <x v="1"/>
    <x v="1"/>
    <n v="32600"/>
    <s v=""/>
    <s v="Bulk Petrol 200Litres"/>
    <s v=""/>
    <s v=""/>
  </r>
  <r>
    <n v="778"/>
    <x v="241"/>
    <x v="9"/>
    <x v="48"/>
    <n v="10000"/>
    <s v="General Sales"/>
    <s v="Trip to Kaduna - Emmanuel "/>
    <s v="IsraelVow"/>
    <d v="2021-05-09T09:25:19"/>
  </r>
  <r>
    <n v="779"/>
    <x v="242"/>
    <x v="6"/>
    <x v="7"/>
    <n v="3400"/>
    <s v=""/>
    <s v="Plumbing"/>
    <s v=""/>
    <s v=""/>
  </r>
  <r>
    <n v="780"/>
    <x v="243"/>
    <x v="11"/>
    <x v="56"/>
    <n v="20000"/>
    <s v=""/>
    <s v="Tosin and Mary Contribution from Director"/>
    <s v=""/>
    <s v=""/>
  </r>
  <r>
    <n v="781"/>
    <x v="244"/>
    <x v="4"/>
    <x v="28"/>
    <n v="44500"/>
    <s v=""/>
    <s v="Ground Staff Weekly"/>
    <s v=""/>
    <s v=""/>
  </r>
  <r>
    <n v="782"/>
    <x v="244"/>
    <x v="1"/>
    <x v="15"/>
    <n v="5700"/>
    <s v=""/>
    <s v="Diesel and Engine Oil"/>
    <s v=""/>
    <s v=""/>
  </r>
  <r>
    <n v="783"/>
    <x v="245"/>
    <x v="1"/>
    <x v="1"/>
    <n v="24500"/>
    <s v=""/>
    <s v="Bulk Petrol"/>
    <s v=""/>
    <s v=""/>
  </r>
  <r>
    <n v="784"/>
    <x v="246"/>
    <x v="1"/>
    <x v="33"/>
    <n v="3000"/>
    <s v=""/>
    <s v="Engine Oil - Mujid &amp; Mallam Isa"/>
    <s v=""/>
    <s v=""/>
  </r>
  <r>
    <n v="785"/>
    <x v="246"/>
    <x v="2"/>
    <x v="53"/>
    <n v="16000"/>
    <s v=""/>
    <s v="Bulbs and Plugs "/>
    <s v=""/>
    <s v=""/>
  </r>
  <r>
    <n v="786"/>
    <x v="246"/>
    <x v="6"/>
    <x v="8"/>
    <n v="2000"/>
    <s v=""/>
    <s v="AVR setup 4 Generators - Segun"/>
    <s v=""/>
    <s v=""/>
  </r>
  <r>
    <n v="787"/>
    <x v="246"/>
    <x v="1"/>
    <x v="1"/>
    <n v="3200"/>
    <s v=""/>
    <s v="Petrol"/>
    <s v=""/>
    <s v=""/>
  </r>
  <r>
    <n v="788"/>
    <x v="247"/>
    <x v="3"/>
    <x v="45"/>
    <n v="36200"/>
    <s v=""/>
    <s v="Rocephin for Pharmacy"/>
    <s v=""/>
    <s v=""/>
  </r>
  <r>
    <n v="789"/>
    <x v="247"/>
    <x v="9"/>
    <x v="13"/>
    <n v="500"/>
    <s v=""/>
    <s v="Transportation for Immunization"/>
    <s v=""/>
    <s v=""/>
  </r>
  <r>
    <n v="790"/>
    <x v="247"/>
    <x v="8"/>
    <x v="12"/>
    <n v="500000"/>
    <s v=""/>
    <s v="Given to Bose for Consumables"/>
    <s v=""/>
    <s v=""/>
  </r>
  <r>
    <n v="791"/>
    <x v="247"/>
    <x v="2"/>
    <x v="53"/>
    <n v="3000"/>
    <s v=""/>
    <s v="Wires and Plugs"/>
    <s v=""/>
    <s v=""/>
  </r>
  <r>
    <n v="792"/>
    <x v="247"/>
    <x v="10"/>
    <x v="18"/>
    <n v="20000"/>
    <s v=""/>
    <s v="NEPA Monthly - Ashiru"/>
    <s v=""/>
    <s v=""/>
  </r>
  <r>
    <n v="793"/>
    <x v="247"/>
    <x v="13"/>
    <x v="35"/>
    <n v="15000"/>
    <s v=""/>
    <s v="Court Expenses - Director"/>
    <s v=""/>
    <s v=""/>
  </r>
  <r>
    <n v="794"/>
    <x v="247"/>
    <x v="6"/>
    <x v="8"/>
    <n v="5500"/>
    <s v=""/>
    <s v="Repair of 500KVA Stabilizer - Segun"/>
    <s v=""/>
    <s v=""/>
  </r>
  <r>
    <n v="795"/>
    <x v="247"/>
    <x v="4"/>
    <x v="28"/>
    <n v="3600"/>
    <s v=""/>
    <s v="Toilet Brush Director's Office"/>
    <s v=""/>
    <s v=""/>
  </r>
  <r>
    <n v="796"/>
    <x v="247"/>
    <x v="2"/>
    <x v="2"/>
    <n v="22000"/>
    <s v=""/>
    <s v="Printing Hard Cover Files - Kola"/>
    <s v=""/>
    <s v=""/>
  </r>
  <r>
    <n v="797"/>
    <x v="247"/>
    <x v="3"/>
    <x v="45"/>
    <n v="23000"/>
    <s v=""/>
    <s v="Printer for Pharmacy"/>
    <s v=""/>
    <s v=""/>
  </r>
  <r>
    <n v="798"/>
    <x v="247"/>
    <x v="1"/>
    <x v="1"/>
    <n v="24450"/>
    <s v=""/>
    <s v="Bulm Petrol"/>
    <s v=""/>
    <s v=""/>
  </r>
  <r>
    <n v="799"/>
    <x v="248"/>
    <x v="2"/>
    <x v="53"/>
    <n v="1000"/>
    <s v=""/>
    <s v="Aradite Gum &amp; TP"/>
    <s v=""/>
    <s v=""/>
  </r>
  <r>
    <n v="800"/>
    <x v="249"/>
    <x v="2"/>
    <x v="3"/>
    <n v="18000"/>
    <s v=""/>
    <s v="Panels for 2 Phototerapy and Bulbs"/>
    <s v=""/>
    <s v=""/>
  </r>
  <r>
    <n v="801"/>
    <x v="249"/>
    <x v="6"/>
    <x v="8"/>
    <n v="4000"/>
    <s v=""/>
    <s v="Technician Biomedical Charges"/>
    <s v=""/>
    <s v=""/>
  </r>
  <r>
    <n v="802"/>
    <x v="250"/>
    <x v="1"/>
    <x v="15"/>
    <n v="5200"/>
    <s v=""/>
    <s v="Diesel"/>
    <s v=""/>
    <s v=""/>
  </r>
  <r>
    <n v="803"/>
    <x v="251"/>
    <x v="9"/>
    <x v="13"/>
    <n v="700"/>
    <s v=""/>
    <s v="Transport to Pick Up Kaduna Item"/>
    <s v=""/>
    <s v=""/>
  </r>
  <r>
    <n v="804"/>
    <x v="251"/>
    <x v="1"/>
    <x v="15"/>
    <n v="5200"/>
    <s v=""/>
    <s v="Diesel"/>
    <s v=""/>
    <s v=""/>
  </r>
  <r>
    <n v="805"/>
    <x v="251"/>
    <x v="6"/>
    <x v="27"/>
    <n v="8500"/>
    <s v=""/>
    <s v="Repair Theatre Door &amp; Change of Key"/>
    <s v=""/>
    <s v=""/>
  </r>
  <r>
    <n v="806"/>
    <x v="251"/>
    <x v="4"/>
    <x v="28"/>
    <n v="43500"/>
    <s v=""/>
    <s v="Ground Staff Weekly"/>
    <s v=""/>
    <s v=""/>
  </r>
  <r>
    <n v="807"/>
    <x v="252"/>
    <x v="1"/>
    <x v="1"/>
    <n v="24450"/>
    <s v=""/>
    <s v="Bulk Petrol"/>
    <s v=""/>
    <s v=""/>
  </r>
  <r>
    <n v="808"/>
    <x v="253"/>
    <x v="3"/>
    <x v="43"/>
    <n v="336000"/>
    <s v=""/>
    <s v="Pharmacy Monthly Salary"/>
    <s v=""/>
    <s v=""/>
  </r>
  <r>
    <n v="809"/>
    <x v="253"/>
    <x v="4"/>
    <x v="28"/>
    <n v="7000"/>
    <s v=""/>
    <s v="Mr. Joe Authorized by Director "/>
    <s v=""/>
    <s v=""/>
  </r>
  <r>
    <n v="810"/>
    <x v="254"/>
    <x v="0"/>
    <x v="0"/>
    <n v="417000"/>
    <s v=""/>
    <s v="Maintenance, Lab &amp; Auxillary Salary"/>
    <s v=""/>
    <s v=""/>
  </r>
  <r>
    <n v="811"/>
    <x v="254"/>
    <x v="0"/>
    <x v="0"/>
    <n v="487000"/>
    <s v=""/>
    <s v="Total Administrators Salary"/>
    <s v=""/>
    <s v=""/>
  </r>
  <r>
    <n v="812"/>
    <x v="254"/>
    <x v="10"/>
    <x v="18"/>
    <n v="228200"/>
    <s v=""/>
    <s v="Light Bill - Almadina"/>
    <s v=""/>
    <s v=""/>
  </r>
  <r>
    <n v="813"/>
    <x v="254"/>
    <x v="0"/>
    <x v="21"/>
    <n v="166500"/>
    <s v=""/>
    <s v="Total Security Salary"/>
    <s v=""/>
    <s v=""/>
  </r>
  <r>
    <n v="814"/>
    <x v="254"/>
    <x v="0"/>
    <x v="0"/>
    <n v="477000"/>
    <s v=""/>
    <s v="Total Nurses Salary"/>
    <s v=""/>
    <s v=""/>
  </r>
  <r>
    <n v="815"/>
    <x v="255"/>
    <x v="1"/>
    <x v="1"/>
    <n v="24450"/>
    <s v=""/>
    <s v="Bulk Petrol"/>
    <s v=""/>
    <s v=""/>
  </r>
  <r>
    <n v="816"/>
    <x v="256"/>
    <x v="7"/>
    <x v="16"/>
    <n v="35000"/>
    <s v=""/>
    <s v="Upchagi Salary &amp; Ko"/>
    <s v=""/>
    <s v=""/>
  </r>
  <r>
    <n v="817"/>
    <x v="256"/>
    <x v="5"/>
    <x v="6"/>
    <n v="5000"/>
    <s v=""/>
    <s v="Monthly Internet Subscription"/>
    <s v=""/>
    <s v=""/>
  </r>
  <r>
    <n v="818"/>
    <x v="257"/>
    <x v="4"/>
    <x v="28"/>
    <n v="44500"/>
    <s v=""/>
    <s v="Ground Staff Weekly"/>
    <s v=""/>
    <s v=""/>
  </r>
  <r>
    <n v="819"/>
    <x v="258"/>
    <x v="2"/>
    <x v="3"/>
    <n v="2200"/>
    <s v=""/>
    <s v="Theatre Lamp Bulbs"/>
    <s v=""/>
    <s v=""/>
  </r>
  <r>
    <n v="820"/>
    <x v="258"/>
    <x v="6"/>
    <x v="51"/>
    <n v="12000"/>
    <s v=""/>
    <s v="Change of Net - IPD Balcony"/>
    <s v=""/>
    <s v=""/>
  </r>
  <r>
    <n v="821"/>
    <x v="258"/>
    <x v="6"/>
    <x v="7"/>
    <n v="2500"/>
    <s v=""/>
    <s v="Plumbing IPD, Change of Tap Heads"/>
    <s v=""/>
    <s v=""/>
  </r>
  <r>
    <n v="822"/>
    <x v="259"/>
    <x v="2"/>
    <x v="3"/>
    <n v="9000"/>
    <s v=""/>
    <s v="Haematocrit Centrifuge Rotary Drive"/>
    <s v=""/>
    <s v=""/>
  </r>
  <r>
    <n v="823"/>
    <x v="259"/>
    <x v="9"/>
    <x v="55"/>
    <n v="3000"/>
    <s v=""/>
    <s v="Immunization TP"/>
    <s v=""/>
    <s v=""/>
  </r>
  <r>
    <n v="824"/>
    <x v="259"/>
    <x v="6"/>
    <x v="9"/>
    <n v="15000"/>
    <s v=""/>
    <s v="Mr. Imme November &amp; December"/>
    <s v=""/>
    <s v=""/>
  </r>
  <r>
    <n v="825"/>
    <x v="260"/>
    <x v="2"/>
    <x v="3"/>
    <n v="12500"/>
    <s v=""/>
    <s v="Shadowless Surgical Bulbs"/>
    <s v=""/>
    <s v=""/>
  </r>
  <r>
    <n v="826"/>
    <x v="261"/>
    <x v="6"/>
    <x v="30"/>
    <n v="20000"/>
    <s v=""/>
    <s v="Disease Control (Fumigation)"/>
    <s v=""/>
    <s v=""/>
  </r>
  <r>
    <n v="827"/>
    <x v="261"/>
    <x v="4"/>
    <x v="28"/>
    <n v="30000"/>
    <s v=""/>
    <s v="Lawal Gardner Monthly"/>
    <s v=""/>
    <s v=""/>
  </r>
  <r>
    <n v="828"/>
    <x v="261"/>
    <x v="2"/>
    <x v="3"/>
    <n v="7500"/>
    <s v=""/>
    <s v="5 Ampoules of Ephidienne"/>
    <s v=""/>
    <s v=""/>
  </r>
  <r>
    <n v="829"/>
    <x v="261"/>
    <x v="6"/>
    <x v="27"/>
    <n v="1500"/>
    <s v=""/>
    <s v="Carpentary (Change of Lock &amp; Drawers)"/>
    <s v=""/>
    <s v=""/>
  </r>
  <r>
    <n v="830"/>
    <x v="261"/>
    <x v="6"/>
    <x v="7"/>
    <n v="12000"/>
    <s v=""/>
    <s v="Sink Installation Installation in Consulting Room"/>
    <s v=""/>
    <s v=""/>
  </r>
  <r>
    <n v="831"/>
    <x v="261"/>
    <x v="1"/>
    <x v="33"/>
    <n v="2500"/>
    <s v=""/>
    <s v="Engine Oil - Mallam Isa"/>
    <s v=""/>
    <s v=""/>
  </r>
  <r>
    <n v="832"/>
    <x v="261"/>
    <x v="0"/>
    <x v="21"/>
    <n v="30000"/>
    <s v=""/>
    <s v="Maicon Security Monthly"/>
    <s v=""/>
    <s v=""/>
  </r>
  <r>
    <n v="833"/>
    <x v="261"/>
    <x v="1"/>
    <x v="1"/>
    <n v="23900"/>
    <s v=""/>
    <s v="Bulk Petrol"/>
    <s v=""/>
    <s v=""/>
  </r>
  <r>
    <n v="834"/>
    <x v="262"/>
    <x v="4"/>
    <x v="28"/>
    <n v="44500"/>
    <s v=""/>
    <s v="Ground Staff Weely"/>
    <s v=""/>
    <s v=""/>
  </r>
  <r>
    <n v="835"/>
    <x v="262"/>
    <x v="5"/>
    <x v="6"/>
    <n v="15500"/>
    <s v=""/>
    <s v="December Data &amp; Airtime for Admin - Daniel"/>
    <s v=""/>
    <s v=""/>
  </r>
  <r>
    <n v="836"/>
    <x v="263"/>
    <x v="0"/>
    <x v="22"/>
    <n v="35000"/>
    <s v=""/>
    <s v="Jonathan Loan"/>
    <s v=""/>
    <s v=""/>
  </r>
  <r>
    <n v="837"/>
    <x v="264"/>
    <x v="10"/>
    <x v="24"/>
    <n v="4000"/>
    <s v=""/>
    <s v="Monthly Waste Disposal"/>
    <s v=""/>
    <s v=""/>
  </r>
  <r>
    <n v="838"/>
    <x v="265"/>
    <x v="0"/>
    <x v="21"/>
    <n v="24000"/>
    <s v=""/>
    <s v="Monthly Security Expenses"/>
    <s v=""/>
    <s v=""/>
  </r>
  <r>
    <n v="839"/>
    <x v="266"/>
    <x v="1"/>
    <x v="15"/>
    <n v="5200"/>
    <s v=""/>
    <s v="Diesel"/>
    <s v=""/>
    <s v=""/>
  </r>
  <r>
    <n v="840"/>
    <x v="266"/>
    <x v="11"/>
    <x v="56"/>
    <n v="6300"/>
    <s v=""/>
    <s v="Transport Immunization, Christmas Bonus for External Security"/>
    <s v=""/>
    <s v=""/>
  </r>
  <r>
    <n v="841"/>
    <x v="266"/>
    <x v="6"/>
    <x v="8"/>
    <n v="6000"/>
    <s v=""/>
    <s v="Servicing Generators 2 Gallons"/>
    <s v=""/>
    <s v=""/>
  </r>
  <r>
    <n v="842"/>
    <x v="266"/>
    <x v="6"/>
    <x v="27"/>
    <n v="1500"/>
    <s v=""/>
    <s v="Change of Key - Inpatient Entrance Door"/>
    <s v=""/>
    <s v=""/>
  </r>
  <r>
    <n v="843"/>
    <x v="266"/>
    <x v="9"/>
    <x v="13"/>
    <n v="800"/>
    <s v=""/>
    <s v="Transport for Sample Delivery to Shika"/>
    <s v=""/>
    <s v=""/>
  </r>
  <r>
    <n v="844"/>
    <x v="266"/>
    <x v="2"/>
    <x v="34"/>
    <n v="2100"/>
    <s v=""/>
    <s v="Batteries of Glucometer Machine"/>
    <s v=""/>
    <s v=""/>
  </r>
  <r>
    <n v="845"/>
    <x v="266"/>
    <x v="0"/>
    <x v="0"/>
    <n v="24000"/>
    <s v=""/>
    <s v="Dr. Sunday Okwor Ommission "/>
    <s v=""/>
    <s v=""/>
  </r>
  <r>
    <n v="846"/>
    <x v="267"/>
    <x v="1"/>
    <x v="1"/>
    <n v="23850"/>
    <s v=""/>
    <s v="Bulk Petrol"/>
    <s v=""/>
    <s v=""/>
  </r>
  <r>
    <n v="847"/>
    <x v="268"/>
    <x v="1"/>
    <x v="15"/>
    <n v="5200"/>
    <s v=""/>
    <s v="Diesel"/>
    <s v=""/>
    <s v=""/>
  </r>
  <r>
    <n v="848"/>
    <x v="268"/>
    <x v="10"/>
    <x v="18"/>
    <n v="20000"/>
    <s v=""/>
    <s v="Engr. Ashiru, NEPA"/>
    <s v=""/>
    <s v=""/>
  </r>
  <r>
    <n v="849"/>
    <x v="268"/>
    <x v="3"/>
    <x v="45"/>
    <n v="46000"/>
    <s v=""/>
    <s v="Purchase of Rocephin &amp; Infusions - Khadija"/>
    <s v=""/>
    <s v=""/>
  </r>
  <r>
    <n v="850"/>
    <x v="268"/>
    <x v="12"/>
    <x v="61"/>
    <n v="6000"/>
    <s v=""/>
    <s v="Admin Extra Work During Christmas"/>
    <s v=""/>
    <s v=""/>
  </r>
  <r>
    <n v="851"/>
    <x v="269"/>
    <x v="13"/>
    <x v="62"/>
    <n v="30000"/>
    <s v=""/>
    <s v="Business Premises Registration"/>
    <s v=""/>
    <s v=""/>
  </r>
  <r>
    <n v="852"/>
    <x v="270"/>
    <x v="4"/>
    <x v="28"/>
    <n v="45500"/>
    <s v=""/>
    <s v="Ground Staff Weely"/>
    <s v=""/>
    <s v=""/>
  </r>
  <r>
    <n v="853"/>
    <x v="271"/>
    <x v="6"/>
    <x v="7"/>
    <n v="9500"/>
    <s v=""/>
    <s v="Plumbing Repairs - OPD"/>
    <s v=""/>
    <s v=""/>
  </r>
  <r>
    <n v="854"/>
    <x v="272"/>
    <x v="1"/>
    <x v="15"/>
    <n v="5200"/>
    <s v=""/>
    <s v="Diesel"/>
    <s v=""/>
    <s v=""/>
  </r>
  <r>
    <n v="855"/>
    <x v="273"/>
    <x v="1"/>
    <x v="1"/>
    <n v="23850"/>
    <s v=""/>
    <s v="Bulk Petrol"/>
    <s v=""/>
    <s v=""/>
  </r>
  <r>
    <n v="856"/>
    <x v="274"/>
    <x v="9"/>
    <x v="13"/>
    <n v="500"/>
    <s v=""/>
    <s v="Transport Immunization"/>
    <s v=""/>
    <s v=""/>
  </r>
  <r>
    <n v="857"/>
    <x v="275"/>
    <x v="2"/>
    <x v="3"/>
    <n v="7000"/>
    <s v=""/>
    <s v="Ethanol"/>
    <s v=""/>
    <s v=""/>
  </r>
  <r>
    <n v="858"/>
    <x v="275"/>
    <x v="2"/>
    <x v="34"/>
    <n v="17000"/>
    <s v=""/>
    <s v="Water Pipe"/>
    <s v=""/>
    <s v=""/>
  </r>
  <r>
    <n v="859"/>
    <x v="275"/>
    <x v="8"/>
    <x v="37"/>
    <n v="53000"/>
    <s v=""/>
    <s v="Bedsheets"/>
    <s v=""/>
    <s v=""/>
  </r>
  <r>
    <n v="860"/>
    <x v="276"/>
    <x v="1"/>
    <x v="15"/>
    <n v="5200"/>
    <s v=""/>
    <s v="Diesel"/>
    <s v=""/>
    <s v=""/>
  </r>
  <r>
    <n v="861"/>
    <x v="276"/>
    <x v="9"/>
    <x v="13"/>
    <n v="300"/>
    <s v=""/>
    <s v="Transportation"/>
    <s v=""/>
    <s v=""/>
  </r>
  <r>
    <n v="862"/>
    <x v="276"/>
    <x v="8"/>
    <x v="37"/>
    <n v="24000"/>
    <s v=""/>
    <s v="6 Bed Covers @ 4,000"/>
    <s v=""/>
    <s v=""/>
  </r>
  <r>
    <n v="863"/>
    <x v="276"/>
    <x v="2"/>
    <x v="53"/>
    <n v="12000"/>
    <s v=""/>
    <s v="Tall Stool Chairs"/>
    <s v=""/>
    <s v=""/>
  </r>
  <r>
    <n v="864"/>
    <x v="276"/>
    <x v="1"/>
    <x v="33"/>
    <n v="2500"/>
    <s v=""/>
    <s v="Engine Oil"/>
    <s v=""/>
    <s v=""/>
  </r>
  <r>
    <n v="865"/>
    <x v="276"/>
    <x v="1"/>
    <x v="1"/>
    <n v="23850"/>
    <s v=""/>
    <s v="Bulk Petrol"/>
    <s v=""/>
    <s v=""/>
  </r>
  <r>
    <n v="866"/>
    <x v="277"/>
    <x v="6"/>
    <x v="7"/>
    <n v="44500"/>
    <s v=""/>
    <s v="Plumbing"/>
    <s v=""/>
    <s v=""/>
  </r>
  <r>
    <n v="867"/>
    <x v="277"/>
    <x v="6"/>
    <x v="9"/>
    <n v="16500"/>
    <s v=""/>
    <s v="Electrical (Imeh)"/>
    <s v=""/>
    <s v=""/>
  </r>
  <r>
    <n v="868"/>
    <x v="277"/>
    <x v="3"/>
    <x v="45"/>
    <n v="3500"/>
    <s v=""/>
    <s v="Drugs (OPD)"/>
    <s v=""/>
    <s v=""/>
  </r>
  <r>
    <n v="869"/>
    <x v="277"/>
    <x v="4"/>
    <x v="28"/>
    <n v="45500"/>
    <s v=""/>
    <s v="Ground Staff Weely"/>
    <s v=""/>
    <s v=""/>
  </r>
  <r>
    <n v="870"/>
    <x v="278"/>
    <x v="2"/>
    <x v="53"/>
    <n v="15000"/>
    <s v=""/>
    <s v="Combi 2"/>
    <s v=""/>
    <s v=""/>
  </r>
  <r>
    <n v="871"/>
    <x v="279"/>
    <x v="2"/>
    <x v="53"/>
    <n v="3500"/>
    <s v=""/>
    <s v="Cockroach Powder"/>
    <s v=""/>
    <s v=""/>
  </r>
  <r>
    <n v="872"/>
    <x v="279"/>
    <x v="1"/>
    <x v="1"/>
    <n v="23850"/>
    <s v=""/>
    <s v="Bulk Petrol"/>
    <s v=""/>
    <s v=""/>
  </r>
  <r>
    <n v="873"/>
    <x v="280"/>
    <x v="0"/>
    <x v="0"/>
    <n v="18500"/>
    <s v=""/>
    <s v="Dr. Paul Physiotherapist Shortage "/>
    <s v=""/>
    <s v=""/>
  </r>
  <r>
    <n v="874"/>
    <x v="280"/>
    <x v="6"/>
    <x v="27"/>
    <n v="7000"/>
    <s v=""/>
    <s v="Change of Key - Inpatient Entrance Door"/>
    <s v=""/>
    <s v=""/>
  </r>
  <r>
    <n v="875"/>
    <x v="280"/>
    <x v="8"/>
    <x v="37"/>
    <n v="1500"/>
    <s v=""/>
    <s v="Zip for Bed Cover"/>
    <s v=""/>
    <s v=""/>
  </r>
  <r>
    <n v="876"/>
    <x v="280"/>
    <x v="8"/>
    <x v="37"/>
    <n v="3600"/>
    <s v=""/>
    <s v="Sewing Bed Covers"/>
    <s v=""/>
    <s v=""/>
  </r>
  <r>
    <n v="877"/>
    <x v="280"/>
    <x v="8"/>
    <x v="37"/>
    <n v="2500"/>
    <s v=""/>
    <s v="Ghana Must Go Bag, Bed Sheet Storage"/>
    <s v=""/>
    <s v=""/>
  </r>
  <r>
    <n v="878"/>
    <x v="280"/>
    <x v="6"/>
    <x v="8"/>
    <n v="1000"/>
    <s v=""/>
    <s v="Welding Chair"/>
    <s v=""/>
    <s v=""/>
  </r>
  <r>
    <n v="879"/>
    <x v="280"/>
    <x v="2"/>
    <x v="2"/>
    <n v="6000"/>
    <s v=""/>
    <s v="Ultrasound Request Forms"/>
    <s v=""/>
    <s v=""/>
  </r>
  <r>
    <n v="880"/>
    <x v="281"/>
    <x v="6"/>
    <x v="51"/>
    <n v="9500"/>
    <s v=""/>
    <s v="Hematocrit Centrifuge Repairs"/>
    <s v=""/>
    <s v=""/>
  </r>
  <r>
    <n v="881"/>
    <x v="281"/>
    <x v="11"/>
    <x v="56"/>
    <n v="5000"/>
    <s v=""/>
    <s v="Amina X-Ray"/>
    <s v=""/>
    <s v=""/>
  </r>
  <r>
    <n v="882"/>
    <x v="281"/>
    <x v="10"/>
    <x v="18"/>
    <n v="103500"/>
    <s v=""/>
    <s v="NEPA Almadina"/>
    <s v=""/>
    <s v=""/>
  </r>
  <r>
    <n v="883"/>
    <x v="281"/>
    <x v="10"/>
    <x v="19"/>
    <n v="18500"/>
    <s v=""/>
    <s v="Water Bill - Almadina "/>
    <s v=""/>
    <s v=""/>
  </r>
  <r>
    <n v="884"/>
    <x v="281"/>
    <x v="2"/>
    <x v="53"/>
    <n v="7000"/>
    <s v=""/>
    <s v="Sphig Curff"/>
    <s v=""/>
    <s v=""/>
  </r>
  <r>
    <n v="885"/>
    <x v="281"/>
    <x v="1"/>
    <x v="15"/>
    <n v="5000"/>
    <s v=""/>
    <s v="Diesel"/>
    <s v=""/>
    <s v=""/>
  </r>
  <r>
    <n v="886"/>
    <x v="281"/>
    <x v="6"/>
    <x v="30"/>
    <n v="7500"/>
    <s v=""/>
    <s v="Mosquito Fumigation"/>
    <s v=""/>
    <s v=""/>
  </r>
  <r>
    <n v="887"/>
    <x v="281"/>
    <x v="6"/>
    <x v="30"/>
    <n v="2000"/>
    <s v=""/>
    <s v="Grass Repellant"/>
    <s v=""/>
    <s v=""/>
  </r>
  <r>
    <n v="888"/>
    <x v="282"/>
    <x v="2"/>
    <x v="3"/>
    <n v="12000"/>
    <s v=""/>
    <s v="Yellow Canular 20pcs, NG Tube"/>
    <s v=""/>
    <s v=""/>
  </r>
  <r>
    <n v="889"/>
    <x v="282"/>
    <x v="11"/>
    <x v="56"/>
    <n v="40000"/>
    <s v=""/>
    <s v="Amina Staff - Surgical Materials "/>
    <s v=""/>
    <s v=""/>
  </r>
  <r>
    <n v="890"/>
    <x v="282"/>
    <x v="4"/>
    <x v="28"/>
    <n v="6000"/>
    <s v=""/>
    <s v="Change over box Directors office"/>
    <s v=""/>
    <s v=""/>
  </r>
  <r>
    <n v="891"/>
    <x v="282"/>
    <x v="1"/>
    <x v="1"/>
    <n v="23850"/>
    <s v=""/>
    <s v="Bulk Petrol"/>
    <s v=""/>
    <s v=""/>
  </r>
  <r>
    <n v="892"/>
    <x v="283"/>
    <x v="4"/>
    <x v="28"/>
    <n v="45500"/>
    <s v=""/>
    <s v="Ground Staff Weely"/>
    <s v=""/>
    <s v=""/>
  </r>
  <r>
    <n v="893"/>
    <x v="283"/>
    <x v="0"/>
    <x v="22"/>
    <n v="20000"/>
    <s v=""/>
    <s v="Auwal Gardner Loan"/>
    <s v=""/>
    <s v=""/>
  </r>
  <r>
    <n v="894"/>
    <x v="284"/>
    <x v="3"/>
    <x v="43"/>
    <n v="330500"/>
    <s v=""/>
    <s v="Pharmacy Salary"/>
    <s v=""/>
    <s v=""/>
  </r>
  <r>
    <n v="895"/>
    <x v="284"/>
    <x v="0"/>
    <x v="21"/>
    <n v="160000"/>
    <s v=""/>
    <s v="Total Security Salary"/>
    <s v=""/>
    <s v=""/>
  </r>
  <r>
    <n v="896"/>
    <x v="284"/>
    <x v="0"/>
    <x v="0"/>
    <n v="349000"/>
    <s v=""/>
    <s v="Lab &amp; Maintenance Salary"/>
    <s v=""/>
    <s v=""/>
  </r>
  <r>
    <n v="897"/>
    <x v="285"/>
    <x v="6"/>
    <x v="8"/>
    <n v="5000"/>
    <s v=""/>
    <s v="Valve &amp; Aradite and Other Gen Services"/>
    <s v=""/>
    <s v=""/>
  </r>
  <r>
    <n v="898"/>
    <x v="285"/>
    <x v="11"/>
    <x v="56"/>
    <n v="2200"/>
    <s v=""/>
    <s v="Amina Drugs"/>
    <s v=""/>
    <s v=""/>
  </r>
  <r>
    <n v="899"/>
    <x v="285"/>
    <x v="1"/>
    <x v="15"/>
    <n v="5200"/>
    <s v=""/>
    <s v="Diesel"/>
    <s v=""/>
    <s v=""/>
  </r>
  <r>
    <n v="900"/>
    <x v="285"/>
    <x v="1"/>
    <x v="33"/>
    <n v="2800"/>
    <s v=""/>
    <s v="Engine Oil"/>
    <s v=""/>
    <s v=""/>
  </r>
  <r>
    <n v="901"/>
    <x v="285"/>
    <x v="8"/>
    <x v="37"/>
    <n v="1000"/>
    <s v=""/>
    <s v="Bed Screws &amp; Wheels"/>
    <s v=""/>
    <s v=""/>
  </r>
  <r>
    <n v="902"/>
    <x v="285"/>
    <x v="0"/>
    <x v="0"/>
    <n v="642000"/>
    <s v=""/>
    <s v="Total Nurses Salary"/>
    <s v=""/>
    <s v=""/>
  </r>
  <r>
    <n v="903"/>
    <x v="285"/>
    <x v="0"/>
    <x v="0"/>
    <n v="504000"/>
    <s v=""/>
    <s v="Total Admin Salary"/>
    <s v=""/>
    <s v=""/>
  </r>
  <r>
    <n v="904"/>
    <x v="285"/>
    <x v="7"/>
    <x v="16"/>
    <n v="55000"/>
    <s v=""/>
    <s v="Upchagi and Bro"/>
    <s v=""/>
    <s v=""/>
  </r>
  <r>
    <n v="905"/>
    <x v="286"/>
    <x v="4"/>
    <x v="28"/>
    <n v="20000"/>
    <s v=""/>
    <s v="NEPA Bill Director's House"/>
    <s v=""/>
    <s v=""/>
  </r>
  <r>
    <n v="906"/>
    <x v="286"/>
    <x v="7"/>
    <x v="50"/>
    <n v="10000"/>
    <s v=""/>
    <s v="NEPA Bill Lina's Academy"/>
    <s v=""/>
    <s v=""/>
  </r>
  <r>
    <n v="907"/>
    <x v="287"/>
    <x v="1"/>
    <x v="1"/>
    <n v="24850"/>
    <s v=""/>
    <s v="Bulk Petrol"/>
    <s v=""/>
    <s v=""/>
  </r>
  <r>
    <n v="908"/>
    <x v="288"/>
    <x v="1"/>
    <x v="15"/>
    <n v="5200"/>
    <s v=""/>
    <s v="Diesel"/>
    <s v=""/>
    <s v=""/>
  </r>
  <r>
    <n v="909"/>
    <x v="289"/>
    <x v="4"/>
    <x v="28"/>
    <n v="43500"/>
    <s v=""/>
    <s v="Ground Staff Weely"/>
    <s v=""/>
    <s v=""/>
  </r>
  <r>
    <n v="910"/>
    <x v="289"/>
    <x v="1"/>
    <x v="33"/>
    <n v="2500"/>
    <s v=""/>
    <s v="Engine Oil"/>
    <s v=""/>
    <s v=""/>
  </r>
  <r>
    <n v="911"/>
    <x v="290"/>
    <x v="0"/>
    <x v="21"/>
    <n v="30000"/>
    <s v=""/>
    <s v="Maicon Security Monthly"/>
    <s v=""/>
    <s v=""/>
  </r>
  <r>
    <n v="912"/>
    <x v="290"/>
    <x v="4"/>
    <x v="28"/>
    <n v="30000"/>
    <s v=""/>
    <s v="Lawali Ground Staff"/>
    <s v=""/>
    <s v=""/>
  </r>
  <r>
    <n v="913"/>
    <x v="290"/>
    <x v="5"/>
    <x v="6"/>
    <n v="5000"/>
    <s v=""/>
    <s v="Monthly Internet Subscription"/>
    <s v=""/>
    <s v=""/>
  </r>
  <r>
    <n v="914"/>
    <x v="291"/>
    <x v="6"/>
    <x v="7"/>
    <n v="3000"/>
    <s v=""/>
    <s v="Plumbing Balance"/>
    <s v=""/>
    <s v=""/>
  </r>
  <r>
    <n v="915"/>
    <x v="292"/>
    <x v="1"/>
    <x v="15"/>
    <n v="5200"/>
    <s v=""/>
    <s v="Diesel"/>
    <s v=""/>
    <s v=""/>
  </r>
  <r>
    <n v="916"/>
    <x v="292"/>
    <x v="1"/>
    <x v="1"/>
    <n v="23850"/>
    <s v=""/>
    <s v="Bulk Petrol"/>
    <s v=""/>
    <s v=""/>
  </r>
  <r>
    <n v="917"/>
    <x v="293"/>
    <x v="6"/>
    <x v="7"/>
    <n v="8500"/>
    <s v=""/>
    <s v="Plumbing Repairs Consulting Room3"/>
    <s v=""/>
    <s v=""/>
  </r>
  <r>
    <n v="918"/>
    <x v="293"/>
    <x v="6"/>
    <x v="9"/>
    <n v="13000"/>
    <s v=""/>
    <s v="Electrical Works at Theatre - Immeh"/>
    <s v=""/>
    <s v=""/>
  </r>
  <r>
    <n v="919"/>
    <x v="293"/>
    <x v="0"/>
    <x v="21"/>
    <n v="24000"/>
    <s v=""/>
    <s v="Monthly Security Expenses"/>
    <s v=""/>
    <s v=""/>
  </r>
  <r>
    <n v="920"/>
    <x v="294"/>
    <x v="10"/>
    <x v="18"/>
    <n v="20000"/>
    <s v=""/>
    <s v="Engr. Ashiru Nepa work"/>
    <s v=""/>
    <s v=""/>
  </r>
  <r>
    <n v="921"/>
    <x v="295"/>
    <x v="4"/>
    <x v="28"/>
    <n v="43500"/>
    <s v=""/>
    <s v="Ground Staff Weekly"/>
    <s v=""/>
    <s v=""/>
  </r>
  <r>
    <n v="922"/>
    <x v="295"/>
    <x v="1"/>
    <x v="1"/>
    <n v="23450"/>
    <s v=""/>
    <s v="Bulk Petrol"/>
    <s v=""/>
    <s v=""/>
  </r>
  <r>
    <n v="923"/>
    <x v="296"/>
    <x v="3"/>
    <x v="4"/>
    <n v="50000"/>
    <s v=""/>
    <s v="Kola Advance for Pharmacy Leather Bags"/>
    <s v=""/>
    <s v=""/>
  </r>
  <r>
    <n v="924"/>
    <x v="0"/>
    <x v="0"/>
    <x v="0"/>
    <n v="409000"/>
    <s v=""/>
    <s v="Clinic Salary Balance"/>
    <s v=""/>
    <s v=""/>
  </r>
  <r>
    <n v="925"/>
    <x v="0"/>
    <x v="1"/>
    <x v="1"/>
    <n v="6250"/>
    <s v=""/>
    <s v="Petrol 50 Litres For Gen"/>
    <s v=""/>
    <s v=""/>
  </r>
  <r>
    <n v="926"/>
    <x v="0"/>
    <x v="1"/>
    <x v="1"/>
    <n v="4750"/>
    <s v=""/>
    <s v="Petrol in truck"/>
    <s v=""/>
    <s v=""/>
  </r>
  <r>
    <n v="927"/>
    <x v="0"/>
    <x v="2"/>
    <x v="2"/>
    <n v="5000"/>
    <s v=""/>
    <s v="Advance For Staff ID Cards"/>
    <s v=""/>
    <s v=""/>
  </r>
  <r>
    <n v="928"/>
    <x v="1"/>
    <x v="2"/>
    <x v="3"/>
    <n v="4000"/>
    <s v=""/>
    <s v="Intubation Drugs and Tube"/>
    <s v=""/>
    <s v=""/>
  </r>
  <r>
    <n v="929"/>
    <x v="1"/>
    <x v="3"/>
    <x v="4"/>
    <n v="12500"/>
    <s v=""/>
    <s v="Invoices for Audit Exercise"/>
    <s v=""/>
    <s v=""/>
  </r>
  <r>
    <n v="930"/>
    <x v="2"/>
    <x v="0"/>
    <x v="0"/>
    <n v="65000"/>
    <s v=""/>
    <s v="Dr. Bakari Pay"/>
    <s v=""/>
    <s v=""/>
  </r>
  <r>
    <n v="931"/>
    <x v="3"/>
    <x v="4"/>
    <x v="5"/>
    <n v="400000"/>
    <s v=""/>
    <s v="Given to the Director"/>
    <s v=""/>
    <s v=""/>
  </r>
  <r>
    <n v="932"/>
    <x v="3"/>
    <x v="1"/>
    <x v="1"/>
    <n v="7000"/>
    <s v=""/>
    <s v="Petrol for Truck"/>
    <s v=""/>
    <s v=""/>
  </r>
  <r>
    <n v="933"/>
    <x v="4"/>
    <x v="2"/>
    <x v="2"/>
    <n v="8500"/>
    <s v=""/>
    <s v="Balance for Staff ID Cards"/>
    <s v=""/>
    <s v=""/>
  </r>
  <r>
    <n v="934"/>
    <x v="4"/>
    <x v="2"/>
    <x v="2"/>
    <n v="2500"/>
    <s v=""/>
    <s v="Printing Stickers for Truck"/>
    <s v=""/>
    <s v=""/>
  </r>
  <r>
    <n v="935"/>
    <x v="5"/>
    <x v="5"/>
    <x v="6"/>
    <n v="5000"/>
    <s v=""/>
    <s v="Monthly Internet Sub"/>
    <s v=""/>
    <s v=""/>
  </r>
  <r>
    <n v="936"/>
    <x v="6"/>
    <x v="6"/>
    <x v="7"/>
    <n v="5000"/>
    <s v=""/>
    <s v="Plumbing Repairs"/>
    <s v=""/>
    <s v=""/>
  </r>
  <r>
    <n v="937"/>
    <x v="6"/>
    <x v="1"/>
    <x v="1"/>
    <n v="5000"/>
    <s v=""/>
    <s v="Petrol"/>
    <s v=""/>
    <s v=""/>
  </r>
  <r>
    <n v="938"/>
    <x v="6"/>
    <x v="6"/>
    <x v="7"/>
    <n v="4000"/>
    <s v=""/>
    <s v="Plumbing Labour"/>
    <s v=""/>
    <s v=""/>
  </r>
  <r>
    <n v="939"/>
    <x v="6"/>
    <x v="4"/>
    <x v="5"/>
    <n v="300000"/>
    <s v=""/>
    <s v="Given to the Director"/>
    <s v=""/>
    <s v=""/>
  </r>
  <r>
    <n v="940"/>
    <x v="7"/>
    <x v="1"/>
    <x v="1"/>
    <n v="5000"/>
    <s v=""/>
    <s v="Purchase of Petrol"/>
    <s v=""/>
    <s v=""/>
  </r>
  <r>
    <n v="941"/>
    <x v="7"/>
    <x v="6"/>
    <x v="8"/>
    <n v="2000"/>
    <s v=""/>
    <s v="Change of Key Engine"/>
    <s v=""/>
    <s v=""/>
  </r>
  <r>
    <n v="942"/>
    <x v="8"/>
    <x v="1"/>
    <x v="1"/>
    <n v="10000"/>
    <s v=""/>
    <s v="Purchase of Petrol &amp; Diesel"/>
    <s v=""/>
    <s v=""/>
  </r>
  <r>
    <n v="943"/>
    <x v="8"/>
    <x v="6"/>
    <x v="9"/>
    <n v="13000"/>
    <s v=""/>
    <s v="Repair of Transformer (NEPA)"/>
    <s v=""/>
    <s v=""/>
  </r>
  <r>
    <n v="944"/>
    <x v="8"/>
    <x v="7"/>
    <x v="10"/>
    <n v="3000"/>
    <s v=""/>
    <s v="Etisalat Subscription Lina's"/>
    <s v=""/>
    <s v=""/>
  </r>
  <r>
    <n v="945"/>
    <x v="8"/>
    <x v="6"/>
    <x v="11"/>
    <n v="8000"/>
    <s v=""/>
    <s v="Delivery Bed restructuring"/>
    <s v=""/>
    <s v=""/>
  </r>
  <r>
    <n v="946"/>
    <x v="8"/>
    <x v="8"/>
    <x v="12"/>
    <n v="16000"/>
    <s v=""/>
    <s v="Methylated Spirit (bose)"/>
    <s v=""/>
    <s v=""/>
  </r>
  <r>
    <n v="947"/>
    <x v="8"/>
    <x v="8"/>
    <x v="12"/>
    <n v="5000"/>
    <s v=""/>
    <s v="Washing Soap "/>
    <s v=""/>
    <s v=""/>
  </r>
  <r>
    <n v="948"/>
    <x v="8"/>
    <x v="8"/>
    <x v="12"/>
    <n v="25500"/>
    <s v=""/>
    <s v="Hand sanitizer"/>
    <s v=""/>
    <s v=""/>
  </r>
  <r>
    <n v="949"/>
    <x v="8"/>
    <x v="9"/>
    <x v="13"/>
    <n v="2500"/>
    <s v=""/>
    <s v="Picking Items from Kano"/>
    <s v=""/>
    <s v=""/>
  </r>
  <r>
    <n v="950"/>
    <x v="9"/>
    <x v="2"/>
    <x v="14"/>
    <n v="8000"/>
    <s v=""/>
    <s v="2HP Chargers 2 Dell Chargers"/>
    <s v=""/>
    <s v=""/>
  </r>
  <r>
    <n v="951"/>
    <x v="10"/>
    <x v="7"/>
    <x v="10"/>
    <n v="3000"/>
    <s v=""/>
    <s v="Internet for Upload Course Materials"/>
    <s v=""/>
    <s v=""/>
  </r>
  <r>
    <n v="952"/>
    <x v="11"/>
    <x v="1"/>
    <x v="1"/>
    <n v="5000"/>
    <s v=""/>
    <s v="Petrol Mallam Isa"/>
    <s v=""/>
    <s v=""/>
  </r>
  <r>
    <n v="953"/>
    <x v="12"/>
    <x v="1"/>
    <x v="15"/>
    <n v="5000"/>
    <s v=""/>
    <s v="Diesel Mallam Isa"/>
    <s v=""/>
    <s v=""/>
  </r>
  <r>
    <n v="954"/>
    <x v="13"/>
    <x v="1"/>
    <x v="1"/>
    <n v="10000"/>
    <s v=""/>
    <s v="Petrol and Diesel"/>
    <s v=""/>
    <s v=""/>
  </r>
  <r>
    <n v="955"/>
    <x v="13"/>
    <x v="7"/>
    <x v="10"/>
    <n v="4500"/>
    <s v=""/>
    <s v="Internet for Upload Course Materials"/>
    <s v=""/>
    <s v=""/>
  </r>
  <r>
    <n v="956"/>
    <x v="13"/>
    <x v="1"/>
    <x v="15"/>
    <n v="10000"/>
    <s v=""/>
    <s v="Petrol and Diesel"/>
    <s v=""/>
    <s v=""/>
  </r>
  <r>
    <n v="957"/>
    <x v="14"/>
    <x v="4"/>
    <x v="5"/>
    <n v="300000"/>
    <s v=""/>
    <s v="Given to the Director"/>
    <s v=""/>
    <s v=""/>
  </r>
  <r>
    <n v="958"/>
    <x v="15"/>
    <x v="7"/>
    <x v="10"/>
    <n v="3000"/>
    <s v=""/>
    <s v="Internet for Upload Course Materials"/>
    <s v=""/>
    <s v=""/>
  </r>
  <r>
    <n v="959"/>
    <x v="15"/>
    <x v="7"/>
    <x v="16"/>
    <n v="2500"/>
    <s v=""/>
    <s v="Given to HeadTeacher"/>
    <s v=""/>
    <s v=""/>
  </r>
  <r>
    <n v="960"/>
    <x v="15"/>
    <x v="2"/>
    <x v="3"/>
    <n v="8000"/>
    <s v=""/>
    <s v="Mesh for Hynaeea Dr. Peter"/>
    <s v=""/>
    <s v=""/>
  </r>
  <r>
    <n v="961"/>
    <x v="15"/>
    <x v="2"/>
    <x v="2"/>
    <n v="5500"/>
    <s v=""/>
    <s v="Additional ID Card 4 Printing"/>
    <s v=""/>
    <s v=""/>
  </r>
  <r>
    <n v="962"/>
    <x v="16"/>
    <x v="6"/>
    <x v="11"/>
    <n v="17000"/>
    <s v=""/>
    <s v="Fan Repairs"/>
    <s v=""/>
    <s v=""/>
  </r>
  <r>
    <n v="963"/>
    <x v="16"/>
    <x v="9"/>
    <x v="13"/>
    <n v="1000"/>
    <s v=""/>
    <s v="Picking Items from Kano"/>
    <s v=""/>
    <s v=""/>
  </r>
  <r>
    <n v="964"/>
    <x v="16"/>
    <x v="8"/>
    <x v="12"/>
    <n v="25000"/>
    <s v=""/>
    <s v="50 pcs of Face Masks"/>
    <s v=""/>
    <s v=""/>
  </r>
  <r>
    <n v="965"/>
    <x v="17"/>
    <x v="1"/>
    <x v="1"/>
    <n v="5000"/>
    <s v=""/>
    <s v="Petrol Mallam Isa"/>
    <s v=""/>
    <s v=""/>
  </r>
  <r>
    <n v="966"/>
    <x v="17"/>
    <x v="6"/>
    <x v="17"/>
    <n v="3500"/>
    <s v=""/>
    <s v="Balance Carpentary"/>
    <s v=""/>
    <s v=""/>
  </r>
  <r>
    <n v="967"/>
    <x v="18"/>
    <x v="1"/>
    <x v="1"/>
    <n v="5000"/>
    <s v=""/>
    <s v="Petrol"/>
    <s v=""/>
    <s v=""/>
  </r>
  <r>
    <n v="968"/>
    <x v="18"/>
    <x v="7"/>
    <x v="10"/>
    <n v="4500"/>
    <s v=""/>
    <s v="Internet for Upload Course Materials"/>
    <s v=""/>
    <s v=""/>
  </r>
  <r>
    <n v="969"/>
    <x v="19"/>
    <x v="1"/>
    <x v="15"/>
    <n v="10000"/>
    <s v=""/>
    <s v="Petrol &amp; Diesel"/>
    <s v=""/>
    <s v=""/>
  </r>
  <r>
    <n v="970"/>
    <x v="19"/>
    <x v="6"/>
    <x v="9"/>
    <n v="12500"/>
    <s v=""/>
    <s v="Fan Repairs (3)"/>
    <s v=""/>
    <s v=""/>
  </r>
  <r>
    <n v="971"/>
    <x v="19"/>
    <x v="1"/>
    <x v="1"/>
    <n v="3000"/>
    <s v=""/>
    <s v="Petrol"/>
    <s v=""/>
    <s v=""/>
  </r>
  <r>
    <n v="972"/>
    <x v="20"/>
    <x v="1"/>
    <x v="1"/>
    <n v="4000"/>
    <s v=""/>
    <s v="Petrol"/>
    <s v=""/>
    <s v=""/>
  </r>
  <r>
    <n v="973"/>
    <x v="21"/>
    <x v="10"/>
    <x v="18"/>
    <n v="138250"/>
    <s v=""/>
    <s v="NEPA"/>
    <s v=""/>
    <s v=""/>
  </r>
  <r>
    <n v="974"/>
    <x v="21"/>
    <x v="10"/>
    <x v="19"/>
    <n v="17000"/>
    <s v=""/>
    <s v="Water "/>
    <s v=""/>
    <s v=""/>
  </r>
  <r>
    <n v="975"/>
    <x v="21"/>
    <x v="9"/>
    <x v="13"/>
    <n v="750"/>
    <s v=""/>
    <s v="Transportation Ibrahim"/>
    <s v=""/>
    <s v=""/>
  </r>
  <r>
    <n v="976"/>
    <x v="21"/>
    <x v="11"/>
    <x v="20"/>
    <n v="40000"/>
    <s v=""/>
    <s v="Baba Saidu Hand Refund"/>
    <s v=""/>
    <s v=""/>
  </r>
  <r>
    <n v="977"/>
    <x v="21"/>
    <x v="6"/>
    <x v="7"/>
    <n v="4000"/>
    <s v=""/>
    <s v="Plumbing"/>
    <s v=""/>
    <s v=""/>
  </r>
  <r>
    <n v="978"/>
    <x v="21"/>
    <x v="1"/>
    <x v="15"/>
    <n v="15000"/>
    <s v=""/>
    <s v="Petrol and Diesel 2 days"/>
    <s v=""/>
    <s v=""/>
  </r>
  <r>
    <n v="979"/>
    <x v="22"/>
    <x v="0"/>
    <x v="21"/>
    <n v="52000"/>
    <s v=""/>
    <s v="Chief Security Salary&amp;Others"/>
    <s v=""/>
    <s v=""/>
  </r>
  <r>
    <n v="980"/>
    <x v="22"/>
    <x v="0"/>
    <x v="22"/>
    <n v="20000"/>
    <s v=""/>
    <s v="Mr. Okeme Loan - Dr. Peter"/>
    <s v=""/>
    <s v=""/>
  </r>
  <r>
    <n v="981"/>
    <x v="22"/>
    <x v="1"/>
    <x v="1"/>
    <n v="12000"/>
    <s v=""/>
    <s v="Petrol for 23rd, 24th &amp; 25th"/>
    <s v=""/>
    <s v=""/>
  </r>
  <r>
    <n v="982"/>
    <x v="23"/>
    <x v="0"/>
    <x v="0"/>
    <n v="549000"/>
    <s v=""/>
    <s v="Salary Balance"/>
    <s v=""/>
    <s v=""/>
  </r>
  <r>
    <n v="983"/>
    <x v="23"/>
    <x v="7"/>
    <x v="10"/>
    <n v="3000"/>
    <s v=""/>
    <s v="Data for Course Upload"/>
    <s v=""/>
    <s v=""/>
  </r>
  <r>
    <n v="984"/>
    <x v="24"/>
    <x v="1"/>
    <x v="1"/>
    <n v="5000"/>
    <s v=""/>
    <s v="Petrol"/>
    <s v=""/>
    <s v=""/>
  </r>
  <r>
    <n v="985"/>
    <x v="25"/>
    <x v="7"/>
    <x v="16"/>
    <n v="3500"/>
    <s v=""/>
    <s v="3500 to Head Teacher"/>
    <s v=""/>
    <s v=""/>
  </r>
  <r>
    <n v="986"/>
    <x v="25"/>
    <x v="6"/>
    <x v="7"/>
    <n v="10500"/>
    <s v=""/>
    <s v="Plumbing Repairs"/>
    <s v=""/>
    <s v=""/>
  </r>
  <r>
    <n v="987"/>
    <x v="25"/>
    <x v="6"/>
    <x v="23"/>
    <n v="7500"/>
    <s v=""/>
    <s v="Purchase of Bulbs Imme"/>
    <s v=""/>
    <s v=""/>
  </r>
  <r>
    <n v="988"/>
    <x v="25"/>
    <x v="6"/>
    <x v="9"/>
    <n v="6000"/>
    <s v=""/>
    <s v="Big Fan Repairs"/>
    <s v=""/>
    <s v=""/>
  </r>
  <r>
    <n v="989"/>
    <x v="26"/>
    <x v="1"/>
    <x v="1"/>
    <n v="10000"/>
    <s v=""/>
    <s v="Petrol 29th &amp; 30th"/>
    <s v=""/>
    <s v=""/>
  </r>
  <r>
    <n v="990"/>
    <x v="27"/>
    <x v="6"/>
    <x v="17"/>
    <n v="15000"/>
    <s v=""/>
    <s v="Capentary Repairs Oga Sunny"/>
    <s v=""/>
    <s v=""/>
  </r>
  <r>
    <n v="991"/>
    <x v="27"/>
    <x v="1"/>
    <x v="1"/>
    <n v="5000"/>
    <s v=""/>
    <s v="Petrol"/>
    <s v=""/>
    <s v=""/>
  </r>
  <r>
    <n v="992"/>
    <x v="27"/>
    <x v="10"/>
    <x v="24"/>
    <n v="3000"/>
    <s v=""/>
    <s v="Monthly Sewage Disposal"/>
    <s v=""/>
    <s v=""/>
  </r>
  <r>
    <n v="993"/>
    <x v="27"/>
    <x v="6"/>
    <x v="9"/>
    <n v="15500"/>
    <s v=""/>
    <s v="Electrical Repairs"/>
    <s v=""/>
    <s v=""/>
  </r>
  <r>
    <n v="994"/>
    <x v="28"/>
    <x v="1"/>
    <x v="1"/>
    <n v="10000"/>
    <s v=""/>
    <s v="Petrol"/>
    <s v=""/>
    <s v=""/>
  </r>
  <r>
    <n v="995"/>
    <x v="29"/>
    <x v="6"/>
    <x v="23"/>
    <n v="1550"/>
    <s v=""/>
    <s v="Private Room2 Socket &amp; Reparis"/>
    <s v=""/>
    <s v=""/>
  </r>
  <r>
    <n v="996"/>
    <x v="29"/>
    <x v="7"/>
    <x v="10"/>
    <n v="3000"/>
    <s v=""/>
    <s v="Internet for Videos Upload"/>
    <s v=""/>
    <s v=""/>
  </r>
  <r>
    <n v="997"/>
    <x v="29"/>
    <x v="1"/>
    <x v="15"/>
    <n v="10000"/>
    <s v=""/>
    <s v="Petrol &amp; Diesel"/>
    <s v=""/>
    <s v=""/>
  </r>
  <r>
    <n v="998"/>
    <x v="30"/>
    <x v="1"/>
    <x v="1"/>
    <n v="5000"/>
    <s v=""/>
    <s v="Petrol"/>
    <s v=""/>
    <s v=""/>
  </r>
  <r>
    <n v="999"/>
    <x v="30"/>
    <x v="6"/>
    <x v="9"/>
    <n v="21000"/>
    <s v=""/>
    <s v="Imme Feb, Mar, April Monthly"/>
    <s v=""/>
    <s v=""/>
  </r>
  <r>
    <n v="1000"/>
    <x v="30"/>
    <x v="3"/>
    <x v="25"/>
    <n v="4000"/>
    <s v=""/>
    <s v="Labor for Pharmacy AC"/>
    <s v=""/>
    <s v=""/>
  </r>
  <r>
    <n v="1001"/>
    <x v="30"/>
    <x v="6"/>
    <x v="7"/>
    <n v="7000"/>
    <s v=""/>
    <s v="Plumbing Repairs (Nasiru)"/>
    <s v=""/>
    <s v=""/>
  </r>
  <r>
    <n v="1002"/>
    <x v="30"/>
    <x v="8"/>
    <x v="12"/>
    <n v="34500"/>
    <s v=""/>
    <s v="Face mask"/>
    <s v=""/>
    <s v=""/>
  </r>
  <r>
    <n v="1003"/>
    <x v="31"/>
    <x v="1"/>
    <x v="1"/>
    <n v="5000"/>
    <s v=""/>
    <s v="Petrol"/>
    <s v=""/>
    <s v=""/>
  </r>
  <r>
    <n v="1004"/>
    <x v="32"/>
    <x v="1"/>
    <x v="1"/>
    <n v="5000"/>
    <s v=""/>
    <s v="Petrol"/>
    <s v=""/>
    <s v=""/>
  </r>
  <r>
    <n v="1005"/>
    <x v="33"/>
    <x v="1"/>
    <x v="1"/>
    <n v="3000"/>
    <s v=""/>
    <s v="Petrol"/>
    <s v=""/>
    <s v=""/>
  </r>
  <r>
    <n v="1006"/>
    <x v="34"/>
    <x v="6"/>
    <x v="26"/>
    <n v="4000"/>
    <s v=""/>
    <s v="Director A/Condition"/>
    <s v=""/>
    <s v=""/>
  </r>
  <r>
    <n v="1007"/>
    <x v="34"/>
    <x v="0"/>
    <x v="22"/>
    <n v="8000"/>
    <s v=""/>
    <s v="Israel Loan from Salary"/>
    <s v=""/>
    <s v=""/>
  </r>
  <r>
    <n v="1008"/>
    <x v="34"/>
    <x v="6"/>
    <x v="27"/>
    <n v="6000"/>
    <s v=""/>
    <s v="Inpatient &amp; Toilet Door"/>
    <s v=""/>
    <s v=""/>
  </r>
  <r>
    <n v="1009"/>
    <x v="35"/>
    <x v="1"/>
    <x v="15"/>
    <n v="8000"/>
    <s v=""/>
    <s v="Diesel &amp; Petrol"/>
    <s v=""/>
    <s v=""/>
  </r>
  <r>
    <n v="1010"/>
    <x v="35"/>
    <x v="4"/>
    <x v="28"/>
    <n v="43500"/>
    <s v=""/>
    <s v="Ground Staff Weekly"/>
    <s v=""/>
    <s v=""/>
  </r>
  <r>
    <n v="1011"/>
    <x v="35"/>
    <x v="1"/>
    <x v="1"/>
    <n v="5000"/>
    <s v=""/>
    <s v="Petrol"/>
    <s v=""/>
    <s v=""/>
  </r>
  <r>
    <n v="1012"/>
    <x v="36"/>
    <x v="1"/>
    <x v="1"/>
    <n v="5000"/>
    <s v=""/>
    <s v="Petrol"/>
    <s v=""/>
    <s v=""/>
  </r>
  <r>
    <n v="1013"/>
    <x v="36"/>
    <x v="7"/>
    <x v="10"/>
    <n v="3000"/>
    <s v=""/>
    <s v="Internet for Videos Upload"/>
    <s v=""/>
    <s v=""/>
  </r>
  <r>
    <n v="1014"/>
    <x v="37"/>
    <x v="6"/>
    <x v="7"/>
    <n v="7000"/>
    <s v=""/>
    <s v="Borehole Repairs"/>
    <s v=""/>
    <s v=""/>
  </r>
  <r>
    <n v="1015"/>
    <x v="37"/>
    <x v="6"/>
    <x v="9"/>
    <n v="7000"/>
    <s v=""/>
    <s v="Refridgerator"/>
    <s v=""/>
    <s v=""/>
  </r>
  <r>
    <n v="1016"/>
    <x v="37"/>
    <x v="1"/>
    <x v="15"/>
    <n v="10000"/>
    <s v=""/>
    <s v="Petrol &amp; Diesel"/>
    <s v=""/>
    <s v=""/>
  </r>
  <r>
    <n v="1017"/>
    <x v="37"/>
    <x v="0"/>
    <x v="22"/>
    <n v="5000"/>
    <s v=""/>
    <s v="Ahmed Advance"/>
    <s v=""/>
    <s v=""/>
  </r>
  <r>
    <n v="1018"/>
    <x v="38"/>
    <x v="6"/>
    <x v="9"/>
    <n v="6550"/>
    <s v=""/>
    <s v="Electrical Repairs"/>
    <s v=""/>
    <s v=""/>
  </r>
  <r>
    <n v="1019"/>
    <x v="39"/>
    <x v="7"/>
    <x v="16"/>
    <n v="15000"/>
    <s v=""/>
    <s v="Coach Upchagi"/>
    <s v=""/>
    <s v=""/>
  </r>
  <r>
    <n v="1020"/>
    <x v="39"/>
    <x v="1"/>
    <x v="1"/>
    <n v="3000"/>
    <s v=""/>
    <s v="Petrol"/>
    <s v=""/>
    <s v=""/>
  </r>
  <r>
    <n v="1021"/>
    <x v="40"/>
    <x v="4"/>
    <x v="28"/>
    <n v="43500"/>
    <s v=""/>
    <s v="Ground Staff Weekly"/>
    <s v=""/>
    <s v=""/>
  </r>
  <r>
    <n v="1022"/>
    <x v="40"/>
    <x v="1"/>
    <x v="1"/>
    <n v="5000"/>
    <s v=""/>
    <s v="Petrol"/>
    <s v=""/>
    <s v=""/>
  </r>
  <r>
    <n v="1023"/>
    <x v="40"/>
    <x v="6"/>
    <x v="17"/>
    <n v="21000"/>
    <s v=""/>
    <s v="Capentary Repairs Oga Sunny"/>
    <s v=""/>
    <s v=""/>
  </r>
  <r>
    <n v="1024"/>
    <x v="41"/>
    <x v="1"/>
    <x v="15"/>
    <n v="10000"/>
    <s v=""/>
    <s v="Diesel &amp; Petrol"/>
    <s v=""/>
    <s v=""/>
  </r>
  <r>
    <n v="1025"/>
    <x v="42"/>
    <x v="10"/>
    <x v="18"/>
    <n v="201700"/>
    <s v=""/>
    <s v="Electricity Bill April 2020"/>
    <s v=""/>
    <s v=""/>
  </r>
  <r>
    <n v="1026"/>
    <x v="42"/>
    <x v="1"/>
    <x v="1"/>
    <n v="8000"/>
    <s v=""/>
    <s v="Petrol &amp; Diesel"/>
    <s v=""/>
    <s v=""/>
  </r>
  <r>
    <n v="1027"/>
    <x v="42"/>
    <x v="6"/>
    <x v="26"/>
    <n v="13500"/>
    <s v=""/>
    <s v="AC Repairs "/>
    <s v=""/>
    <s v=""/>
  </r>
  <r>
    <n v="1028"/>
    <x v="42"/>
    <x v="1"/>
    <x v="1"/>
    <n v="3000"/>
    <s v=""/>
    <s v="Petrol"/>
    <s v=""/>
    <s v=""/>
  </r>
  <r>
    <n v="1029"/>
    <x v="43"/>
    <x v="6"/>
    <x v="9"/>
    <n v="8000"/>
    <s v=""/>
    <s v="Welding Repairs Shedrack"/>
    <s v=""/>
    <s v=""/>
  </r>
  <r>
    <n v="1030"/>
    <x v="43"/>
    <x v="0"/>
    <x v="21"/>
    <n v="96000"/>
    <s v=""/>
    <s v="Security Staff Salary for Sallah"/>
    <s v=""/>
    <s v=""/>
  </r>
  <r>
    <n v="1031"/>
    <x v="43"/>
    <x v="1"/>
    <x v="1"/>
    <n v="5000"/>
    <s v=""/>
    <s v="Petrol"/>
    <s v=""/>
    <s v=""/>
  </r>
  <r>
    <n v="1032"/>
    <x v="44"/>
    <x v="7"/>
    <x v="16"/>
    <n v="32000"/>
    <s v=""/>
    <s v="Lina's Security Salary"/>
    <s v=""/>
    <s v=""/>
  </r>
  <r>
    <n v="1033"/>
    <x v="44"/>
    <x v="6"/>
    <x v="29"/>
    <n v="12000"/>
    <s v=""/>
    <s v="Auwal for Screeding"/>
    <s v=""/>
    <s v=""/>
  </r>
  <r>
    <n v="1034"/>
    <x v="44"/>
    <x v="5"/>
    <x v="6"/>
    <n v="5000"/>
    <s v=""/>
    <s v="Monthly Internet Subscription"/>
    <s v=""/>
    <s v=""/>
  </r>
  <r>
    <n v="1035"/>
    <x v="44"/>
    <x v="1"/>
    <x v="1"/>
    <n v="5000"/>
    <s v=""/>
    <s v="Petrol"/>
    <s v=""/>
    <s v=""/>
  </r>
  <r>
    <n v="1036"/>
    <x v="44"/>
    <x v="6"/>
    <x v="9"/>
    <n v="2500"/>
    <s v=""/>
    <s v="Electrical Cable Imme"/>
    <s v=""/>
    <s v=""/>
  </r>
  <r>
    <n v="1037"/>
    <x v="45"/>
    <x v="0"/>
    <x v="0"/>
    <n v="110000"/>
    <s v=""/>
    <s v="Admin Muslims Salary "/>
    <s v=""/>
    <s v=""/>
  </r>
  <r>
    <n v="1038"/>
    <x v="45"/>
    <x v="1"/>
    <x v="1"/>
    <n v="11000"/>
    <s v=""/>
    <s v="Petrol"/>
    <s v=""/>
    <s v=""/>
  </r>
  <r>
    <n v="1039"/>
    <x v="45"/>
    <x v="0"/>
    <x v="0"/>
    <n v="62500"/>
    <s v=""/>
    <s v="Maintenance Muslim Salary"/>
    <s v=""/>
    <s v=""/>
  </r>
  <r>
    <n v="1040"/>
    <x v="45"/>
    <x v="4"/>
    <x v="28"/>
    <n v="61000"/>
    <s v=""/>
    <s v="Ground Staff + Auwal"/>
    <s v=""/>
    <s v=""/>
  </r>
  <r>
    <n v="1041"/>
    <x v="46"/>
    <x v="6"/>
    <x v="30"/>
    <n v="5000"/>
    <s v=""/>
    <s v="Cutting Tree Behind Admin"/>
    <s v=""/>
    <s v=""/>
  </r>
  <r>
    <n v="1042"/>
    <x v="47"/>
    <x v="0"/>
    <x v="0"/>
    <n v="30000"/>
    <s v=""/>
    <s v="Chief Security Salary"/>
    <s v=""/>
    <s v=""/>
  </r>
  <r>
    <n v="1043"/>
    <x v="46"/>
    <x v="1"/>
    <x v="1"/>
    <n v="3000"/>
    <s v=""/>
    <s v="Petrol"/>
    <s v=""/>
    <s v=""/>
  </r>
  <r>
    <n v="1044"/>
    <x v="48"/>
    <x v="1"/>
    <x v="15"/>
    <n v="5000"/>
    <s v=""/>
    <s v="Diesel"/>
    <s v=""/>
    <s v=""/>
  </r>
  <r>
    <n v="1045"/>
    <x v="48"/>
    <x v="4"/>
    <x v="28"/>
    <n v="12500"/>
    <s v=""/>
    <s v="Ground Staff Balance"/>
    <s v=""/>
    <s v=""/>
  </r>
  <r>
    <n v="1046"/>
    <x v="49"/>
    <x v="1"/>
    <x v="1"/>
    <n v="5000"/>
    <s v=""/>
    <s v="Petrol"/>
    <s v=""/>
    <s v=""/>
  </r>
  <r>
    <n v="1047"/>
    <x v="47"/>
    <x v="12"/>
    <x v="31"/>
    <n v="60200"/>
    <s v=""/>
    <s v="PR for Police and Ko + Transport"/>
    <s v=""/>
    <s v=""/>
  </r>
  <r>
    <n v="1048"/>
    <x v="47"/>
    <x v="2"/>
    <x v="32"/>
    <n v="45000"/>
    <s v=""/>
    <s v="Replacing Pharmacy Laptop"/>
    <s v=""/>
    <s v=""/>
  </r>
  <r>
    <n v="1049"/>
    <x v="47"/>
    <x v="2"/>
    <x v="3"/>
    <n v="3000"/>
    <s v=""/>
    <s v="Tube, Belt &amp; Labor for Mow Umar"/>
    <s v=""/>
    <s v=""/>
  </r>
  <r>
    <n v="1050"/>
    <x v="47"/>
    <x v="1"/>
    <x v="15"/>
    <n v="13000"/>
    <s v=""/>
    <s v="Petrol &amp; Diesel"/>
    <s v=""/>
    <s v=""/>
  </r>
  <r>
    <n v="1051"/>
    <x v="47"/>
    <x v="3"/>
    <x v="25"/>
    <n v="1500"/>
    <s v=""/>
    <s v="Carpentary Repairs in Pharmacy"/>
    <s v=""/>
    <s v=""/>
  </r>
  <r>
    <n v="1052"/>
    <x v="50"/>
    <x v="1"/>
    <x v="1"/>
    <n v="5000"/>
    <s v=""/>
    <s v="Petrol"/>
    <s v=""/>
    <s v=""/>
  </r>
  <r>
    <n v="1053"/>
    <x v="50"/>
    <x v="7"/>
    <x v="10"/>
    <n v="4500"/>
    <s v=""/>
    <s v="Internet for Videos Upload"/>
    <s v=""/>
    <s v=""/>
  </r>
  <r>
    <n v="1054"/>
    <x v="51"/>
    <x v="7"/>
    <x v="16"/>
    <n v="25000"/>
    <s v=""/>
    <s v="Upchagi Loan"/>
    <s v=""/>
    <s v=""/>
  </r>
  <r>
    <n v="1055"/>
    <x v="51"/>
    <x v="6"/>
    <x v="8"/>
    <n v="7500"/>
    <s v=""/>
    <s v="Repair of Generator Mujid"/>
    <s v=""/>
    <s v=""/>
  </r>
  <r>
    <n v="1056"/>
    <x v="51"/>
    <x v="1"/>
    <x v="33"/>
    <n v="3500"/>
    <s v=""/>
    <s v="Petrol &amp; Engine Oil"/>
    <s v=""/>
    <s v=""/>
  </r>
  <r>
    <n v="1057"/>
    <x v="52"/>
    <x v="2"/>
    <x v="34"/>
    <n v="65000"/>
    <s v=""/>
    <s v="Half Engine for Generator Purchase"/>
    <s v=""/>
    <s v=""/>
  </r>
  <r>
    <n v="1058"/>
    <x v="52"/>
    <x v="6"/>
    <x v="8"/>
    <n v="22000"/>
    <s v=""/>
    <s v="Advance for Generator Recoiling"/>
    <s v=""/>
    <s v=""/>
  </r>
  <r>
    <n v="1059"/>
    <x v="52"/>
    <x v="1"/>
    <x v="1"/>
    <n v="5000"/>
    <s v=""/>
    <s v="Petrol "/>
    <s v=""/>
    <s v=""/>
  </r>
  <r>
    <n v="1060"/>
    <x v="53"/>
    <x v="6"/>
    <x v="23"/>
    <n v="18500"/>
    <s v=""/>
    <s v="Wiring, Security Bulbs &amp; Repairs"/>
    <s v=""/>
    <s v=""/>
  </r>
  <r>
    <n v="1061"/>
    <x v="53"/>
    <x v="1"/>
    <x v="1"/>
    <n v="6000"/>
    <s v=""/>
    <s v="Petrol"/>
    <s v=""/>
    <s v=""/>
  </r>
  <r>
    <n v="1062"/>
    <x v="53"/>
    <x v="13"/>
    <x v="35"/>
    <n v="6000"/>
    <s v=""/>
    <s v="Court Register Moving Almadina Case"/>
    <s v=""/>
    <s v=""/>
  </r>
  <r>
    <n v="1063"/>
    <x v="54"/>
    <x v="4"/>
    <x v="28"/>
    <n v="43750"/>
    <s v=""/>
    <s v="Ground Staff Weekly"/>
    <s v=""/>
    <s v=""/>
  </r>
  <r>
    <n v="1064"/>
    <x v="54"/>
    <x v="8"/>
    <x v="12"/>
    <n v="5000"/>
    <s v=""/>
    <s v="5 Pieces of Face Shield"/>
    <s v=""/>
    <s v=""/>
  </r>
  <r>
    <n v="1065"/>
    <x v="54"/>
    <x v="1"/>
    <x v="1"/>
    <n v="5000"/>
    <s v=""/>
    <s v="Petrol"/>
    <s v=""/>
    <s v=""/>
  </r>
  <r>
    <n v="1066"/>
    <x v="55"/>
    <x v="1"/>
    <x v="1"/>
    <n v="8000"/>
    <s v=""/>
    <s v="Petrol"/>
    <s v=""/>
    <s v=""/>
  </r>
  <r>
    <n v="1067"/>
    <x v="56"/>
    <x v="2"/>
    <x v="34"/>
    <n v="20600"/>
    <s v=""/>
    <s v="Rain Boots, Coats &amp; Lamps Auwal"/>
    <s v=""/>
    <s v=""/>
  </r>
  <r>
    <n v="1068"/>
    <x v="56"/>
    <x v="6"/>
    <x v="36"/>
    <n v="20000"/>
    <s v=""/>
    <s v="Painter Screeding Balance Auwal"/>
    <s v=""/>
    <s v=""/>
  </r>
  <r>
    <n v="1069"/>
    <x v="56"/>
    <x v="6"/>
    <x v="8"/>
    <n v="500"/>
    <s v=""/>
    <s v="Repair Wheel Barrow Tyre Ali"/>
    <s v=""/>
    <s v=""/>
  </r>
  <r>
    <n v="1070"/>
    <x v="56"/>
    <x v="0"/>
    <x v="21"/>
    <n v="24000"/>
    <s v=""/>
    <s v="Monthly Security Expense Mr. Azi"/>
    <s v=""/>
    <s v=""/>
  </r>
  <r>
    <n v="1071"/>
    <x v="56"/>
    <x v="4"/>
    <x v="5"/>
    <n v="225000"/>
    <s v=""/>
    <s v="$500 @ 450 Naira"/>
    <s v=""/>
    <s v=""/>
  </r>
  <r>
    <n v="1072"/>
    <x v="56"/>
    <x v="6"/>
    <x v="26"/>
    <n v="2000"/>
    <s v=""/>
    <s v="AC Repairs - Mr. Samson"/>
    <s v=""/>
    <s v=""/>
  </r>
  <r>
    <n v="1073"/>
    <x v="56"/>
    <x v="4"/>
    <x v="5"/>
    <n v="800000"/>
    <s v=""/>
    <s v="Given to Alhaji Ibrahim"/>
    <s v=""/>
    <s v=""/>
  </r>
  <r>
    <n v="1074"/>
    <x v="56"/>
    <x v="1"/>
    <x v="1"/>
    <n v="5000"/>
    <s v=""/>
    <s v="Petrol Mallam Isa"/>
    <s v=""/>
    <s v=""/>
  </r>
  <r>
    <n v="1075"/>
    <x v="57"/>
    <x v="2"/>
    <x v="32"/>
    <n v="37000"/>
    <s v=""/>
    <s v="Purchase of Printer for Lab"/>
    <s v=""/>
    <s v=""/>
  </r>
  <r>
    <n v="1076"/>
    <x v="57"/>
    <x v="1"/>
    <x v="1"/>
    <n v="8000"/>
    <s v=""/>
    <s v="Petrol Mallam Isa"/>
    <s v=""/>
    <s v=""/>
  </r>
  <r>
    <n v="1077"/>
    <x v="57"/>
    <x v="10"/>
    <x v="24"/>
    <n v="3000"/>
    <s v=""/>
    <s v="April Waste Disposal - Bose"/>
    <s v=""/>
    <s v=""/>
  </r>
  <r>
    <n v="1078"/>
    <x v="58"/>
    <x v="6"/>
    <x v="30"/>
    <n v="2000"/>
    <s v=""/>
    <s v="Chemicals for Spraying Grasses Auwal"/>
    <s v=""/>
    <s v=""/>
  </r>
  <r>
    <n v="1079"/>
    <x v="58"/>
    <x v="8"/>
    <x v="37"/>
    <n v="24000"/>
    <s v=""/>
    <s v="Purchase of Nightingale Bose"/>
    <s v=""/>
    <s v=""/>
  </r>
  <r>
    <n v="1080"/>
    <x v="58"/>
    <x v="2"/>
    <x v="2"/>
    <n v="14000"/>
    <s v=""/>
    <s v="Printing X-Ray Request Sheet"/>
    <s v=""/>
    <s v=""/>
  </r>
  <r>
    <n v="1081"/>
    <x v="58"/>
    <x v="6"/>
    <x v="30"/>
    <n v="6000"/>
    <s v=""/>
    <s v="Additional Cutting Trees"/>
    <s v=""/>
    <s v=""/>
  </r>
  <r>
    <n v="1082"/>
    <x v="58"/>
    <x v="0"/>
    <x v="22"/>
    <n v="5000"/>
    <s v=""/>
    <s v="Musa Security Loan"/>
    <s v=""/>
    <s v=""/>
  </r>
  <r>
    <n v="1083"/>
    <x v="58"/>
    <x v="1"/>
    <x v="1"/>
    <n v="6000"/>
    <s v=""/>
    <s v="Petrol Mallam Isa"/>
    <s v=""/>
    <s v=""/>
  </r>
  <r>
    <n v="1084"/>
    <x v="58"/>
    <x v="8"/>
    <x v="12"/>
    <n v="16000"/>
    <s v=""/>
    <s v="Methylated Spirit Lizzy"/>
    <s v=""/>
    <s v=""/>
  </r>
  <r>
    <n v="1085"/>
    <x v="59"/>
    <x v="7"/>
    <x v="38"/>
    <n v="6000"/>
    <s v=""/>
    <s v="Umar Driver 50 Litres of Petrol"/>
    <s v=""/>
    <s v=""/>
  </r>
  <r>
    <n v="1086"/>
    <x v="59"/>
    <x v="1"/>
    <x v="1"/>
    <n v="10000"/>
    <s v=""/>
    <s v="Petrol &amp; Diesel"/>
    <s v=""/>
    <s v=""/>
  </r>
  <r>
    <n v="1087"/>
    <x v="59"/>
    <x v="6"/>
    <x v="9"/>
    <n v="14000"/>
    <s v=""/>
    <s v="Electrical Repairs"/>
    <s v=""/>
    <s v=""/>
  </r>
  <r>
    <n v="1088"/>
    <x v="59"/>
    <x v="7"/>
    <x v="39"/>
    <n v="4000"/>
    <s v=""/>
    <s v="Repair of AC at Director's House Alh. Ibrahim"/>
    <s v=""/>
    <s v=""/>
  </r>
  <r>
    <n v="1089"/>
    <x v="60"/>
    <x v="6"/>
    <x v="9"/>
    <n v="10000"/>
    <s v=""/>
    <s v="Mr. Immeh Electrical Services May 2020"/>
    <s v=""/>
    <s v=""/>
  </r>
  <r>
    <n v="1090"/>
    <x v="60"/>
    <x v="1"/>
    <x v="1"/>
    <n v="8000"/>
    <s v=""/>
    <s v="Petrol"/>
    <s v=""/>
    <s v=""/>
  </r>
  <r>
    <n v="1091"/>
    <x v="61"/>
    <x v="1"/>
    <x v="15"/>
    <n v="10000"/>
    <s v=""/>
    <s v="Diesel"/>
    <s v=""/>
    <s v=""/>
  </r>
  <r>
    <n v="1092"/>
    <x v="61"/>
    <x v="1"/>
    <x v="1"/>
    <n v="5000"/>
    <s v=""/>
    <s v="Petrol"/>
    <s v=""/>
    <s v=""/>
  </r>
  <r>
    <n v="1093"/>
    <x v="61"/>
    <x v="4"/>
    <x v="28"/>
    <n v="40500"/>
    <s v=""/>
    <s v="Ground Staff Weekly"/>
    <s v=""/>
    <s v=""/>
  </r>
  <r>
    <n v="1094"/>
    <x v="62"/>
    <x v="1"/>
    <x v="1"/>
    <n v="5000"/>
    <s v=""/>
    <s v="Petrol"/>
    <s v=""/>
    <s v=""/>
  </r>
  <r>
    <n v="1095"/>
    <x v="62"/>
    <x v="1"/>
    <x v="33"/>
    <n v="500"/>
    <s v=""/>
    <s v="Engine Oil"/>
    <s v=""/>
    <s v=""/>
  </r>
  <r>
    <n v="1096"/>
    <x v="62"/>
    <x v="6"/>
    <x v="7"/>
    <n v="500"/>
    <s v=""/>
    <s v="Plumber Advance"/>
    <s v=""/>
    <s v=""/>
  </r>
  <r>
    <n v="1097"/>
    <x v="63"/>
    <x v="1"/>
    <x v="1"/>
    <n v="8000"/>
    <s v=""/>
    <s v="Petrol"/>
    <s v=""/>
    <s v=""/>
  </r>
  <r>
    <n v="1098"/>
    <x v="63"/>
    <x v="4"/>
    <x v="5"/>
    <n v="360000"/>
    <s v=""/>
    <s v="$800 given to Alhaji @ N450/$"/>
    <s v=""/>
    <s v=""/>
  </r>
  <r>
    <n v="1099"/>
    <x v="63"/>
    <x v="7"/>
    <x v="10"/>
    <n v="3000"/>
    <s v=""/>
    <s v="Video Upload for Lina's"/>
    <s v=""/>
    <s v=""/>
  </r>
  <r>
    <n v="1100"/>
    <x v="63"/>
    <x v="6"/>
    <x v="40"/>
    <n v="7500"/>
    <s v=""/>
    <s v="Roofing Repairs from Rain Damage"/>
    <s v=""/>
    <s v=""/>
  </r>
  <r>
    <n v="1101"/>
    <x v="64"/>
    <x v="1"/>
    <x v="1"/>
    <n v="14000"/>
    <s v=""/>
    <s v="Petrol &amp; Diesel"/>
    <s v=""/>
    <s v=""/>
  </r>
  <r>
    <n v="1102"/>
    <x v="65"/>
    <x v="7"/>
    <x v="41"/>
    <n v="2000"/>
    <s v=""/>
    <s v="Gun Powder for Upchaggi"/>
    <s v=""/>
    <s v=""/>
  </r>
  <r>
    <n v="1103"/>
    <x v="65"/>
    <x v="1"/>
    <x v="15"/>
    <n v="5000"/>
    <s v=""/>
    <s v="Diesel"/>
    <s v=""/>
    <s v=""/>
  </r>
  <r>
    <n v="1104"/>
    <x v="65"/>
    <x v="1"/>
    <x v="1"/>
    <n v="8000"/>
    <s v=""/>
    <s v="Petrol"/>
    <s v=""/>
    <s v=""/>
  </r>
  <r>
    <n v="1105"/>
    <x v="65"/>
    <x v="6"/>
    <x v="9"/>
    <n v="2000"/>
    <s v=""/>
    <s v="External Electrical Sparks Fixing"/>
    <s v=""/>
    <s v=""/>
  </r>
  <r>
    <n v="1106"/>
    <x v="66"/>
    <x v="10"/>
    <x v="18"/>
    <n v="154250"/>
    <s v=""/>
    <s v="May Electricity Bill"/>
    <s v=""/>
    <s v=""/>
  </r>
  <r>
    <n v="1107"/>
    <x v="66"/>
    <x v="10"/>
    <x v="19"/>
    <n v="26250"/>
    <s v=""/>
    <s v="April &amp; May Water Bill"/>
    <s v=""/>
    <s v=""/>
  </r>
  <r>
    <n v="1108"/>
    <x v="66"/>
    <x v="2"/>
    <x v="32"/>
    <n v="8500"/>
    <s v=""/>
    <s v="Small fan for Doctor's Call Room"/>
    <s v=""/>
    <s v=""/>
  </r>
  <r>
    <n v="1109"/>
    <x v="66"/>
    <x v="1"/>
    <x v="1"/>
    <n v="5000"/>
    <s v=""/>
    <s v="Petrol"/>
    <s v=""/>
    <s v=""/>
  </r>
  <r>
    <n v="1110"/>
    <x v="66"/>
    <x v="7"/>
    <x v="16"/>
    <n v="10000"/>
    <s v=""/>
    <s v="Upchagi Loan"/>
    <s v=""/>
    <s v=""/>
  </r>
  <r>
    <n v="1111"/>
    <x v="66"/>
    <x v="1"/>
    <x v="1"/>
    <n v="8000"/>
    <s v=""/>
    <s v="Petrol"/>
    <s v=""/>
    <s v=""/>
  </r>
  <r>
    <n v="1112"/>
    <x v="67"/>
    <x v="1"/>
    <x v="15"/>
    <n v="13000"/>
    <s v=""/>
    <s v="Petrol &amp; Diesel"/>
    <s v=""/>
    <s v=""/>
  </r>
  <r>
    <n v="1113"/>
    <x v="67"/>
    <x v="6"/>
    <x v="9"/>
    <n v="3000"/>
    <s v=""/>
    <s v="Cables for Call Room Fan Changing"/>
    <s v=""/>
    <s v=""/>
  </r>
  <r>
    <n v="1114"/>
    <x v="67"/>
    <x v="1"/>
    <x v="33"/>
    <n v="500"/>
    <s v=""/>
    <s v="Engine Oil"/>
    <s v=""/>
    <s v=""/>
  </r>
  <r>
    <n v="1115"/>
    <x v="68"/>
    <x v="6"/>
    <x v="29"/>
    <n v="41500"/>
    <s v=""/>
    <s v="Groudstaff Weekly"/>
    <s v=""/>
    <s v=""/>
  </r>
  <r>
    <n v="1116"/>
    <x v="68"/>
    <x v="6"/>
    <x v="30"/>
    <n v="3000"/>
    <s v=""/>
    <s v="Chemicals for Spraying Grasses Auwal"/>
    <s v=""/>
    <s v=""/>
  </r>
  <r>
    <n v="1117"/>
    <x v="68"/>
    <x v="4"/>
    <x v="42"/>
    <n v="3000"/>
    <s v=""/>
    <s v="Fertilizer for New Site Auwal"/>
    <s v=""/>
    <s v=""/>
  </r>
  <r>
    <n v="1118"/>
    <x v="68"/>
    <x v="0"/>
    <x v="22"/>
    <n v="60000"/>
    <s v=""/>
    <s v="Ibrahim Adamu Loan"/>
    <s v=""/>
    <s v=""/>
  </r>
  <r>
    <n v="1119"/>
    <x v="68"/>
    <x v="1"/>
    <x v="1"/>
    <n v="9000"/>
    <s v=""/>
    <s v="Petrol"/>
    <s v=""/>
    <s v=""/>
  </r>
  <r>
    <n v="1120"/>
    <x v="69"/>
    <x v="1"/>
    <x v="1"/>
    <n v="3000"/>
    <s v=""/>
    <s v="Petrol"/>
    <s v=""/>
    <s v=""/>
  </r>
  <r>
    <n v="1121"/>
    <x v="70"/>
    <x v="6"/>
    <x v="8"/>
    <n v="15000"/>
    <s v=""/>
    <s v="Overhauling Engine Mujid"/>
    <s v=""/>
    <s v=""/>
  </r>
  <r>
    <n v="1122"/>
    <x v="70"/>
    <x v="6"/>
    <x v="9"/>
    <n v="5500"/>
    <s v=""/>
    <s v="Relay for Private Room 1 Fridge &amp; Labor"/>
    <s v=""/>
    <s v=""/>
  </r>
  <r>
    <n v="1123"/>
    <x v="70"/>
    <x v="6"/>
    <x v="27"/>
    <n v="7500"/>
    <s v=""/>
    <s v="Door Damage Wind IPD"/>
    <s v=""/>
    <s v=""/>
  </r>
  <r>
    <n v="1124"/>
    <x v="70"/>
    <x v="1"/>
    <x v="1"/>
    <n v="5000"/>
    <s v=""/>
    <s v="Petrol"/>
    <s v=""/>
    <s v=""/>
  </r>
  <r>
    <n v="1125"/>
    <x v="70"/>
    <x v="13"/>
    <x v="35"/>
    <n v="5500"/>
    <s v=""/>
    <s v="Court Order 4000 Magistrate Court, 1500 High Court"/>
    <s v=""/>
    <s v=""/>
  </r>
  <r>
    <n v="1126"/>
    <x v="70"/>
    <x v="6"/>
    <x v="7"/>
    <n v="10500"/>
    <s v=""/>
    <s v="Plumbing Repairs"/>
    <s v=""/>
    <s v=""/>
  </r>
  <r>
    <n v="1127"/>
    <x v="71"/>
    <x v="2"/>
    <x v="3"/>
    <n v="6200"/>
    <s v=""/>
    <s v="Theatre HeadLamp"/>
    <s v=""/>
    <s v=""/>
  </r>
  <r>
    <n v="1128"/>
    <x v="71"/>
    <x v="1"/>
    <x v="1"/>
    <n v="4000"/>
    <s v=""/>
    <s v="Petrol"/>
    <s v=""/>
    <s v=""/>
  </r>
  <r>
    <n v="1129"/>
    <x v="72"/>
    <x v="1"/>
    <x v="15"/>
    <n v="10000"/>
    <s v=""/>
    <s v="Petrol &amp; Diesel"/>
    <s v=""/>
    <s v=""/>
  </r>
  <r>
    <n v="1130"/>
    <x v="72"/>
    <x v="2"/>
    <x v="34"/>
    <n v="14200"/>
    <s v=""/>
    <s v="Electric Bulbs"/>
    <s v=""/>
    <s v=""/>
  </r>
  <r>
    <n v="1131"/>
    <x v="72"/>
    <x v="4"/>
    <x v="5"/>
    <n v="20000"/>
    <s v=""/>
    <s v="Abdullahi Future Ventures Loan"/>
    <s v=""/>
    <s v=""/>
  </r>
  <r>
    <n v="1132"/>
    <x v="72"/>
    <x v="4"/>
    <x v="5"/>
    <n v="450000"/>
    <s v=""/>
    <s v="$1000 @ N450"/>
    <s v=""/>
    <s v=""/>
  </r>
  <r>
    <n v="1133"/>
    <x v="72"/>
    <x v="2"/>
    <x v="2"/>
    <n v="12500"/>
    <s v=""/>
    <s v="Printing Death Certificate"/>
    <s v=""/>
    <s v=""/>
  </r>
  <r>
    <n v="1134"/>
    <x v="73"/>
    <x v="2"/>
    <x v="34"/>
    <n v="4500"/>
    <s v=""/>
    <s v="Alternator Brush"/>
    <s v=""/>
    <s v=""/>
  </r>
  <r>
    <n v="1135"/>
    <x v="73"/>
    <x v="7"/>
    <x v="16"/>
    <n v="20000"/>
    <s v=""/>
    <s v="Auwal Kassim Loan"/>
    <s v=""/>
    <s v=""/>
  </r>
  <r>
    <n v="1136"/>
    <x v="73"/>
    <x v="1"/>
    <x v="15"/>
    <n v="10000"/>
    <s v=""/>
    <s v="Petrol &amp; Diesel"/>
    <s v=""/>
    <s v=""/>
  </r>
  <r>
    <n v="1137"/>
    <x v="74"/>
    <x v="1"/>
    <x v="1"/>
    <n v="3000"/>
    <s v=""/>
    <s v="Petrol "/>
    <s v=""/>
    <s v=""/>
  </r>
  <r>
    <n v="1138"/>
    <x v="75"/>
    <x v="4"/>
    <x v="5"/>
    <n v="4500"/>
    <s v=""/>
    <s v="Mr. Joe 4500 Instructed by Mr. Hussam"/>
    <s v=""/>
    <s v=""/>
  </r>
  <r>
    <n v="1139"/>
    <x v="75"/>
    <x v="2"/>
    <x v="34"/>
    <n v="1500"/>
    <s v=""/>
    <s v="Timing Belt for Mow - Umar"/>
    <s v=""/>
    <s v=""/>
  </r>
  <r>
    <n v="1140"/>
    <x v="75"/>
    <x v="4"/>
    <x v="28"/>
    <n v="40500"/>
    <s v=""/>
    <s v="Ground Staff Weekly"/>
    <s v=""/>
    <s v=""/>
  </r>
  <r>
    <n v="1141"/>
    <x v="75"/>
    <x v="1"/>
    <x v="15"/>
    <n v="5000"/>
    <s v=""/>
    <s v="Diesel"/>
    <s v=""/>
    <s v=""/>
  </r>
  <r>
    <n v="1142"/>
    <x v="75"/>
    <x v="1"/>
    <x v="1"/>
    <n v="3000"/>
    <s v=""/>
    <s v="Petrol"/>
    <s v=""/>
    <s v=""/>
  </r>
  <r>
    <n v="1143"/>
    <x v="75"/>
    <x v="1"/>
    <x v="33"/>
    <n v="500"/>
    <s v=""/>
    <s v="Engine Oil"/>
    <s v=""/>
    <s v=""/>
  </r>
  <r>
    <n v="1144"/>
    <x v="76"/>
    <x v="1"/>
    <x v="1"/>
    <n v="5000"/>
    <s v=""/>
    <s v="Petrol"/>
    <s v=""/>
    <s v=""/>
  </r>
  <r>
    <n v="1145"/>
    <x v="77"/>
    <x v="6"/>
    <x v="8"/>
    <n v="750"/>
    <s v=""/>
    <s v="Repair of Mini Tractor"/>
    <s v=""/>
    <s v=""/>
  </r>
  <r>
    <n v="1146"/>
    <x v="77"/>
    <x v="7"/>
    <x v="39"/>
    <n v="20000"/>
    <s v=""/>
    <s v="Electricity Bill - Oga's House"/>
    <s v=""/>
    <s v=""/>
  </r>
  <r>
    <n v="1147"/>
    <x v="77"/>
    <x v="7"/>
    <x v="39"/>
    <n v="10000"/>
    <s v=""/>
    <s v="Electricity Bill - Lina's Academy"/>
    <s v=""/>
    <s v=""/>
  </r>
  <r>
    <n v="1148"/>
    <x v="77"/>
    <x v="6"/>
    <x v="8"/>
    <n v="22000"/>
    <s v=""/>
    <s v="Segun Balance for Gen Coiling"/>
    <s v=""/>
    <s v=""/>
  </r>
  <r>
    <n v="1149"/>
    <x v="77"/>
    <x v="3"/>
    <x v="43"/>
    <n v="306000"/>
    <s v=""/>
    <s v="Khadija Pharmacy Staff Salary"/>
    <s v=""/>
    <s v=""/>
  </r>
  <r>
    <n v="1150"/>
    <x v="77"/>
    <x v="1"/>
    <x v="1"/>
    <n v="8000"/>
    <s v=""/>
    <s v="Petrol"/>
    <s v=""/>
    <s v=""/>
  </r>
  <r>
    <n v="1151"/>
    <x v="77"/>
    <x v="2"/>
    <x v="32"/>
    <n v="80000"/>
    <s v=""/>
    <s v="Two Laptops replaced."/>
    <s v=""/>
    <s v=""/>
  </r>
  <r>
    <n v="1152"/>
    <x v="77"/>
    <x v="6"/>
    <x v="27"/>
    <n v="3000"/>
    <s v=""/>
    <s v="Semi Private Male Door Knob"/>
    <s v=""/>
    <s v=""/>
  </r>
  <r>
    <n v="1153"/>
    <x v="77"/>
    <x v="6"/>
    <x v="11"/>
    <n v="3700"/>
    <s v=""/>
    <s v="Leg of Beds and Screws Female Ward"/>
    <s v=""/>
    <s v=""/>
  </r>
  <r>
    <n v="1154"/>
    <x v="77"/>
    <x v="6"/>
    <x v="11"/>
    <n v="3500"/>
    <s v=""/>
    <s v="Repair of Nets Entrance to Ward"/>
    <s v=""/>
    <s v=""/>
  </r>
  <r>
    <n v="1155"/>
    <x v="78"/>
    <x v="1"/>
    <x v="1"/>
    <n v="5000"/>
    <s v=""/>
    <s v="Petrol "/>
    <s v=""/>
    <s v=""/>
  </r>
  <r>
    <n v="1156"/>
    <x v="78"/>
    <x v="4"/>
    <x v="42"/>
    <n v="4000"/>
    <s v=""/>
    <s v="Chemical For Grass at New Site Auwal"/>
    <s v=""/>
    <s v=""/>
  </r>
  <r>
    <n v="1157"/>
    <x v="78"/>
    <x v="5"/>
    <x v="6"/>
    <n v="5000"/>
    <s v=""/>
    <s v="Monthly Internet Subscription Emmanuel"/>
    <s v=""/>
    <s v=""/>
  </r>
  <r>
    <n v="1158"/>
    <x v="79"/>
    <x v="1"/>
    <x v="15"/>
    <n v="15000"/>
    <s v=""/>
    <s v="Petrol &amp; Diesel"/>
    <s v=""/>
    <s v=""/>
  </r>
  <r>
    <n v="1159"/>
    <x v="79"/>
    <x v="6"/>
    <x v="7"/>
    <n v="4500"/>
    <s v=""/>
    <s v="Plumbing Repairs Consulting Rm3"/>
    <s v=""/>
    <s v=""/>
  </r>
  <r>
    <n v="1160"/>
    <x v="80"/>
    <x v="0"/>
    <x v="21"/>
    <n v="152500"/>
    <s v=""/>
    <s v="Security &amp; Gatemen Salary"/>
    <s v=""/>
    <s v=""/>
  </r>
  <r>
    <n v="1161"/>
    <x v="80"/>
    <x v="6"/>
    <x v="8"/>
    <n v="2500"/>
    <s v=""/>
    <s v="Engine Sitting for Generator Mujid"/>
    <s v=""/>
    <s v=""/>
  </r>
  <r>
    <n v="1162"/>
    <x v="80"/>
    <x v="1"/>
    <x v="1"/>
    <n v="5000"/>
    <s v=""/>
    <s v="Petrol"/>
    <s v=""/>
    <s v=""/>
  </r>
  <r>
    <n v="1163"/>
    <x v="80"/>
    <x v="0"/>
    <x v="0"/>
    <n v="2000"/>
    <s v=""/>
    <s v="Baba Datijo Loan"/>
    <s v=""/>
    <s v=""/>
  </r>
  <r>
    <n v="1164"/>
    <x v="80"/>
    <x v="7"/>
    <x v="16"/>
    <n v="45000"/>
    <s v=""/>
    <s v="Upchagi Loan"/>
    <s v=""/>
    <s v=""/>
  </r>
  <r>
    <n v="1165"/>
    <x v="81"/>
    <x v="2"/>
    <x v="32"/>
    <n v="11000"/>
    <s v=""/>
    <s v="Purchase of Standing Fan"/>
    <s v=""/>
    <s v=""/>
  </r>
  <r>
    <n v="1166"/>
    <x v="81"/>
    <x v="1"/>
    <x v="1"/>
    <n v="13000"/>
    <s v=""/>
    <s v="Petrol &amp; Diesel"/>
    <s v=""/>
    <s v=""/>
  </r>
  <r>
    <n v="1167"/>
    <x v="81"/>
    <x v="6"/>
    <x v="8"/>
    <n v="8400"/>
    <s v=""/>
    <s v="Engine Oil Servicing Almadina &amp; home"/>
    <s v=""/>
    <s v=""/>
  </r>
  <r>
    <n v="1168"/>
    <x v="81"/>
    <x v="2"/>
    <x v="2"/>
    <n v="100000"/>
    <s v=""/>
    <s v="Kola Advance for AnteNatal Booklets"/>
    <s v=""/>
    <s v=""/>
  </r>
  <r>
    <n v="1169"/>
    <x v="81"/>
    <x v="6"/>
    <x v="17"/>
    <n v="18000"/>
    <s v=""/>
    <s v="Benches &amp; Change of Door Locks"/>
    <s v=""/>
    <s v=""/>
  </r>
  <r>
    <n v="1170"/>
    <x v="82"/>
    <x v="1"/>
    <x v="1"/>
    <n v="5000"/>
    <s v=""/>
    <s v="Petrol"/>
    <s v=""/>
    <s v=""/>
  </r>
  <r>
    <n v="1171"/>
    <x v="82"/>
    <x v="4"/>
    <x v="28"/>
    <n v="43500"/>
    <s v=""/>
    <s v="Ground Staff Weekly"/>
    <s v=""/>
    <s v=""/>
  </r>
  <r>
    <n v="1172"/>
    <x v="82"/>
    <x v="7"/>
    <x v="38"/>
    <n v="8000"/>
    <s v=""/>
    <s v="Umar Petrol &amp; Gas for Truck"/>
    <s v=""/>
    <s v=""/>
  </r>
  <r>
    <n v="1173"/>
    <x v="82"/>
    <x v="1"/>
    <x v="1"/>
    <n v="3000"/>
    <s v=""/>
    <s v="Petrol"/>
    <s v=""/>
    <s v=""/>
  </r>
  <r>
    <n v="1174"/>
    <x v="83"/>
    <x v="1"/>
    <x v="1"/>
    <n v="5000"/>
    <s v=""/>
    <s v="Petrol"/>
    <s v=""/>
    <s v=""/>
  </r>
  <r>
    <n v="1175"/>
    <x v="83"/>
    <x v="14"/>
    <x v="44"/>
    <n v="9500"/>
    <s v=""/>
    <s v="Drinks for Covid Staff &amp; almadina "/>
    <s v=""/>
    <s v=""/>
  </r>
  <r>
    <n v="1176"/>
    <x v="83"/>
    <x v="2"/>
    <x v="2"/>
    <n v="3000"/>
    <s v=""/>
    <s v="Banner Framing for NHIS Patients"/>
    <s v=""/>
    <s v=""/>
  </r>
  <r>
    <n v="1177"/>
    <x v="83"/>
    <x v="2"/>
    <x v="2"/>
    <n v="4000"/>
    <s v=""/>
    <s v="Printing of Banner Kola"/>
    <s v=""/>
    <s v=""/>
  </r>
  <r>
    <n v="1178"/>
    <x v="83"/>
    <x v="3"/>
    <x v="25"/>
    <n v="3500"/>
    <s v=""/>
    <s v="Padlock for Pharmacy "/>
    <s v=""/>
    <s v=""/>
  </r>
  <r>
    <n v="1179"/>
    <x v="83"/>
    <x v="6"/>
    <x v="8"/>
    <n v="700"/>
    <s v=""/>
    <s v="Welder for Almadina Gate"/>
    <s v=""/>
    <s v=""/>
  </r>
  <r>
    <n v="1180"/>
    <x v="84"/>
    <x v="1"/>
    <x v="1"/>
    <n v="3000"/>
    <s v=""/>
    <s v="Petrol"/>
    <s v=""/>
    <s v=""/>
  </r>
  <r>
    <n v="1181"/>
    <x v="85"/>
    <x v="6"/>
    <x v="9"/>
    <n v="8000"/>
    <s v=""/>
    <s v="Extending Electricals for Annex"/>
    <s v=""/>
    <s v=""/>
  </r>
  <r>
    <n v="1182"/>
    <x v="85"/>
    <x v="12"/>
    <x v="31"/>
    <n v="13000"/>
    <s v=""/>
    <s v="Weekly Security Expenses"/>
    <s v=""/>
    <s v=""/>
  </r>
  <r>
    <n v="1183"/>
    <x v="85"/>
    <x v="14"/>
    <x v="44"/>
    <n v="5200"/>
    <s v=""/>
    <s v="Refreshment for COVID-Personel"/>
    <s v=""/>
    <s v=""/>
  </r>
  <r>
    <n v="1184"/>
    <x v="85"/>
    <x v="6"/>
    <x v="27"/>
    <n v="5300"/>
    <s v=""/>
    <s v="Balance of Doors"/>
    <s v=""/>
    <s v=""/>
  </r>
  <r>
    <n v="1185"/>
    <x v="85"/>
    <x v="1"/>
    <x v="1"/>
    <n v="3000"/>
    <s v=""/>
    <s v="Petrol"/>
    <s v=""/>
    <s v=""/>
  </r>
  <r>
    <n v="1186"/>
    <x v="85"/>
    <x v="4"/>
    <x v="28"/>
    <n v="30000"/>
    <s v=""/>
    <s v="Lawalli Salary"/>
    <s v=""/>
    <s v=""/>
  </r>
  <r>
    <n v="1187"/>
    <x v="86"/>
    <x v="3"/>
    <x v="45"/>
    <n v="20000"/>
    <s v=""/>
    <s v="Bottle Water for Pharmacy"/>
    <s v=""/>
    <s v=""/>
  </r>
  <r>
    <n v="1188"/>
    <x v="86"/>
    <x v="2"/>
    <x v="3"/>
    <n v="65000"/>
    <s v=""/>
    <s v="Chemicals for Decontaminating Almadina + Certificate"/>
    <s v=""/>
    <s v=""/>
  </r>
  <r>
    <n v="1189"/>
    <x v="86"/>
    <x v="6"/>
    <x v="27"/>
    <n v="31500"/>
    <s v=""/>
    <s v="Curtain Rails for Annex 19 Windows"/>
    <s v=""/>
    <s v=""/>
  </r>
  <r>
    <n v="1190"/>
    <x v="86"/>
    <x v="7"/>
    <x v="16"/>
    <n v="2000"/>
    <s v=""/>
    <s v="Gun Powder for Upchaggi"/>
    <s v=""/>
    <s v=""/>
  </r>
  <r>
    <n v="1191"/>
    <x v="86"/>
    <x v="6"/>
    <x v="9"/>
    <n v="20000"/>
    <s v=""/>
    <s v="Ashiru Nepa Wrong Connection"/>
    <s v=""/>
    <s v=""/>
  </r>
  <r>
    <n v="1192"/>
    <x v="86"/>
    <x v="11"/>
    <x v="46"/>
    <n v="5000"/>
    <s v=""/>
    <s v="Feeding Isolated COVID-19 Staff"/>
    <s v=""/>
    <s v=""/>
  </r>
  <r>
    <n v="1193"/>
    <x v="86"/>
    <x v="1"/>
    <x v="1"/>
    <n v="5000"/>
    <s v=""/>
    <s v="Petrol"/>
    <s v=""/>
    <s v=""/>
  </r>
  <r>
    <n v="1194"/>
    <x v="87"/>
    <x v="11"/>
    <x v="46"/>
    <n v="4500"/>
    <s v=""/>
    <s v="Feeding Isolated COVID-19 Staff"/>
    <s v=""/>
    <s v=""/>
  </r>
  <r>
    <n v="1195"/>
    <x v="87"/>
    <x v="6"/>
    <x v="27"/>
    <n v="4400"/>
    <s v=""/>
    <s v="Two door locks"/>
    <s v=""/>
    <s v=""/>
  </r>
  <r>
    <n v="1196"/>
    <x v="87"/>
    <x v="0"/>
    <x v="22"/>
    <n v="6000"/>
    <s v=""/>
    <s v="Nurse Keziah Loan"/>
    <s v=""/>
    <s v=""/>
  </r>
  <r>
    <n v="1197"/>
    <x v="87"/>
    <x v="6"/>
    <x v="7"/>
    <n v="13200"/>
    <s v=""/>
    <s v="2 Mobile Water Tanks Plumber"/>
    <s v=""/>
    <s v=""/>
  </r>
  <r>
    <n v="1198"/>
    <x v="87"/>
    <x v="6"/>
    <x v="7"/>
    <n v="2000"/>
    <s v=""/>
    <s v="Plumbing Repairs for IPD"/>
    <s v=""/>
    <s v=""/>
  </r>
  <r>
    <n v="1199"/>
    <x v="87"/>
    <x v="6"/>
    <x v="17"/>
    <n v="5000"/>
    <s v=""/>
    <s v="Carpentary for Mobile Tank"/>
    <s v=""/>
    <s v=""/>
  </r>
  <r>
    <n v="1200"/>
    <x v="87"/>
    <x v="2"/>
    <x v="34"/>
    <n v="67000"/>
    <s v=""/>
    <s v="Tent and Canopy + Other Materials"/>
    <s v=""/>
    <s v=""/>
  </r>
  <r>
    <n v="1201"/>
    <x v="87"/>
    <x v="1"/>
    <x v="1"/>
    <n v="5000"/>
    <s v=""/>
    <s v="Petrol"/>
    <s v=""/>
    <s v=""/>
  </r>
  <r>
    <n v="1202"/>
    <x v="88"/>
    <x v="2"/>
    <x v="2"/>
    <n v="6000"/>
    <s v=""/>
    <s v="Additional Signs for NHIS Patients"/>
    <s v=""/>
    <s v=""/>
  </r>
  <r>
    <n v="1203"/>
    <x v="88"/>
    <x v="6"/>
    <x v="7"/>
    <n v="9500"/>
    <s v=""/>
    <s v="Plumbing Repairs for Lina's Academy"/>
    <s v=""/>
    <s v=""/>
  </r>
  <r>
    <n v="1204"/>
    <x v="88"/>
    <x v="2"/>
    <x v="32"/>
    <n v="50000"/>
    <s v=""/>
    <s v="IPD Laptop Replacement"/>
    <s v=""/>
    <s v=""/>
  </r>
  <r>
    <n v="1205"/>
    <x v="88"/>
    <x v="1"/>
    <x v="1"/>
    <n v="3000"/>
    <s v=""/>
    <s v="Petrol"/>
    <s v=""/>
    <s v=""/>
  </r>
  <r>
    <n v="1206"/>
    <x v="89"/>
    <x v="4"/>
    <x v="28"/>
    <n v="41500"/>
    <s v=""/>
    <s v="Ground Staff Weekly"/>
    <s v=""/>
    <s v=""/>
  </r>
  <r>
    <n v="1207"/>
    <x v="89"/>
    <x v="2"/>
    <x v="34"/>
    <n v="30000"/>
    <s v=""/>
    <s v="Iron Pools (Tent)"/>
    <s v=""/>
    <s v=""/>
  </r>
  <r>
    <n v="1208"/>
    <x v="89"/>
    <x v="2"/>
    <x v="34"/>
    <n v="37000"/>
    <s v=""/>
    <s v="Tent Cover Trampoline"/>
    <s v=""/>
    <s v=""/>
  </r>
  <r>
    <n v="1209"/>
    <x v="89"/>
    <x v="2"/>
    <x v="34"/>
    <n v="13000"/>
    <s v=""/>
    <s v="Additional Trampoline"/>
    <s v=""/>
    <s v=""/>
  </r>
  <r>
    <n v="1210"/>
    <x v="89"/>
    <x v="2"/>
    <x v="34"/>
    <n v="5000"/>
    <s v=""/>
    <s v="Hose for Mobile Bucket"/>
    <s v=""/>
    <s v=""/>
  </r>
  <r>
    <n v="1211"/>
    <x v="89"/>
    <x v="1"/>
    <x v="1"/>
    <n v="8000"/>
    <s v=""/>
    <s v="Petrol"/>
    <s v=""/>
    <s v=""/>
  </r>
  <r>
    <n v="1212"/>
    <x v="89"/>
    <x v="10"/>
    <x v="24"/>
    <n v="5000"/>
    <s v=""/>
    <s v="Drainage Cleaning and Waste Disposal"/>
    <s v=""/>
    <s v=""/>
  </r>
  <r>
    <n v="1213"/>
    <x v="89"/>
    <x v="6"/>
    <x v="17"/>
    <n v="6000"/>
    <s v=""/>
    <s v="Carpentary balance"/>
    <s v=""/>
    <s v=""/>
  </r>
  <r>
    <n v="1214"/>
    <x v="90"/>
    <x v="1"/>
    <x v="1"/>
    <n v="5000"/>
    <s v=""/>
    <s v="Petrol"/>
    <s v=""/>
    <s v=""/>
  </r>
  <r>
    <n v="1215"/>
    <x v="90"/>
    <x v="1"/>
    <x v="1"/>
    <n v="5000"/>
    <s v=""/>
    <s v="Petrol for Truck"/>
    <s v=""/>
    <s v=""/>
  </r>
  <r>
    <n v="1216"/>
    <x v="90"/>
    <x v="6"/>
    <x v="47"/>
    <n v="6000"/>
    <s v=""/>
    <s v="Intercomm Maintenance and Wire Purchase"/>
    <s v=""/>
    <s v=""/>
  </r>
  <r>
    <n v="1217"/>
    <x v="91"/>
    <x v="1"/>
    <x v="1"/>
    <n v="8000"/>
    <s v=""/>
    <s v="Petrol"/>
    <s v=""/>
    <s v=""/>
  </r>
  <r>
    <n v="1218"/>
    <x v="92"/>
    <x v="6"/>
    <x v="9"/>
    <n v="11000"/>
    <s v=""/>
    <s v="Monthly Electrician Payment - Immeh"/>
    <s v=""/>
    <s v=""/>
  </r>
  <r>
    <n v="1219"/>
    <x v="92"/>
    <x v="1"/>
    <x v="1"/>
    <n v="5000"/>
    <s v=""/>
    <s v="Petrol"/>
    <s v=""/>
    <s v=""/>
  </r>
  <r>
    <n v="1220"/>
    <x v="93"/>
    <x v="6"/>
    <x v="9"/>
    <n v="4000"/>
    <s v=""/>
    <s v="Cable &amp; Sucket Nursing Stand"/>
    <s v=""/>
    <s v=""/>
  </r>
  <r>
    <n v="1221"/>
    <x v="93"/>
    <x v="10"/>
    <x v="24"/>
    <n v="3000"/>
    <s v=""/>
    <s v="Monthly Waste Disposal"/>
    <s v=""/>
    <s v=""/>
  </r>
  <r>
    <n v="1222"/>
    <x v="93"/>
    <x v="6"/>
    <x v="8"/>
    <n v="1800"/>
    <s v=""/>
    <s v="Cylinder Annex"/>
    <s v=""/>
    <s v=""/>
  </r>
  <r>
    <n v="1223"/>
    <x v="93"/>
    <x v="1"/>
    <x v="1"/>
    <n v="8000"/>
    <s v=""/>
    <s v="Petrol"/>
    <s v=""/>
    <s v=""/>
  </r>
  <r>
    <n v="1224"/>
    <x v="93"/>
    <x v="6"/>
    <x v="30"/>
    <n v="2000"/>
    <s v=""/>
    <s v="Weed Chemicals"/>
    <s v=""/>
    <s v=""/>
  </r>
  <r>
    <n v="1225"/>
    <x v="93"/>
    <x v="6"/>
    <x v="27"/>
    <n v="1500"/>
    <s v=""/>
    <s v="Padlock"/>
    <s v=""/>
    <s v=""/>
  </r>
  <r>
    <n v="1226"/>
    <x v="93"/>
    <x v="7"/>
    <x v="16"/>
    <n v="4000"/>
    <s v=""/>
    <s v="Anas Advance"/>
    <s v=""/>
    <s v=""/>
  </r>
  <r>
    <n v="1227"/>
    <x v="94"/>
    <x v="0"/>
    <x v="21"/>
    <n v="24000"/>
    <s v=""/>
    <s v="Monthly Security Expenses"/>
    <s v=""/>
    <s v=""/>
  </r>
  <r>
    <n v="1228"/>
    <x v="94"/>
    <x v="1"/>
    <x v="1"/>
    <n v="8000"/>
    <s v=""/>
    <s v="Petrol"/>
    <s v=""/>
    <s v=""/>
  </r>
  <r>
    <n v="1229"/>
    <x v="94"/>
    <x v="7"/>
    <x v="38"/>
    <n v="5000"/>
    <s v=""/>
    <s v="Umar Petrol"/>
    <s v=""/>
    <s v=""/>
  </r>
  <r>
    <n v="1230"/>
    <x v="94"/>
    <x v="7"/>
    <x v="16"/>
    <n v="5000"/>
    <s v=""/>
    <s v="Aliyu Sakadai Loan"/>
    <s v=""/>
    <s v=""/>
  </r>
  <r>
    <n v="1231"/>
    <x v="94"/>
    <x v="1"/>
    <x v="1"/>
    <n v="4000"/>
    <s v=""/>
    <s v="Petrol"/>
    <s v=""/>
    <s v=""/>
  </r>
  <r>
    <n v="1232"/>
    <x v="95"/>
    <x v="12"/>
    <x v="31"/>
    <n v="14000"/>
    <s v=""/>
    <s v="Weekly Security Expenses"/>
    <s v=""/>
    <s v=""/>
  </r>
  <r>
    <n v="1233"/>
    <x v="96"/>
    <x v="1"/>
    <x v="1"/>
    <n v="5000"/>
    <s v=""/>
    <s v="Petrol"/>
    <s v=""/>
    <s v=""/>
  </r>
  <r>
    <n v="1234"/>
    <x v="96"/>
    <x v="4"/>
    <x v="28"/>
    <n v="41500"/>
    <s v=""/>
    <s v="Ground Staff Weekly"/>
    <s v=""/>
    <s v=""/>
  </r>
  <r>
    <n v="1235"/>
    <x v="96"/>
    <x v="7"/>
    <x v="16"/>
    <n v="4000"/>
    <s v=""/>
    <s v="Umar Driver Loan"/>
    <s v=""/>
    <s v=""/>
  </r>
  <r>
    <n v="1236"/>
    <x v="97"/>
    <x v="1"/>
    <x v="1"/>
    <n v="5000"/>
    <s v=""/>
    <s v="Petrol"/>
    <s v=""/>
    <s v=""/>
  </r>
  <r>
    <n v="1237"/>
    <x v="97"/>
    <x v="1"/>
    <x v="15"/>
    <n v="5000"/>
    <s v=""/>
    <s v="Diesel"/>
    <s v=""/>
    <s v=""/>
  </r>
  <r>
    <n v="1238"/>
    <x v="97"/>
    <x v="2"/>
    <x v="32"/>
    <n v="2000"/>
    <s v=""/>
    <s v="Lamp Holder"/>
    <s v=""/>
    <s v=""/>
  </r>
  <r>
    <n v="1239"/>
    <x v="98"/>
    <x v="1"/>
    <x v="1"/>
    <n v="5000"/>
    <s v=""/>
    <s v="Petrol"/>
    <s v=""/>
    <s v=""/>
  </r>
  <r>
    <n v="1240"/>
    <x v="98"/>
    <x v="2"/>
    <x v="2"/>
    <n v="12000"/>
    <s v=""/>
    <s v="Benches 3"/>
    <s v=""/>
    <s v=""/>
  </r>
  <r>
    <n v="1241"/>
    <x v="98"/>
    <x v="3"/>
    <x v="25"/>
    <n v="4500"/>
    <s v=""/>
    <s v="Plumbing Pharmacy"/>
    <s v=""/>
    <s v=""/>
  </r>
  <r>
    <n v="1242"/>
    <x v="99"/>
    <x v="6"/>
    <x v="27"/>
    <n v="3000"/>
    <s v=""/>
    <s v="Door Rollers Director's Office"/>
    <s v=""/>
    <s v=""/>
  </r>
  <r>
    <n v="1243"/>
    <x v="99"/>
    <x v="6"/>
    <x v="11"/>
    <n v="3000"/>
    <s v=""/>
    <s v="Bolt and Nuts Labour Room &amp; Ward"/>
    <s v=""/>
    <s v=""/>
  </r>
  <r>
    <n v="1244"/>
    <x v="99"/>
    <x v="6"/>
    <x v="8"/>
    <n v="20500"/>
    <s v=""/>
    <s v="Segun Generator Balance"/>
    <s v=""/>
    <s v=""/>
  </r>
  <r>
    <n v="1245"/>
    <x v="99"/>
    <x v="9"/>
    <x v="48"/>
    <n v="19450"/>
    <s v=""/>
    <s v="Emmanuel Josiah Kano Expense + Petrol"/>
    <s v=""/>
    <s v=""/>
  </r>
  <r>
    <n v="1246"/>
    <x v="99"/>
    <x v="1"/>
    <x v="15"/>
    <n v="5000"/>
    <s v=""/>
    <s v="DIesel"/>
    <s v=""/>
    <s v=""/>
  </r>
  <r>
    <n v="1247"/>
    <x v="99"/>
    <x v="1"/>
    <x v="1"/>
    <n v="3000"/>
    <s v=""/>
    <s v="Petrol"/>
    <s v=""/>
    <s v=""/>
  </r>
  <r>
    <n v="1248"/>
    <x v="100"/>
    <x v="1"/>
    <x v="15"/>
    <n v="5000"/>
    <s v=""/>
    <s v="Diesel"/>
    <s v=""/>
    <s v=""/>
  </r>
  <r>
    <n v="1249"/>
    <x v="100"/>
    <x v="12"/>
    <x v="49"/>
    <n v="18000"/>
    <s v=""/>
    <s v="Nurses Theatre Procedure"/>
    <s v=""/>
    <s v=""/>
  </r>
  <r>
    <n v="1250"/>
    <x v="100"/>
    <x v="0"/>
    <x v="21"/>
    <n v="13000"/>
    <s v=""/>
    <s v="Weekly Security Expenses"/>
    <s v=""/>
    <s v=""/>
  </r>
  <r>
    <n v="1251"/>
    <x v="100"/>
    <x v="1"/>
    <x v="1"/>
    <n v="3000"/>
    <s v=""/>
    <s v="Petrol"/>
    <s v=""/>
    <s v=""/>
  </r>
  <r>
    <n v="1252"/>
    <x v="101"/>
    <x v="6"/>
    <x v="7"/>
    <n v="2000"/>
    <s v=""/>
    <s v="Tap"/>
    <s v=""/>
    <s v=""/>
  </r>
  <r>
    <n v="1253"/>
    <x v="101"/>
    <x v="2"/>
    <x v="34"/>
    <n v="3000"/>
    <s v=""/>
    <s v="Alum &amp; Brush for pool"/>
    <s v=""/>
    <s v=""/>
  </r>
  <r>
    <n v="1254"/>
    <x v="101"/>
    <x v="1"/>
    <x v="1"/>
    <n v="5000"/>
    <s v=""/>
    <s v="Petrol"/>
    <s v=""/>
    <s v=""/>
  </r>
  <r>
    <n v="1255"/>
    <x v="102"/>
    <x v="6"/>
    <x v="27"/>
    <n v="4000"/>
    <s v=""/>
    <s v="Bolt &amp; Nut - IPD Door Entrance"/>
    <s v=""/>
    <s v=""/>
  </r>
  <r>
    <n v="1256"/>
    <x v="102"/>
    <x v="6"/>
    <x v="17"/>
    <n v="20000"/>
    <s v=""/>
    <s v="Carpentary Advance for Server Room"/>
    <s v=""/>
    <s v=""/>
  </r>
  <r>
    <n v="1257"/>
    <x v="102"/>
    <x v="6"/>
    <x v="9"/>
    <n v="2000"/>
    <s v=""/>
    <s v="NEPA Working on Meter - Ashiru"/>
    <s v=""/>
    <s v=""/>
  </r>
  <r>
    <n v="1258"/>
    <x v="102"/>
    <x v="1"/>
    <x v="33"/>
    <n v="3500"/>
    <s v=""/>
    <s v="Petrol &amp; Engine Oil"/>
    <s v=""/>
    <s v=""/>
  </r>
  <r>
    <n v="1259"/>
    <x v="103"/>
    <x v="4"/>
    <x v="28"/>
    <n v="38500"/>
    <s v=""/>
    <s v="Ground Staff Weekly"/>
    <s v=""/>
    <s v=""/>
  </r>
  <r>
    <n v="1260"/>
    <x v="103"/>
    <x v="1"/>
    <x v="1"/>
    <n v="5000"/>
    <s v=""/>
    <s v="Petrol"/>
    <s v=""/>
    <s v=""/>
  </r>
  <r>
    <n v="1261"/>
    <x v="104"/>
    <x v="1"/>
    <x v="15"/>
    <n v="10000"/>
    <s v=""/>
    <s v="Petrol &amp; Diesel"/>
    <s v=""/>
    <s v=""/>
  </r>
  <r>
    <n v="1262"/>
    <x v="105"/>
    <x v="1"/>
    <x v="1"/>
    <n v="21500"/>
    <s v=""/>
    <s v="Bulk Petrol  150Litres"/>
    <s v=""/>
    <s v=""/>
  </r>
  <r>
    <n v="1263"/>
    <x v="105"/>
    <x v="2"/>
    <x v="32"/>
    <n v="13500"/>
    <s v=""/>
    <s v="Bulbs"/>
    <s v=""/>
    <s v=""/>
  </r>
  <r>
    <n v="1264"/>
    <x v="105"/>
    <x v="6"/>
    <x v="8"/>
    <n v="10400"/>
    <s v=""/>
    <s v="Aluminum Rollers &amp; Screw - 3rd Consulting Room"/>
    <s v=""/>
    <s v=""/>
  </r>
  <r>
    <n v="1265"/>
    <x v="105"/>
    <x v="6"/>
    <x v="8"/>
    <n v="2400"/>
    <s v=""/>
    <s v="Belt for Mow"/>
    <s v=""/>
    <s v=""/>
  </r>
  <r>
    <n v="1266"/>
    <x v="105"/>
    <x v="6"/>
    <x v="8"/>
    <n v="3300"/>
    <s v=""/>
    <s v="Enginel Oil for Mowe"/>
    <s v=""/>
    <s v=""/>
  </r>
  <r>
    <n v="1267"/>
    <x v="105"/>
    <x v="4"/>
    <x v="28"/>
    <n v="20000"/>
    <s v=""/>
    <s v="NEPA for Oga's House"/>
    <s v=""/>
    <s v=""/>
  </r>
  <r>
    <n v="1268"/>
    <x v="105"/>
    <x v="10"/>
    <x v="18"/>
    <n v="150500"/>
    <s v=""/>
    <s v="NEPA for Almadina"/>
    <s v=""/>
    <s v=""/>
  </r>
  <r>
    <n v="1269"/>
    <x v="105"/>
    <x v="10"/>
    <x v="19"/>
    <n v="17000"/>
    <s v=""/>
    <s v="Water Bills"/>
    <s v=""/>
    <s v=""/>
  </r>
  <r>
    <n v="1270"/>
    <x v="106"/>
    <x v="1"/>
    <x v="15"/>
    <n v="10000"/>
    <s v=""/>
    <s v="Diesel"/>
    <s v=""/>
    <s v=""/>
  </r>
  <r>
    <n v="1271"/>
    <x v="106"/>
    <x v="7"/>
    <x v="16"/>
    <n v="3000"/>
    <s v=""/>
    <s v="Mama Hajara Cleaner"/>
    <s v=""/>
    <s v=""/>
  </r>
  <r>
    <n v="1272"/>
    <x v="106"/>
    <x v="0"/>
    <x v="22"/>
    <n v="5000"/>
    <s v=""/>
    <s v="Mallam Shehu Advance"/>
    <s v=""/>
    <s v=""/>
  </r>
  <r>
    <n v="1273"/>
    <x v="106"/>
    <x v="0"/>
    <x v="0"/>
    <n v="8000"/>
    <s v=""/>
    <s v="Dr. Sunday Okwo June Balance"/>
    <s v=""/>
    <s v=""/>
  </r>
  <r>
    <n v="1274"/>
    <x v="106"/>
    <x v="9"/>
    <x v="48"/>
    <n v="2500"/>
    <s v=""/>
    <s v="Ibrahim Adamu Kaduna TP"/>
    <s v=""/>
    <s v=""/>
  </r>
  <r>
    <n v="1275"/>
    <x v="106"/>
    <x v="6"/>
    <x v="27"/>
    <n v="2300"/>
    <s v=""/>
    <s v="IPD Door"/>
    <s v=""/>
    <s v=""/>
  </r>
  <r>
    <n v="1276"/>
    <x v="106"/>
    <x v="6"/>
    <x v="26"/>
    <n v="2000"/>
    <s v=""/>
    <s v="Hose for AC Croom 1"/>
    <s v=""/>
    <s v=""/>
  </r>
  <r>
    <n v="1277"/>
    <x v="107"/>
    <x v="2"/>
    <x v="2"/>
    <n v="3500"/>
    <s v=""/>
    <s v="Balance for Xray Request Sheet"/>
    <s v=""/>
    <s v=""/>
  </r>
  <r>
    <n v="1278"/>
    <x v="107"/>
    <x v="1"/>
    <x v="1"/>
    <n v="5000"/>
    <s v=""/>
    <s v="Petrol"/>
    <s v=""/>
    <s v=""/>
  </r>
  <r>
    <n v="1279"/>
    <x v="108"/>
    <x v="0"/>
    <x v="0"/>
    <n v="50000"/>
    <s v=""/>
    <s v="Chief Security Salary + Advance"/>
    <s v=""/>
    <s v=""/>
  </r>
  <r>
    <n v="1280"/>
    <x v="108"/>
    <x v="1"/>
    <x v="1"/>
    <n v="21500"/>
    <s v=""/>
    <s v="Bulk Petrol  150Litres"/>
    <s v=""/>
    <s v=""/>
  </r>
  <r>
    <n v="1281"/>
    <x v="108"/>
    <x v="2"/>
    <x v="32"/>
    <n v="5500"/>
    <s v=""/>
    <s v="Additional Bulbs"/>
    <s v=""/>
    <s v=""/>
  </r>
  <r>
    <n v="1282"/>
    <x v="109"/>
    <x v="1"/>
    <x v="15"/>
    <n v="5000"/>
    <s v=""/>
    <s v="Diesel"/>
    <s v=""/>
    <s v=""/>
  </r>
  <r>
    <n v="1283"/>
    <x v="109"/>
    <x v="4"/>
    <x v="28"/>
    <n v="44500"/>
    <s v=""/>
    <s v="Ground Staff Weekly"/>
    <s v=""/>
    <s v=""/>
  </r>
  <r>
    <n v="1284"/>
    <x v="109"/>
    <x v="6"/>
    <x v="11"/>
    <n v="3000"/>
    <s v=""/>
    <s v="Repair of Nets at IPD"/>
    <s v=""/>
    <s v=""/>
  </r>
  <r>
    <n v="1285"/>
    <x v="109"/>
    <x v="6"/>
    <x v="26"/>
    <n v="1000"/>
    <s v=""/>
    <s v="Servicing Private Room AC"/>
    <s v=""/>
    <s v=""/>
  </r>
  <r>
    <n v="1286"/>
    <x v="109"/>
    <x v="6"/>
    <x v="11"/>
    <n v="5000"/>
    <s v=""/>
    <s v="Repair of Receive OPD"/>
    <s v=""/>
    <s v=""/>
  </r>
  <r>
    <n v="1287"/>
    <x v="110"/>
    <x v="1"/>
    <x v="15"/>
    <n v="5000"/>
    <s v=""/>
    <s v="Diesel"/>
    <s v=""/>
    <s v=""/>
  </r>
  <r>
    <n v="1288"/>
    <x v="110"/>
    <x v="6"/>
    <x v="8"/>
    <n v="12000"/>
    <s v=""/>
    <s v="Transformer Sparks Repair Imme"/>
    <s v=""/>
    <s v=""/>
  </r>
  <r>
    <n v="1289"/>
    <x v="110"/>
    <x v="7"/>
    <x v="16"/>
    <n v="35000"/>
    <s v=""/>
    <s v="Coach Upchagi Advance"/>
    <s v=""/>
    <s v=""/>
  </r>
  <r>
    <n v="1290"/>
    <x v="110"/>
    <x v="6"/>
    <x v="7"/>
    <n v="5500"/>
    <s v=""/>
    <s v="Water Leakage at Store"/>
    <s v=""/>
    <s v=""/>
  </r>
  <r>
    <n v="1291"/>
    <x v="111"/>
    <x v="1"/>
    <x v="15"/>
    <n v="5000"/>
    <s v=""/>
    <s v="Diesel"/>
    <s v=""/>
    <s v=""/>
  </r>
  <r>
    <n v="1292"/>
    <x v="111"/>
    <x v="5"/>
    <x v="6"/>
    <n v="5000"/>
    <s v=""/>
    <s v="Monthly Internet Subscription"/>
    <s v=""/>
    <s v=""/>
  </r>
  <r>
    <n v="1293"/>
    <x v="111"/>
    <x v="0"/>
    <x v="21"/>
    <n v="28000"/>
    <s v=""/>
    <s v="Mallam Shehu &amp; Mallam Isa Slaary"/>
    <s v=""/>
    <s v=""/>
  </r>
  <r>
    <n v="1294"/>
    <x v="112"/>
    <x v="7"/>
    <x v="16"/>
    <n v="51000"/>
    <s v=""/>
    <s v="Ibrahim/Aliyu Sakadadi, Aliyu Chikaji, Datijo"/>
    <s v=""/>
    <s v=""/>
  </r>
  <r>
    <n v="1295"/>
    <x v="112"/>
    <x v="0"/>
    <x v="0"/>
    <n v="465000"/>
    <s v=""/>
    <s v="Salary Balance for Clinic"/>
    <s v=""/>
    <s v=""/>
  </r>
  <r>
    <n v="1296"/>
    <x v="112"/>
    <x v="7"/>
    <x v="16"/>
    <n v="10000"/>
    <s v=""/>
    <s v="Coach Upchagi Another Advance "/>
    <s v=""/>
    <s v=""/>
  </r>
  <r>
    <n v="1297"/>
    <x v="112"/>
    <x v="0"/>
    <x v="22"/>
    <n v="10000"/>
    <s v=""/>
    <s v="Abdullahi Loan"/>
    <s v=""/>
    <s v=""/>
  </r>
  <r>
    <n v="1298"/>
    <x v="113"/>
    <x v="4"/>
    <x v="42"/>
    <n v="32500"/>
    <s v=""/>
    <s v="Audu Wakili &amp; Najib New Site Guard Salary"/>
    <s v=""/>
    <s v=""/>
  </r>
  <r>
    <n v="1299"/>
    <x v="113"/>
    <x v="6"/>
    <x v="9"/>
    <n v="5000"/>
    <s v=""/>
    <s v="Fuse for Light Line"/>
    <s v=""/>
    <s v=""/>
  </r>
  <r>
    <n v="1300"/>
    <x v="113"/>
    <x v="1"/>
    <x v="1"/>
    <n v="5000"/>
    <s v=""/>
    <s v="Petrol"/>
    <s v=""/>
    <s v=""/>
  </r>
  <r>
    <n v="1301"/>
    <x v="114"/>
    <x v="4"/>
    <x v="28"/>
    <n v="31000"/>
    <s v=""/>
    <s v="Ground Staff For  Sallah"/>
    <s v=""/>
    <s v=""/>
  </r>
  <r>
    <n v="1302"/>
    <x v="114"/>
    <x v="1"/>
    <x v="15"/>
    <n v="8000"/>
    <s v=""/>
    <s v="Petrol and Diesel"/>
    <s v=""/>
    <s v=""/>
  </r>
  <r>
    <n v="1303"/>
    <x v="115"/>
    <x v="1"/>
    <x v="1"/>
    <n v="5000"/>
    <s v=""/>
    <s v="Petrol"/>
    <s v=""/>
    <s v=""/>
  </r>
  <r>
    <n v="1304"/>
    <x v="116"/>
    <x v="1"/>
    <x v="1"/>
    <n v="21500"/>
    <s v=""/>
    <s v="Bulk Petrol  150Litres"/>
    <s v=""/>
    <s v=""/>
  </r>
  <r>
    <n v="1305"/>
    <x v="116"/>
    <x v="6"/>
    <x v="8"/>
    <n v="4000"/>
    <s v=""/>
    <s v="Baba Welder Sallah Bonus"/>
    <s v=""/>
    <s v=""/>
  </r>
  <r>
    <n v="1306"/>
    <x v="117"/>
    <x v="4"/>
    <x v="28"/>
    <n v="13500"/>
    <s v=""/>
    <s v="Ground Staff Balance"/>
    <s v=""/>
    <s v=""/>
  </r>
  <r>
    <n v="1307"/>
    <x v="118"/>
    <x v="10"/>
    <x v="24"/>
    <n v="3000"/>
    <s v=""/>
    <s v="Monthly waste disposal"/>
    <s v=""/>
    <s v=""/>
  </r>
  <r>
    <n v="1308"/>
    <x v="119"/>
    <x v="1"/>
    <x v="33"/>
    <n v="6600"/>
    <s v=""/>
    <s v="Engine Oil for Generator"/>
    <s v=""/>
    <s v=""/>
  </r>
  <r>
    <n v="1309"/>
    <x v="119"/>
    <x v="2"/>
    <x v="34"/>
    <n v="2500"/>
    <s v=""/>
    <s v="Starting Cover for Generator"/>
    <s v=""/>
    <s v=""/>
  </r>
  <r>
    <n v="1310"/>
    <x v="119"/>
    <x v="0"/>
    <x v="21"/>
    <n v="24000"/>
    <s v=""/>
    <s v="Monthly Security Expenses"/>
    <s v=""/>
    <s v=""/>
  </r>
  <r>
    <n v="1311"/>
    <x v="120"/>
    <x v="6"/>
    <x v="17"/>
    <n v="5100"/>
    <s v=""/>
    <s v="Capentary Lab Drawers &amp; Door, Admin Door"/>
    <s v=""/>
    <s v=""/>
  </r>
  <r>
    <n v="1312"/>
    <x v="120"/>
    <x v="7"/>
    <x v="39"/>
    <n v="2500"/>
    <s v=""/>
    <s v="Insecticide for Oga's House"/>
    <s v=""/>
    <s v=""/>
  </r>
  <r>
    <n v="1313"/>
    <x v="120"/>
    <x v="2"/>
    <x v="34"/>
    <n v="1500"/>
    <s v=""/>
    <s v="Wiper Blade for Car"/>
    <s v=""/>
    <s v=""/>
  </r>
  <r>
    <n v="1314"/>
    <x v="121"/>
    <x v="9"/>
    <x v="13"/>
    <n v="1000"/>
    <s v=""/>
    <s v="Labor Transporting Oxygen"/>
    <s v=""/>
    <s v=""/>
  </r>
  <r>
    <n v="1315"/>
    <x v="121"/>
    <x v="2"/>
    <x v="3"/>
    <n v="70000"/>
    <s v=""/>
    <s v="Wheel Chairs X 2 @ 35,000"/>
    <s v=""/>
    <s v=""/>
  </r>
  <r>
    <n v="1316"/>
    <x v="121"/>
    <x v="7"/>
    <x v="50"/>
    <n v="10000"/>
    <s v=""/>
    <s v="Lina's Academy Light Bill July 2020"/>
    <s v=""/>
    <s v=""/>
  </r>
  <r>
    <n v="1317"/>
    <x v="121"/>
    <x v="1"/>
    <x v="15"/>
    <n v="5000"/>
    <s v=""/>
    <s v="Diesel"/>
    <s v=""/>
    <s v=""/>
  </r>
  <r>
    <n v="1318"/>
    <x v="121"/>
    <x v="4"/>
    <x v="28"/>
    <n v="30000"/>
    <s v=""/>
    <s v="Lawali Gardner Salary July 2020"/>
    <s v=""/>
    <s v=""/>
  </r>
  <r>
    <n v="1319"/>
    <x v="122"/>
    <x v="2"/>
    <x v="3"/>
    <n v="70000"/>
    <s v=""/>
    <s v="Infrared Thermometers X 2"/>
    <s v=""/>
    <s v=""/>
  </r>
  <r>
    <n v="1320"/>
    <x v="122"/>
    <x v="1"/>
    <x v="1"/>
    <n v="21500"/>
    <s v=""/>
    <s v="Bulk Petrol"/>
    <s v=""/>
    <s v=""/>
  </r>
  <r>
    <n v="1321"/>
    <x v="122"/>
    <x v="1"/>
    <x v="1"/>
    <n v="5000"/>
    <s v=""/>
    <s v="Petrol for Truck"/>
    <s v=""/>
    <s v=""/>
  </r>
  <r>
    <n v="1322"/>
    <x v="123"/>
    <x v="3"/>
    <x v="45"/>
    <n v="5500"/>
    <s v=""/>
    <s v="Pharmacy Payment Voucher"/>
    <s v=""/>
    <s v=""/>
  </r>
  <r>
    <n v="1323"/>
    <x v="124"/>
    <x v="4"/>
    <x v="28"/>
    <n v="41500"/>
    <s v=""/>
    <s v="Ground Staff Weekly"/>
    <s v=""/>
    <s v=""/>
  </r>
  <r>
    <n v="1324"/>
    <x v="124"/>
    <x v="0"/>
    <x v="22"/>
    <n v="5000"/>
    <s v=""/>
    <s v="Musa Gateman Loan"/>
    <s v=""/>
    <s v=""/>
  </r>
  <r>
    <n v="1325"/>
    <x v="124"/>
    <x v="4"/>
    <x v="42"/>
    <n v="2000"/>
    <s v=""/>
    <s v="Fertilizer New Site Auwal "/>
    <s v=""/>
    <s v=""/>
  </r>
  <r>
    <n v="1326"/>
    <x v="124"/>
    <x v="1"/>
    <x v="1"/>
    <n v="5000"/>
    <s v=""/>
    <s v="Diesel"/>
    <s v=""/>
    <s v=""/>
  </r>
  <r>
    <n v="1327"/>
    <x v="124"/>
    <x v="6"/>
    <x v="9"/>
    <n v="7700"/>
    <s v=""/>
    <s v="Electrical Repairs, Fuse &amp; Sockets"/>
    <s v=""/>
    <s v=""/>
  </r>
  <r>
    <n v="1328"/>
    <x v="125"/>
    <x v="7"/>
    <x v="39"/>
    <n v="3500"/>
    <s v=""/>
    <s v="Servicing Lina's Academy Generator"/>
    <s v=""/>
    <s v=""/>
  </r>
  <r>
    <n v="1329"/>
    <x v="126"/>
    <x v="1"/>
    <x v="15"/>
    <n v="5000"/>
    <s v=""/>
    <s v="Diesel"/>
    <s v=""/>
    <s v=""/>
  </r>
  <r>
    <n v="1330"/>
    <x v="127"/>
    <x v="6"/>
    <x v="30"/>
    <n v="2000"/>
    <s v=""/>
    <s v="Chemicals for Grass"/>
    <s v=""/>
    <s v=""/>
  </r>
  <r>
    <n v="1331"/>
    <x v="127"/>
    <x v="1"/>
    <x v="1"/>
    <n v="3000"/>
    <s v=""/>
    <s v="Petrol"/>
    <s v=""/>
    <s v=""/>
  </r>
  <r>
    <n v="1332"/>
    <x v="127"/>
    <x v="1"/>
    <x v="1"/>
    <n v="21500"/>
    <s v=""/>
    <s v="Bulk Petrol"/>
    <s v=""/>
    <s v=""/>
  </r>
  <r>
    <n v="1333"/>
    <x v="128"/>
    <x v="7"/>
    <x v="16"/>
    <n v="10000"/>
    <s v=""/>
    <s v="Upchagi Loan + Gun Powder"/>
    <s v=""/>
    <s v=""/>
  </r>
  <r>
    <n v="1334"/>
    <x v="128"/>
    <x v="1"/>
    <x v="1"/>
    <n v="5000"/>
    <s v=""/>
    <s v="Diesel"/>
    <s v=""/>
    <s v=""/>
  </r>
  <r>
    <n v="1335"/>
    <x v="129"/>
    <x v="2"/>
    <x v="34"/>
    <n v="2200"/>
    <s v=""/>
    <s v="Torch Light for gatemen"/>
    <s v=""/>
    <s v=""/>
  </r>
  <r>
    <n v="1336"/>
    <x v="129"/>
    <x v="2"/>
    <x v="2"/>
    <n v="1300"/>
    <s v=""/>
    <s v="Extension"/>
    <s v=""/>
    <s v=""/>
  </r>
  <r>
    <n v="1337"/>
    <x v="129"/>
    <x v="2"/>
    <x v="3"/>
    <n v="10000"/>
    <s v=""/>
    <s v="IUCD Contraceptive"/>
    <s v=""/>
    <s v=""/>
  </r>
  <r>
    <n v="1338"/>
    <x v="129"/>
    <x v="4"/>
    <x v="5"/>
    <n v="400000"/>
    <s v=""/>
    <s v="Cash to Director"/>
    <s v=""/>
    <s v=""/>
  </r>
  <r>
    <n v="1339"/>
    <x v="129"/>
    <x v="2"/>
    <x v="3"/>
    <n v="60000"/>
    <s v=""/>
    <s v="Oxygen Refill IPD 10 cans @ 6,000"/>
    <s v=""/>
    <s v=""/>
  </r>
  <r>
    <n v="1340"/>
    <x v="129"/>
    <x v="0"/>
    <x v="22"/>
    <n v="7000"/>
    <s v=""/>
    <s v="Israel Josiah Loan"/>
    <s v=""/>
    <s v=""/>
  </r>
  <r>
    <n v="1341"/>
    <x v="130"/>
    <x v="1"/>
    <x v="1"/>
    <n v="5000"/>
    <s v=""/>
    <s v="Petrol"/>
    <s v=""/>
    <s v=""/>
  </r>
  <r>
    <n v="1342"/>
    <x v="131"/>
    <x v="4"/>
    <x v="28"/>
    <n v="40000"/>
    <s v=""/>
    <s v="Ground Staff Weekly"/>
    <s v=""/>
    <s v=""/>
  </r>
  <r>
    <n v="1343"/>
    <x v="131"/>
    <x v="1"/>
    <x v="15"/>
    <n v="10000"/>
    <s v=""/>
    <s v="Petrol &amp; Diesel"/>
    <s v=""/>
    <s v=""/>
  </r>
  <r>
    <n v="1344"/>
    <x v="132"/>
    <x v="1"/>
    <x v="1"/>
    <n v="3000"/>
    <s v=""/>
    <s v="Petrol"/>
    <s v=""/>
    <s v=""/>
  </r>
  <r>
    <n v="1345"/>
    <x v="133"/>
    <x v="1"/>
    <x v="1"/>
    <n v="5000"/>
    <s v=""/>
    <s v="Petrol"/>
    <s v=""/>
    <s v=""/>
  </r>
  <r>
    <n v="1346"/>
    <x v="133"/>
    <x v="6"/>
    <x v="8"/>
    <n v="10000"/>
    <s v=""/>
    <s v="Break Pads for Tata Truck"/>
    <s v=""/>
    <s v=""/>
  </r>
  <r>
    <n v="1347"/>
    <x v="133"/>
    <x v="11"/>
    <x v="46"/>
    <n v="10000"/>
    <s v=""/>
    <s v="Wedding Gift for Nurse Mercy"/>
    <s v=""/>
    <s v=""/>
  </r>
  <r>
    <n v="1348"/>
    <x v="133"/>
    <x v="7"/>
    <x v="10"/>
    <n v="3000"/>
    <s v=""/>
    <s v="Internet Subscription fo Lina's Work"/>
    <s v=""/>
    <s v=""/>
  </r>
  <r>
    <n v="1349"/>
    <x v="133"/>
    <x v="5"/>
    <x v="6"/>
    <n v="5000"/>
    <s v=""/>
    <s v="Monthly Internet Subscription - Almadina "/>
    <s v=""/>
    <s v=""/>
  </r>
  <r>
    <n v="1350"/>
    <x v="133"/>
    <x v="12"/>
    <x v="49"/>
    <n v="5000"/>
    <s v=""/>
    <s v="Ibrahim Adamu Balance for Extra Days"/>
    <s v=""/>
    <s v=""/>
  </r>
  <r>
    <n v="1351"/>
    <x v="133"/>
    <x v="2"/>
    <x v="2"/>
    <n v="13000"/>
    <s v=""/>
    <s v="Stationaries and Recharge card"/>
    <s v=""/>
    <s v=""/>
  </r>
  <r>
    <n v="1352"/>
    <x v="134"/>
    <x v="3"/>
    <x v="45"/>
    <n v="22500"/>
    <s v=""/>
    <s v="Bottle Water for Pharmacy Mummy KB"/>
    <s v=""/>
    <s v=""/>
  </r>
  <r>
    <n v="1353"/>
    <x v="134"/>
    <x v="6"/>
    <x v="8"/>
    <n v="5000"/>
    <s v=""/>
    <s v="Engine Oil, Seal, Petrol, Pipe and TP Mujid"/>
    <s v=""/>
    <s v=""/>
  </r>
  <r>
    <n v="1354"/>
    <x v="134"/>
    <x v="6"/>
    <x v="30"/>
    <n v="2500"/>
    <s v=""/>
    <s v="Chemicals for Grass - Auwal"/>
    <s v=""/>
    <s v=""/>
  </r>
  <r>
    <n v="1355"/>
    <x v="134"/>
    <x v="8"/>
    <x v="37"/>
    <n v="1000"/>
    <s v=""/>
    <s v="Nightinghale Clinic - Balance"/>
    <s v=""/>
    <s v=""/>
  </r>
  <r>
    <n v="1356"/>
    <x v="134"/>
    <x v="1"/>
    <x v="15"/>
    <n v="5000"/>
    <s v=""/>
    <s v="Diesel"/>
    <s v=""/>
    <s v=""/>
  </r>
  <r>
    <n v="1357"/>
    <x v="135"/>
    <x v="1"/>
    <x v="1"/>
    <n v="21500"/>
    <s v=""/>
    <s v="Bulk Petrol"/>
    <s v=""/>
    <s v=""/>
  </r>
  <r>
    <n v="1358"/>
    <x v="136"/>
    <x v="6"/>
    <x v="8"/>
    <n v="6850"/>
    <s v=""/>
    <s v="Oil Seal, Starting Cable &amp; Boris - Generator"/>
    <s v=""/>
    <s v=""/>
  </r>
  <r>
    <n v="1359"/>
    <x v="137"/>
    <x v="10"/>
    <x v="18"/>
    <n v="62000"/>
    <s v=""/>
    <s v="Light Bill Almadina"/>
    <s v=""/>
    <s v=""/>
  </r>
  <r>
    <n v="1360"/>
    <x v="137"/>
    <x v="7"/>
    <x v="50"/>
    <n v="20000"/>
    <s v=""/>
    <s v="Light Bill Oga's House"/>
    <s v=""/>
    <s v=""/>
  </r>
  <r>
    <n v="1361"/>
    <x v="138"/>
    <x v="4"/>
    <x v="28"/>
    <n v="40000"/>
    <s v=""/>
    <s v="Ground Staff Weekly"/>
    <s v=""/>
    <s v=""/>
  </r>
  <r>
    <n v="1362"/>
    <x v="139"/>
    <x v="1"/>
    <x v="15"/>
    <n v="10000"/>
    <s v=""/>
    <s v="Petrol &amp; Diesel"/>
    <s v=""/>
    <s v=""/>
  </r>
  <r>
    <n v="1363"/>
    <x v="139"/>
    <x v="2"/>
    <x v="2"/>
    <n v="10000"/>
    <s v=""/>
    <s v="Kola Extra Advance for Maternity Record Booklet"/>
    <s v=""/>
    <s v=""/>
  </r>
  <r>
    <n v="1364"/>
    <x v="140"/>
    <x v="3"/>
    <x v="43"/>
    <n v="311000"/>
    <s v=""/>
    <s v="Pharmacy Staff July Salary"/>
    <s v=""/>
    <s v=""/>
  </r>
  <r>
    <n v="1365"/>
    <x v="140"/>
    <x v="6"/>
    <x v="51"/>
    <n v="1000"/>
    <s v=""/>
    <s v="Net Repairs Bose"/>
    <s v=""/>
    <s v=""/>
  </r>
  <r>
    <n v="1366"/>
    <x v="140"/>
    <x v="1"/>
    <x v="1"/>
    <n v="5000"/>
    <s v=""/>
    <s v="Petrol"/>
    <s v=""/>
    <s v=""/>
  </r>
  <r>
    <n v="1367"/>
    <x v="141"/>
    <x v="6"/>
    <x v="7"/>
    <n v="12700"/>
    <s v=""/>
    <s v="Plumbing Repairs Bose"/>
    <s v=""/>
    <s v=""/>
  </r>
  <r>
    <n v="1368"/>
    <x v="141"/>
    <x v="1"/>
    <x v="15"/>
    <n v="5000"/>
    <s v=""/>
    <s v="Diesel"/>
    <s v=""/>
    <s v=""/>
  </r>
  <r>
    <n v="1369"/>
    <x v="141"/>
    <x v="1"/>
    <x v="1"/>
    <n v="3000"/>
    <s v=""/>
    <s v="Petrol"/>
    <s v=""/>
    <s v=""/>
  </r>
  <r>
    <n v="1370"/>
    <x v="141"/>
    <x v="2"/>
    <x v="3"/>
    <n v="51000"/>
    <s v=""/>
    <s v="Sterilizatioin Tablet for Theatre - Bose"/>
    <s v=""/>
    <s v=""/>
  </r>
  <r>
    <n v="1371"/>
    <x v="141"/>
    <x v="7"/>
    <x v="16"/>
    <n v="50000"/>
    <s v=""/>
    <s v="Upchagi Loan"/>
    <s v=""/>
    <s v=""/>
  </r>
  <r>
    <n v="1372"/>
    <x v="142"/>
    <x v="1"/>
    <x v="1"/>
    <n v="5000"/>
    <s v=""/>
    <s v="Petrol"/>
    <s v=""/>
    <s v=""/>
  </r>
  <r>
    <n v="1373"/>
    <x v="142"/>
    <x v="6"/>
    <x v="23"/>
    <n v="5570"/>
    <s v=""/>
    <s v="Bulbs"/>
    <s v=""/>
    <s v=""/>
  </r>
  <r>
    <n v="1374"/>
    <x v="143"/>
    <x v="1"/>
    <x v="1"/>
    <n v="5000"/>
    <s v=""/>
    <s v="Petrol "/>
    <s v=""/>
    <s v=""/>
  </r>
  <r>
    <n v="1375"/>
    <x v="143"/>
    <x v="6"/>
    <x v="30"/>
    <n v="2000"/>
    <s v=""/>
    <s v="Chemical For grasses"/>
    <s v=""/>
    <s v=""/>
  </r>
  <r>
    <n v="1376"/>
    <x v="143"/>
    <x v="1"/>
    <x v="15"/>
    <n v="5000"/>
    <s v=""/>
    <s v="Diesel"/>
    <s v=""/>
    <s v=""/>
  </r>
  <r>
    <n v="1377"/>
    <x v="144"/>
    <x v="1"/>
    <x v="1"/>
    <n v="5000"/>
    <s v=""/>
    <s v="Petrol"/>
    <s v=""/>
    <s v=""/>
  </r>
  <r>
    <n v="1378"/>
    <x v="144"/>
    <x v="0"/>
    <x v="0"/>
    <n v="784000"/>
    <s v=""/>
    <s v="Balance for Clinic and Admin Salary"/>
    <s v=""/>
    <s v=""/>
  </r>
  <r>
    <n v="1379"/>
    <x v="144"/>
    <x v="0"/>
    <x v="21"/>
    <n v="155500"/>
    <s v=""/>
    <s v="Security Salary"/>
    <s v=""/>
    <s v=""/>
  </r>
  <r>
    <n v="1380"/>
    <x v="144"/>
    <x v="15"/>
    <x v="52"/>
    <n v="16500"/>
    <s v=""/>
    <s v="Patient Refund for Blood "/>
    <s v=""/>
    <s v=""/>
  </r>
  <r>
    <n v="1381"/>
    <x v="144"/>
    <x v="1"/>
    <x v="1"/>
    <n v="3000"/>
    <s v=""/>
    <s v="Petrol"/>
    <s v=""/>
    <s v=""/>
  </r>
  <r>
    <n v="1382"/>
    <x v="145"/>
    <x v="4"/>
    <x v="28"/>
    <n v="42500"/>
    <s v=""/>
    <s v="Ground Staff Weekly"/>
    <s v=""/>
    <s v=""/>
  </r>
  <r>
    <n v="1383"/>
    <x v="146"/>
    <x v="1"/>
    <x v="1"/>
    <n v="3000"/>
    <s v=""/>
    <s v="Petrol"/>
    <s v=""/>
    <s v=""/>
  </r>
  <r>
    <n v="1384"/>
    <x v="146"/>
    <x v="6"/>
    <x v="9"/>
    <n v="12000"/>
    <s v=""/>
    <s v="Replacing Fuse Imme"/>
    <s v=""/>
    <s v=""/>
  </r>
  <r>
    <n v="1385"/>
    <x v="147"/>
    <x v="10"/>
    <x v="24"/>
    <n v="3000"/>
    <s v=""/>
    <s v="Monthly waste disposal"/>
    <s v=""/>
    <s v=""/>
  </r>
  <r>
    <n v="1386"/>
    <x v="147"/>
    <x v="6"/>
    <x v="9"/>
    <n v="3500"/>
    <s v=""/>
    <s v="Repair of Ward Screen Bose"/>
    <s v=""/>
    <s v=""/>
  </r>
  <r>
    <n v="1387"/>
    <x v="147"/>
    <x v="6"/>
    <x v="23"/>
    <n v="1500"/>
    <s v=""/>
    <s v="Change of Sterilzer Socket &amp; Fuse"/>
    <s v=""/>
    <s v=""/>
  </r>
  <r>
    <n v="1388"/>
    <x v="147"/>
    <x v="7"/>
    <x v="41"/>
    <n v="15500"/>
    <s v=""/>
    <s v="RAM For Laptop Lina's 8GB"/>
    <s v=""/>
    <s v=""/>
  </r>
  <r>
    <n v="1389"/>
    <x v="147"/>
    <x v="8"/>
    <x v="12"/>
    <n v="28000"/>
    <s v=""/>
    <s v="A4 Paper 5 Cartons + TP - Lizzy"/>
    <s v=""/>
    <s v=""/>
  </r>
  <r>
    <n v="1390"/>
    <x v="147"/>
    <x v="2"/>
    <x v="2"/>
    <n v="10000"/>
    <s v=""/>
    <s v="Nursing &amp; Lab Analysis Book"/>
    <s v=""/>
    <s v=""/>
  </r>
  <r>
    <n v="1391"/>
    <x v="147"/>
    <x v="2"/>
    <x v="34"/>
    <n v="4000"/>
    <s v=""/>
    <s v="Inner &amp; Outer Socket for Gen 10pcs"/>
    <s v=""/>
    <s v=""/>
  </r>
  <r>
    <n v="1392"/>
    <x v="147"/>
    <x v="1"/>
    <x v="33"/>
    <n v="6600"/>
    <s v=""/>
    <s v="Engine Oil Services "/>
    <s v=""/>
    <s v=""/>
  </r>
  <r>
    <n v="1393"/>
    <x v="147"/>
    <x v="1"/>
    <x v="1"/>
    <n v="21500"/>
    <s v=""/>
    <s v="Bulk Petrol"/>
    <s v=""/>
    <s v=""/>
  </r>
  <r>
    <n v="1394"/>
    <x v="148"/>
    <x v="0"/>
    <x v="21"/>
    <n v="24000"/>
    <s v=""/>
    <s v="Monthly Security Expenses - August"/>
    <s v=""/>
    <s v=""/>
  </r>
  <r>
    <n v="1395"/>
    <x v="148"/>
    <x v="2"/>
    <x v="53"/>
    <n v="7500"/>
    <s v=""/>
    <s v="Creating Extra Light for Reception"/>
    <s v=""/>
    <s v=""/>
  </r>
  <r>
    <n v="1396"/>
    <x v="149"/>
    <x v="2"/>
    <x v="34"/>
    <n v="6500"/>
    <s v=""/>
    <s v="Tires for Generator - Mujid"/>
    <s v=""/>
    <s v=""/>
  </r>
  <r>
    <n v="1397"/>
    <x v="149"/>
    <x v="7"/>
    <x v="39"/>
    <n v="7000"/>
    <s v=""/>
    <s v="Repair of Lina's External Hard Disk"/>
    <s v=""/>
    <s v=""/>
  </r>
  <r>
    <n v="1398"/>
    <x v="149"/>
    <x v="4"/>
    <x v="28"/>
    <n v="30000"/>
    <s v=""/>
    <s v="Lawal Gardner Salary"/>
    <s v=""/>
    <s v=""/>
  </r>
  <r>
    <n v="1399"/>
    <x v="149"/>
    <x v="1"/>
    <x v="1"/>
    <n v="5000"/>
    <s v=""/>
    <s v="Petrol"/>
    <s v=""/>
    <s v=""/>
  </r>
  <r>
    <n v="1400"/>
    <x v="150"/>
    <x v="1"/>
    <x v="15"/>
    <n v="5000"/>
    <s v=""/>
    <s v="Diesel"/>
    <s v=""/>
    <s v=""/>
  </r>
  <r>
    <n v="1401"/>
    <x v="150"/>
    <x v="2"/>
    <x v="53"/>
    <n v="2000"/>
    <s v=""/>
    <s v="Rat Poison &amp; Gum - Bose"/>
    <s v=""/>
    <s v=""/>
  </r>
  <r>
    <n v="1402"/>
    <x v="150"/>
    <x v="1"/>
    <x v="1"/>
    <n v="5000"/>
    <s v=""/>
    <s v="Petrol"/>
    <s v=""/>
    <s v=""/>
  </r>
  <r>
    <n v="1403"/>
    <x v="151"/>
    <x v="1"/>
    <x v="1"/>
    <n v="5000"/>
    <s v=""/>
    <s v="Petrol"/>
    <s v=""/>
    <s v=""/>
  </r>
  <r>
    <n v="1404"/>
    <x v="151"/>
    <x v="6"/>
    <x v="51"/>
    <n v="11200"/>
    <s v=""/>
    <s v="Almunium Repairs, nets &amp; Doors"/>
    <s v=""/>
    <s v=""/>
  </r>
  <r>
    <n v="1405"/>
    <x v="152"/>
    <x v="1"/>
    <x v="1"/>
    <n v="5000"/>
    <s v=""/>
    <s v="Petrol"/>
    <s v=""/>
    <s v=""/>
  </r>
  <r>
    <n v="1406"/>
    <x v="152"/>
    <x v="4"/>
    <x v="28"/>
    <n v="42400"/>
    <s v=""/>
    <s v="Ground Staff Weekly"/>
    <s v=""/>
    <s v=""/>
  </r>
  <r>
    <n v="1407"/>
    <x v="152"/>
    <x v="6"/>
    <x v="40"/>
    <n v="29400"/>
    <s v=""/>
    <s v="Roofing Repairs - Dada"/>
    <s v=""/>
    <s v=""/>
  </r>
  <r>
    <n v="1408"/>
    <x v="152"/>
    <x v="2"/>
    <x v="14"/>
    <n v="14500"/>
    <s v=""/>
    <s v="Board for CRoom1 Laptop &amp; Charger"/>
    <s v=""/>
    <s v=""/>
  </r>
  <r>
    <n v="1409"/>
    <x v="152"/>
    <x v="6"/>
    <x v="54"/>
    <n v="5500"/>
    <s v=""/>
    <s v="Printer Catridge"/>
    <s v=""/>
    <s v=""/>
  </r>
  <r>
    <n v="1410"/>
    <x v="153"/>
    <x v="6"/>
    <x v="9"/>
    <n v="20000"/>
    <s v=""/>
    <s v="NEPA Work Ashiru September 2020"/>
    <s v=""/>
    <s v=""/>
  </r>
  <r>
    <n v="1411"/>
    <x v="154"/>
    <x v="1"/>
    <x v="1"/>
    <n v="3200"/>
    <s v=""/>
    <s v="Petrol"/>
    <s v=""/>
    <s v=""/>
  </r>
  <r>
    <n v="1412"/>
    <x v="154"/>
    <x v="2"/>
    <x v="53"/>
    <n v="1200"/>
    <s v=""/>
    <s v="External Toilet Tap Head"/>
    <s v=""/>
    <s v=""/>
  </r>
  <r>
    <n v="1413"/>
    <x v="155"/>
    <x v="1"/>
    <x v="1"/>
    <n v="3200"/>
    <s v=""/>
    <s v="Petrol"/>
    <s v=""/>
    <s v=""/>
  </r>
  <r>
    <n v="1414"/>
    <x v="156"/>
    <x v="9"/>
    <x v="55"/>
    <n v="8000"/>
    <s v=""/>
    <s v="Umar Trip to Kano"/>
    <s v=""/>
    <s v=""/>
  </r>
  <r>
    <n v="1415"/>
    <x v="156"/>
    <x v="1"/>
    <x v="1"/>
    <n v="5000"/>
    <s v=""/>
    <s v="Petrol"/>
    <s v=""/>
    <s v=""/>
  </r>
  <r>
    <n v="1416"/>
    <x v="156"/>
    <x v="4"/>
    <x v="28"/>
    <n v="13000"/>
    <s v=""/>
    <s v="Schedrack Welder for the House"/>
    <s v=""/>
    <s v=""/>
  </r>
  <r>
    <n v="1417"/>
    <x v="156"/>
    <x v="0"/>
    <x v="22"/>
    <n v="10000"/>
    <s v=""/>
    <s v="Upchagi Loan for September"/>
    <s v=""/>
    <s v=""/>
  </r>
  <r>
    <n v="1418"/>
    <x v="156"/>
    <x v="1"/>
    <x v="1"/>
    <n v="3200"/>
    <s v=""/>
    <s v="Petrol "/>
    <s v=""/>
    <s v=""/>
  </r>
  <r>
    <n v="1419"/>
    <x v="156"/>
    <x v="7"/>
    <x v="39"/>
    <n v="2500"/>
    <s v=""/>
    <s v="Lina's Gen Starter Cable - Mujid"/>
    <s v=""/>
    <s v=""/>
  </r>
  <r>
    <n v="1420"/>
    <x v="157"/>
    <x v="6"/>
    <x v="8"/>
    <n v="13000"/>
    <s v=""/>
    <s v="Service Big Generator - Almadina"/>
    <s v=""/>
    <s v=""/>
  </r>
  <r>
    <n v="1421"/>
    <x v="157"/>
    <x v="10"/>
    <x v="19"/>
    <n v="26000"/>
    <s v=""/>
    <s v="Water Bill For Almadina June &amp; July"/>
    <s v=""/>
    <s v=""/>
  </r>
  <r>
    <n v="1422"/>
    <x v="157"/>
    <x v="4"/>
    <x v="28"/>
    <n v="13200"/>
    <s v=""/>
    <s v="Director's House"/>
    <s v=""/>
    <s v=""/>
  </r>
  <r>
    <n v="1423"/>
    <x v="157"/>
    <x v="0"/>
    <x v="22"/>
    <n v="10000"/>
    <s v=""/>
    <s v="Esther Ishaya Loan "/>
    <s v=""/>
    <s v=""/>
  </r>
  <r>
    <n v="1424"/>
    <x v="157"/>
    <x v="1"/>
    <x v="15"/>
    <n v="5000"/>
    <s v=""/>
    <s v="Diesel"/>
    <s v=""/>
    <s v=""/>
  </r>
  <r>
    <n v="1425"/>
    <x v="157"/>
    <x v="4"/>
    <x v="28"/>
    <n v="7000"/>
    <s v=""/>
    <s v="Fuse for Directors' House"/>
    <s v=""/>
    <s v=""/>
  </r>
  <r>
    <n v="1426"/>
    <x v="158"/>
    <x v="1"/>
    <x v="1"/>
    <n v="3000"/>
    <s v=""/>
    <s v="Petrol"/>
    <s v=""/>
    <s v=""/>
  </r>
  <r>
    <n v="1427"/>
    <x v="158"/>
    <x v="4"/>
    <x v="28"/>
    <n v="11400"/>
    <s v=""/>
    <s v="Mr. Joe  Expenses for Director"/>
    <s v=""/>
    <s v=""/>
  </r>
  <r>
    <n v="1428"/>
    <x v="159"/>
    <x v="4"/>
    <x v="28"/>
    <n v="44500"/>
    <s v=""/>
    <s v="Ground Staff Weekly"/>
    <s v=""/>
    <s v=""/>
  </r>
  <r>
    <n v="1429"/>
    <x v="159"/>
    <x v="2"/>
    <x v="14"/>
    <n v="7500"/>
    <s v=""/>
    <s v="SSD Disk for Server PC After Coruption"/>
    <s v=""/>
    <s v=""/>
  </r>
  <r>
    <n v="1430"/>
    <x v="159"/>
    <x v="3"/>
    <x v="45"/>
    <n v="64500"/>
    <s v=""/>
    <s v="Rocephin Drug Purchase - Khadija"/>
    <s v=""/>
    <s v=""/>
  </r>
  <r>
    <n v="1431"/>
    <x v="159"/>
    <x v="1"/>
    <x v="1"/>
    <n v="23700"/>
    <s v=""/>
    <s v="Bulk Petrol"/>
    <s v=""/>
    <s v=""/>
  </r>
  <r>
    <n v="1432"/>
    <x v="160"/>
    <x v="6"/>
    <x v="8"/>
    <n v="3500"/>
    <s v=""/>
    <s v="Valve, Caburetor Cleaner &amp; Gasquet for Gen - Mujid"/>
    <s v=""/>
    <s v=""/>
  </r>
  <r>
    <n v="1433"/>
    <x v="160"/>
    <x v="6"/>
    <x v="29"/>
    <n v="3500"/>
    <s v=""/>
    <s v="Concrete Cutting Blade for Alhahji Oseni"/>
    <s v=""/>
    <s v=""/>
  </r>
  <r>
    <n v="1434"/>
    <x v="160"/>
    <x v="6"/>
    <x v="8"/>
    <n v="12000"/>
    <s v=""/>
    <s v="Tata Truck, Engine Oil Service, Salensa &amp; Labor"/>
    <s v=""/>
    <s v=""/>
  </r>
  <r>
    <n v="1435"/>
    <x v="160"/>
    <x v="1"/>
    <x v="1"/>
    <n v="6000"/>
    <s v=""/>
    <s v="Petrol for Truck"/>
    <s v=""/>
    <s v=""/>
  </r>
  <r>
    <n v="1436"/>
    <x v="160"/>
    <x v="6"/>
    <x v="9"/>
    <n v="10500"/>
    <s v=""/>
    <s v="Electrical Repairs - Cutout Fuse"/>
    <s v=""/>
    <s v=""/>
  </r>
  <r>
    <n v="1437"/>
    <x v="160"/>
    <x v="10"/>
    <x v="24"/>
    <n v="18500"/>
    <s v=""/>
    <s v="Sewage Draining"/>
    <s v=""/>
    <s v=""/>
  </r>
  <r>
    <n v="1438"/>
    <x v="160"/>
    <x v="0"/>
    <x v="22"/>
    <n v="20000"/>
    <s v=""/>
    <s v="Daniel Loan"/>
    <s v=""/>
    <s v=""/>
  </r>
  <r>
    <n v="1439"/>
    <x v="160"/>
    <x v="2"/>
    <x v="53"/>
    <n v="13000"/>
    <s v=""/>
    <s v="Chairs, Door Lock, Key &amp; Mosquitoe net hooks - Bose"/>
    <s v=""/>
    <s v=""/>
  </r>
  <r>
    <n v="1440"/>
    <x v="161"/>
    <x v="1"/>
    <x v="1"/>
    <n v="5000"/>
    <s v=""/>
    <s v="Petrol"/>
    <s v=""/>
    <s v=""/>
  </r>
  <r>
    <n v="1441"/>
    <x v="161"/>
    <x v="0"/>
    <x v="22"/>
    <n v="3000"/>
    <s v=""/>
    <s v="Musa Gateman Loan"/>
    <s v=""/>
    <s v=""/>
  </r>
  <r>
    <n v="1442"/>
    <x v="162"/>
    <x v="6"/>
    <x v="7"/>
    <n v="23000"/>
    <s v=""/>
    <s v="Complete Toilet W/C Labour &amp; Repairs"/>
    <s v=""/>
    <s v=""/>
  </r>
  <r>
    <n v="1443"/>
    <x v="162"/>
    <x v="2"/>
    <x v="14"/>
    <n v="48000"/>
    <s v=""/>
    <s v="Antivirus for Almadina Computers 16 Pcs"/>
    <s v=""/>
    <s v=""/>
  </r>
  <r>
    <n v="1444"/>
    <x v="162"/>
    <x v="6"/>
    <x v="30"/>
    <n v="2700"/>
    <s v=""/>
    <s v="Fumigation for Mosquitoes Auwal"/>
    <s v=""/>
    <s v=""/>
  </r>
  <r>
    <n v="1445"/>
    <x v="162"/>
    <x v="1"/>
    <x v="1"/>
    <n v="8000"/>
    <s v=""/>
    <s v="Petrol"/>
    <s v=""/>
    <s v=""/>
  </r>
  <r>
    <n v="1446"/>
    <x v="163"/>
    <x v="4"/>
    <x v="28"/>
    <n v="3500"/>
    <s v=""/>
    <s v="2 Mason @ 700 for 5 Days"/>
    <s v=""/>
    <s v=""/>
  </r>
  <r>
    <n v="1447"/>
    <x v="163"/>
    <x v="2"/>
    <x v="53"/>
    <n v="11500"/>
    <s v=""/>
    <s v="3 New Benches @ 3.5k + Transportation"/>
    <s v=""/>
    <s v=""/>
  </r>
  <r>
    <n v="1448"/>
    <x v="163"/>
    <x v="1"/>
    <x v="1"/>
    <n v="3000"/>
    <s v=""/>
    <s v="Petrol"/>
    <s v=""/>
    <s v=""/>
  </r>
  <r>
    <n v="1449"/>
    <x v="164"/>
    <x v="8"/>
    <x v="12"/>
    <n v="32000"/>
    <s v=""/>
    <s v="Local Consumables"/>
    <s v=""/>
    <s v=""/>
  </r>
  <r>
    <n v="1450"/>
    <x v="164"/>
    <x v="1"/>
    <x v="33"/>
    <n v="500"/>
    <s v=""/>
    <s v="Engine Oil"/>
    <s v=""/>
    <s v=""/>
  </r>
  <r>
    <n v="1451"/>
    <x v="164"/>
    <x v="10"/>
    <x v="18"/>
    <n v="86000"/>
    <s v=""/>
    <s v="NEPA Bill August 2020"/>
    <s v=""/>
    <s v=""/>
  </r>
  <r>
    <n v="1452"/>
    <x v="164"/>
    <x v="6"/>
    <x v="27"/>
    <n v="8500"/>
    <s v=""/>
    <s v="IPD Entrance Door Repairs"/>
    <s v=""/>
    <s v=""/>
  </r>
  <r>
    <n v="1453"/>
    <x v="164"/>
    <x v="1"/>
    <x v="1"/>
    <n v="5000"/>
    <s v=""/>
    <s v="Petrol"/>
    <s v=""/>
    <s v=""/>
  </r>
  <r>
    <n v="1454"/>
    <x v="165"/>
    <x v="6"/>
    <x v="7"/>
    <n v="16000"/>
    <s v=""/>
    <s v="Plumbing Repairs Pharmacy &amp; OPD Toilet"/>
    <s v=""/>
    <s v=""/>
  </r>
  <r>
    <n v="1455"/>
    <x v="165"/>
    <x v="6"/>
    <x v="23"/>
    <n v="11000"/>
    <s v=""/>
    <s v="Bulbs, &amp; Earthing &amp; Repairs Electrical"/>
    <s v=""/>
    <s v=""/>
  </r>
  <r>
    <n v="1456"/>
    <x v="165"/>
    <x v="4"/>
    <x v="28"/>
    <n v="41500"/>
    <s v=""/>
    <s v="Ground Staff Weekly"/>
    <s v=""/>
    <s v=""/>
  </r>
  <r>
    <n v="1457"/>
    <x v="165"/>
    <x v="2"/>
    <x v="53"/>
    <n v="5800"/>
    <s v=""/>
    <s v="Air Freshner and Toiletaries"/>
    <s v=""/>
    <s v=""/>
  </r>
  <r>
    <n v="1458"/>
    <x v="165"/>
    <x v="8"/>
    <x v="37"/>
    <n v="6500"/>
    <s v=""/>
    <s v="Mosquito Nets &amp; Frame for OPD Toilet and Others"/>
    <s v=""/>
    <s v=""/>
  </r>
  <r>
    <n v="1459"/>
    <x v="165"/>
    <x v="1"/>
    <x v="15"/>
    <n v="5000"/>
    <s v=""/>
    <s v="Diesel"/>
    <s v=""/>
    <s v=""/>
  </r>
  <r>
    <n v="1460"/>
    <x v="166"/>
    <x v="3"/>
    <x v="45"/>
    <n v="64000"/>
    <s v=""/>
    <s v="Recephin for Pharmacy - Khadijah"/>
    <s v=""/>
    <s v=""/>
  </r>
  <r>
    <n v="1461"/>
    <x v="166"/>
    <x v="1"/>
    <x v="1"/>
    <n v="3200"/>
    <s v=""/>
    <s v="Petrol"/>
    <s v=""/>
    <s v=""/>
  </r>
  <r>
    <n v="1462"/>
    <x v="166"/>
    <x v="8"/>
    <x v="12"/>
    <n v="30000"/>
    <s v=""/>
    <s v="Sutures (Local Purchase)"/>
    <s v=""/>
    <s v=""/>
  </r>
  <r>
    <n v="1463"/>
    <x v="166"/>
    <x v="5"/>
    <x v="6"/>
    <n v="5000"/>
    <s v=""/>
    <s v="Monthly Internet Subscription"/>
    <s v=""/>
    <s v=""/>
  </r>
  <r>
    <n v="1464"/>
    <x v="166"/>
    <x v="6"/>
    <x v="9"/>
    <n v="2000"/>
    <s v=""/>
    <s v="NEPA Wrong Connection"/>
    <s v=""/>
    <s v=""/>
  </r>
  <r>
    <n v="1465"/>
    <x v="167"/>
    <x v="0"/>
    <x v="22"/>
    <n v="3000"/>
    <s v=""/>
    <s v="Baba Datijo Advance"/>
    <s v=""/>
    <s v=""/>
  </r>
  <r>
    <n v="1466"/>
    <x v="167"/>
    <x v="11"/>
    <x v="56"/>
    <n v="5000"/>
    <s v=""/>
    <s v="IT Student from Lab Departure"/>
    <s v=""/>
    <s v=""/>
  </r>
  <r>
    <n v="1467"/>
    <x v="167"/>
    <x v="0"/>
    <x v="22"/>
    <n v="3000"/>
    <s v=""/>
    <s v="Noel Loan"/>
    <s v=""/>
    <s v=""/>
  </r>
  <r>
    <n v="1468"/>
    <x v="167"/>
    <x v="6"/>
    <x v="51"/>
    <n v="2000"/>
    <s v=""/>
    <s v="Part Payment for Incubator Repairs"/>
    <s v=""/>
    <s v=""/>
  </r>
  <r>
    <n v="1469"/>
    <x v="167"/>
    <x v="6"/>
    <x v="57"/>
    <n v="7700"/>
    <s v=""/>
    <s v="Cable Satellite Repairs + Dish"/>
    <s v=""/>
    <s v=""/>
  </r>
  <r>
    <n v="1470"/>
    <x v="167"/>
    <x v="1"/>
    <x v="1"/>
    <n v="5000"/>
    <s v=""/>
    <s v="Petrol"/>
    <s v=""/>
    <s v=""/>
  </r>
  <r>
    <n v="1471"/>
    <x v="168"/>
    <x v="7"/>
    <x v="39"/>
    <n v="2000"/>
    <s v=""/>
    <s v="Lina's Gen Servicing - Mujid"/>
    <s v=""/>
    <s v=""/>
  </r>
  <r>
    <n v="1472"/>
    <x v="168"/>
    <x v="2"/>
    <x v="53"/>
    <n v="2800"/>
    <s v=""/>
    <s v="Hoe &amp; Rake"/>
    <s v=""/>
    <s v=""/>
  </r>
  <r>
    <n v="1473"/>
    <x v="169"/>
    <x v="1"/>
    <x v="1"/>
    <n v="3200"/>
    <s v=""/>
    <s v="Petrol"/>
    <s v=""/>
    <s v=""/>
  </r>
  <r>
    <n v="1474"/>
    <x v="170"/>
    <x v="3"/>
    <x v="43"/>
    <n v="306000"/>
    <s v=""/>
    <s v="Pharmacy Salary - Khadija - 09/20 316k, less 10k for Khadijah Loan Payment for September"/>
    <s v=""/>
    <s v=""/>
  </r>
  <r>
    <n v="1475"/>
    <x v="170"/>
    <x v="6"/>
    <x v="51"/>
    <n v="10000"/>
    <s v=""/>
    <s v="Repair of 2 Big Stabilizers"/>
    <s v=""/>
    <s v=""/>
  </r>
  <r>
    <n v="1476"/>
    <x v="170"/>
    <x v="1"/>
    <x v="1"/>
    <n v="3200"/>
    <s v=""/>
    <s v="Petrol"/>
    <s v=""/>
    <s v=""/>
  </r>
  <r>
    <n v="1477"/>
    <x v="171"/>
    <x v="6"/>
    <x v="9"/>
    <n v="6000"/>
    <s v=""/>
    <s v="Electrical Repairs - Change over from Gen Room"/>
    <s v=""/>
    <s v=""/>
  </r>
  <r>
    <n v="1478"/>
    <x v="171"/>
    <x v="1"/>
    <x v="1"/>
    <n v="10000"/>
    <s v=""/>
    <s v="Petrol"/>
    <s v=""/>
    <s v=""/>
  </r>
  <r>
    <n v="1479"/>
    <x v="171"/>
    <x v="0"/>
    <x v="21"/>
    <n v="153500"/>
    <s v=""/>
    <s v="Security Staff Salary - September 2020"/>
    <s v=""/>
    <s v=""/>
  </r>
  <r>
    <n v="1480"/>
    <x v="171"/>
    <x v="0"/>
    <x v="0"/>
    <n v="836000"/>
    <s v=""/>
    <s v="Admin, Lab &amp; Maintenance Salary - September 2020"/>
    <s v=""/>
    <s v=""/>
  </r>
  <r>
    <n v="1481"/>
    <x v="171"/>
    <x v="2"/>
    <x v="58"/>
    <n v="12900"/>
    <s v=""/>
    <s v="Recharge Cards &amp; Data for NHIS Department - September 2020"/>
    <s v=""/>
    <s v=""/>
  </r>
  <r>
    <n v="1482"/>
    <x v="171"/>
    <x v="6"/>
    <x v="26"/>
    <n v="8000"/>
    <s v=""/>
    <s v="AC Repairs, Gas, Valve 3rd Consulting Room"/>
    <s v=""/>
    <s v=""/>
  </r>
  <r>
    <n v="1483"/>
    <x v="171"/>
    <x v="6"/>
    <x v="9"/>
    <n v="2000"/>
    <s v=""/>
    <s v="Standing Fan Repairs"/>
    <s v=""/>
    <s v=""/>
  </r>
  <r>
    <n v="1484"/>
    <x v="171"/>
    <x v="0"/>
    <x v="0"/>
    <n v="674000"/>
    <s v=""/>
    <s v="Nurses Salary - September 2020"/>
    <s v=""/>
    <s v=""/>
  </r>
  <r>
    <n v="1485"/>
    <x v="171"/>
    <x v="1"/>
    <x v="1"/>
    <n v="3200"/>
    <s v=""/>
    <s v="Petrol"/>
    <s v=""/>
    <s v=""/>
  </r>
  <r>
    <n v="1486"/>
    <x v="171"/>
    <x v="6"/>
    <x v="51"/>
    <n v="10000"/>
    <s v=""/>
    <s v="Incubator Repairs Part Payment"/>
    <s v=""/>
    <s v=""/>
  </r>
  <r>
    <n v="1487"/>
    <x v="172"/>
    <x v="4"/>
    <x v="28"/>
    <n v="44500"/>
    <s v=""/>
    <s v="Ground Staff Weekly"/>
    <s v=""/>
    <s v=""/>
  </r>
  <r>
    <n v="1488"/>
    <x v="172"/>
    <x v="2"/>
    <x v="34"/>
    <n v="2000"/>
    <s v=""/>
    <s v="Belt for Tractor - Umar"/>
    <s v=""/>
    <s v=""/>
  </r>
  <r>
    <n v="1489"/>
    <x v="172"/>
    <x v="0"/>
    <x v="22"/>
    <n v="45000"/>
    <s v=""/>
    <s v="Upchagi Loan Again"/>
    <s v=""/>
    <s v=""/>
  </r>
  <r>
    <n v="1490"/>
    <x v="173"/>
    <x v="1"/>
    <x v="1"/>
    <n v="3200"/>
    <s v=""/>
    <s v="Petrol"/>
    <s v=""/>
    <s v=""/>
  </r>
  <r>
    <n v="1491"/>
    <x v="174"/>
    <x v="1"/>
    <x v="15"/>
    <n v="5000"/>
    <s v=""/>
    <s v="Diesel"/>
    <s v=""/>
    <s v=""/>
  </r>
  <r>
    <n v="1492"/>
    <x v="174"/>
    <x v="2"/>
    <x v="32"/>
    <n v="16000"/>
    <s v=""/>
    <s v="TV Installation for Ward, Wall Shelf &amp; Receiver"/>
    <s v=""/>
    <s v=""/>
  </r>
  <r>
    <n v="1493"/>
    <x v="174"/>
    <x v="6"/>
    <x v="9"/>
    <n v="12000"/>
    <s v=""/>
    <s v="TV Repairs for Clinic Reception - Auwal"/>
    <s v=""/>
    <s v=""/>
  </r>
  <r>
    <n v="1494"/>
    <x v="174"/>
    <x v="2"/>
    <x v="53"/>
    <n v="120000"/>
    <s v=""/>
    <s v="Beds, Television, Wheel Chair Purchase - Bose"/>
    <s v=""/>
    <s v=""/>
  </r>
  <r>
    <n v="1495"/>
    <x v="175"/>
    <x v="6"/>
    <x v="8"/>
    <n v="6600"/>
    <s v=""/>
    <s v="Servicing Small Generators - Mujid"/>
    <s v=""/>
    <s v=""/>
  </r>
  <r>
    <n v="1496"/>
    <x v="175"/>
    <x v="1"/>
    <x v="1"/>
    <n v="3200"/>
    <s v=""/>
    <s v="Petrol"/>
    <s v=""/>
    <s v=""/>
  </r>
  <r>
    <n v="1497"/>
    <x v="176"/>
    <x v="1"/>
    <x v="1"/>
    <n v="8000"/>
    <s v=""/>
    <s v="50 Litres of Petrol - Mr. Hussam - Umar"/>
    <s v=""/>
    <s v=""/>
  </r>
  <r>
    <n v="1498"/>
    <x v="176"/>
    <x v="0"/>
    <x v="22"/>
    <n v="6000"/>
    <s v=""/>
    <s v="Umar Driver Loan"/>
    <s v=""/>
    <s v=""/>
  </r>
  <r>
    <n v="1499"/>
    <x v="176"/>
    <x v="4"/>
    <x v="28"/>
    <n v="30000"/>
    <s v=""/>
    <s v="Lawali Gardener Salary"/>
    <s v=""/>
    <s v=""/>
  </r>
  <r>
    <n v="1500"/>
    <x v="176"/>
    <x v="0"/>
    <x v="21"/>
    <n v="24000"/>
    <s v=""/>
    <s v="Monthly Security Expenses - September"/>
    <s v=""/>
    <s v=""/>
  </r>
  <r>
    <n v="1501"/>
    <x v="176"/>
    <x v="13"/>
    <x v="35"/>
    <n v="3000"/>
    <s v=""/>
    <s v="Court Registrar Tip"/>
    <s v=""/>
    <s v=""/>
  </r>
  <r>
    <n v="1502"/>
    <x v="176"/>
    <x v="6"/>
    <x v="30"/>
    <n v="2000"/>
    <s v=""/>
    <s v="Weed for Chemicals"/>
    <s v=""/>
    <s v=""/>
  </r>
  <r>
    <n v="1503"/>
    <x v="176"/>
    <x v="2"/>
    <x v="32"/>
    <n v="60000"/>
    <s v=""/>
    <s v="Replacing IPD Computer"/>
    <s v=""/>
    <s v=""/>
  </r>
  <r>
    <n v="1504"/>
    <x v="176"/>
    <x v="1"/>
    <x v="15"/>
    <n v="5000"/>
    <s v=""/>
    <s v="Diesel"/>
    <s v=""/>
    <s v=""/>
  </r>
  <r>
    <n v="1505"/>
    <x v="176"/>
    <x v="1"/>
    <x v="1"/>
    <n v="3200"/>
    <s v=""/>
    <s v="Petrol"/>
    <s v=""/>
    <s v=""/>
  </r>
  <r>
    <n v="1506"/>
    <x v="177"/>
    <x v="10"/>
    <x v="24"/>
    <n v="3000"/>
    <s v=""/>
    <s v="Monthly Waste Disposal"/>
    <s v=""/>
    <s v=""/>
  </r>
  <r>
    <n v="1507"/>
    <x v="177"/>
    <x v="1"/>
    <x v="1"/>
    <n v="3200"/>
    <s v=""/>
    <s v="Petrol"/>
    <s v=""/>
    <s v=""/>
  </r>
  <r>
    <n v="1508"/>
    <x v="177"/>
    <x v="0"/>
    <x v="0"/>
    <n v="1000000"/>
    <s v=""/>
    <s v="Doctors Comissions September 2020"/>
    <s v=""/>
    <s v=""/>
  </r>
  <r>
    <n v="1509"/>
    <x v="178"/>
    <x v="1"/>
    <x v="1"/>
    <n v="5000"/>
    <s v=""/>
    <s v="Petrol"/>
    <s v=""/>
    <s v=""/>
  </r>
  <r>
    <n v="1510"/>
    <x v="178"/>
    <x v="6"/>
    <x v="7"/>
    <n v="8400"/>
    <s v=""/>
    <s v="Plumbing, Was Basin, Hose - Bose"/>
    <s v=""/>
    <s v=""/>
  </r>
  <r>
    <n v="1511"/>
    <x v="179"/>
    <x v="4"/>
    <x v="28"/>
    <n v="43500"/>
    <s v=""/>
    <s v="Ground Staff Weekly"/>
    <s v=""/>
    <s v=""/>
  </r>
  <r>
    <n v="1512"/>
    <x v="179"/>
    <x v="0"/>
    <x v="0"/>
    <n v="24000"/>
    <s v=""/>
    <s v="Dr. Okafor Radiologist"/>
    <s v=""/>
    <s v=""/>
  </r>
  <r>
    <n v="1513"/>
    <x v="179"/>
    <x v="6"/>
    <x v="27"/>
    <n v="8000"/>
    <s v=""/>
    <s v="Aluminium Windows, Doors, Rails, and Windows Maintenance"/>
    <s v=""/>
    <s v=""/>
  </r>
  <r>
    <n v="1514"/>
    <x v="179"/>
    <x v="6"/>
    <x v="7"/>
    <n v="5000"/>
    <s v=""/>
    <s v="Plumbing, Mother Cat Destruction, Destruction"/>
    <s v=""/>
    <s v=""/>
  </r>
  <r>
    <n v="1515"/>
    <x v="179"/>
    <x v="1"/>
    <x v="1"/>
    <n v="3200"/>
    <s v=""/>
    <s v="Petrol"/>
    <s v=""/>
    <s v=""/>
  </r>
  <r>
    <n v="1516"/>
    <x v="180"/>
    <x v="0"/>
    <x v="0"/>
    <n v="28900"/>
    <s v=""/>
    <s v="Dr. Fanika Payment"/>
    <s v=""/>
    <s v=""/>
  </r>
  <r>
    <n v="1517"/>
    <x v="180"/>
    <x v="1"/>
    <x v="15"/>
    <n v="5000"/>
    <s v=""/>
    <s v="Diesel"/>
    <s v=""/>
    <s v=""/>
  </r>
  <r>
    <n v="1518"/>
    <x v="181"/>
    <x v="6"/>
    <x v="9"/>
    <n v="25000"/>
    <s v=""/>
    <s v="Mr. Imme Monthly Payment July, August September 2020"/>
    <s v=""/>
    <s v=""/>
  </r>
  <r>
    <n v="1519"/>
    <x v="181"/>
    <x v="2"/>
    <x v="34"/>
    <n v="16000"/>
    <s v=""/>
    <s v="Blade for Grass Cutting Tractor"/>
    <s v=""/>
    <s v=""/>
  </r>
  <r>
    <n v="1520"/>
    <x v="181"/>
    <x v="6"/>
    <x v="9"/>
    <n v="3200"/>
    <s v=""/>
    <s v="Lamp Holder, Change of Sockets"/>
    <s v=""/>
    <s v=""/>
  </r>
  <r>
    <n v="1521"/>
    <x v="181"/>
    <x v="1"/>
    <x v="1"/>
    <n v="29000"/>
    <s v=""/>
    <s v="Bulk Petrol &amp; Diesel"/>
    <s v=""/>
    <s v=""/>
  </r>
  <r>
    <n v="1522"/>
    <x v="181"/>
    <x v="2"/>
    <x v="2"/>
    <n v="51000"/>
    <s v=""/>
    <s v="Printing Commercial Cards &amp; Letter heads - Kola"/>
    <s v=""/>
    <s v=""/>
  </r>
  <r>
    <n v="1523"/>
    <x v="181"/>
    <x v="6"/>
    <x v="9"/>
    <n v="20000"/>
    <s v=""/>
    <s v="Engr. Ashiru - NEPA Wrong Connection"/>
    <s v=""/>
    <s v=""/>
  </r>
  <r>
    <n v="1524"/>
    <x v="182"/>
    <x v="0"/>
    <x v="22"/>
    <n v="80000"/>
    <s v=""/>
    <s v="Pastor Tony - Loan"/>
    <s v=""/>
    <s v=""/>
  </r>
  <r>
    <n v="1525"/>
    <x v="182"/>
    <x v="9"/>
    <x v="13"/>
    <n v="600"/>
    <s v=""/>
    <s v="Transportation for Vacinnes"/>
    <s v=""/>
    <s v=""/>
  </r>
  <r>
    <n v="1526"/>
    <x v="183"/>
    <x v="2"/>
    <x v="53"/>
    <n v="1500"/>
    <s v=""/>
    <s v="Kerosine for Suckaway"/>
    <s v=""/>
    <s v=""/>
  </r>
  <r>
    <n v="1527"/>
    <x v="184"/>
    <x v="6"/>
    <x v="8"/>
    <n v="9000"/>
    <s v=""/>
    <s v="Tractor Repairs + Gasquet - Mujid &amp; Umar"/>
    <s v=""/>
    <s v=""/>
  </r>
  <r>
    <n v="1528"/>
    <x v="184"/>
    <x v="3"/>
    <x v="25"/>
    <n v="4100"/>
    <s v=""/>
    <s v="Changing Sockets on Pharmacy Extension Box"/>
    <s v=""/>
    <s v=""/>
  </r>
  <r>
    <n v="1529"/>
    <x v="184"/>
    <x v="6"/>
    <x v="9"/>
    <n v="13000"/>
    <s v=""/>
    <s v="Armoured Cable Tape - Imeh electrician"/>
    <s v=""/>
    <s v=""/>
  </r>
  <r>
    <n v="1530"/>
    <x v="184"/>
    <x v="6"/>
    <x v="51"/>
    <n v="1500"/>
    <s v=""/>
    <s v="Wheels replacement of Surgeon Chair in Theatre - Hayatudeen"/>
    <s v=""/>
    <s v=""/>
  </r>
  <r>
    <n v="1531"/>
    <x v="185"/>
    <x v="11"/>
    <x v="56"/>
    <n v="5000"/>
    <s v=""/>
    <s v="Staff x-ray after Accident "/>
    <s v=""/>
    <s v=""/>
  </r>
  <r>
    <n v="1532"/>
    <x v="185"/>
    <x v="6"/>
    <x v="51"/>
    <n v="4500"/>
    <s v=""/>
    <s v="Gas Cylinder head and Repairs"/>
    <s v=""/>
    <s v=""/>
  </r>
  <r>
    <n v="1533"/>
    <x v="185"/>
    <x v="7"/>
    <x v="10"/>
    <n v="3000"/>
    <s v=""/>
    <s v="Data for student results uploads - Miracle "/>
    <s v=""/>
    <s v=""/>
  </r>
  <r>
    <n v="1534"/>
    <x v="186"/>
    <x v="4"/>
    <x v="28"/>
    <n v="43500"/>
    <s v=""/>
    <s v="Ground Staff Weekly"/>
    <s v=""/>
    <s v=""/>
  </r>
  <r>
    <n v="1535"/>
    <x v="186"/>
    <x v="6"/>
    <x v="9"/>
    <n v="8000"/>
    <s v=""/>
    <s v="Balance of OPD TV Repairs - Auwal"/>
    <s v=""/>
    <s v=""/>
  </r>
  <r>
    <n v="1536"/>
    <x v="186"/>
    <x v="8"/>
    <x v="12"/>
    <n v="32750"/>
    <s v=""/>
    <s v="Dr. Brown Pad Lizzy/Bose"/>
    <s v=""/>
    <s v=""/>
  </r>
  <r>
    <n v="1537"/>
    <x v="186"/>
    <x v="8"/>
    <x v="12"/>
    <n v="16000"/>
    <s v=""/>
    <s v="Methylated Spirit Bose/ Lizzy"/>
    <s v=""/>
    <s v=""/>
  </r>
  <r>
    <n v="1538"/>
    <x v="186"/>
    <x v="3"/>
    <x v="59"/>
    <n v="12580"/>
    <s v=""/>
    <s v="Refund to Pharmacy for Patient eTransfer to petty cash account"/>
    <s v=""/>
    <s v=""/>
  </r>
  <r>
    <n v="1539"/>
    <x v="186"/>
    <x v="1"/>
    <x v="1"/>
    <n v="24000"/>
    <s v=""/>
    <s v="Bulk Petrol "/>
    <s v=""/>
    <s v=""/>
  </r>
  <r>
    <n v="1540"/>
    <x v="186"/>
    <x v="8"/>
    <x v="12"/>
    <n v="5000"/>
    <s v=""/>
    <s v="Jik"/>
    <s v=""/>
    <s v=""/>
  </r>
  <r>
    <n v="1541"/>
    <x v="187"/>
    <x v="10"/>
    <x v="18"/>
    <n v="126300"/>
    <s v=""/>
    <s v="Almadina NEPA Bill September 2020"/>
    <s v=""/>
    <s v=""/>
  </r>
  <r>
    <n v="1542"/>
    <x v="187"/>
    <x v="7"/>
    <x v="50"/>
    <n v="10000"/>
    <s v=""/>
    <s v="Lina's NEPA Bill August 2020"/>
    <s v=""/>
    <s v=""/>
  </r>
  <r>
    <n v="1543"/>
    <x v="187"/>
    <x v="4"/>
    <x v="28"/>
    <n v="20000"/>
    <s v=""/>
    <s v="Director's Home NEPA Bill August 2020"/>
    <s v=""/>
    <s v=""/>
  </r>
  <r>
    <n v="1544"/>
    <x v="187"/>
    <x v="10"/>
    <x v="19"/>
    <n v="9000"/>
    <s v=""/>
    <s v="Almadina Water Bill September 2020"/>
    <s v=""/>
    <s v=""/>
  </r>
  <r>
    <n v="1545"/>
    <x v="187"/>
    <x v="3"/>
    <x v="4"/>
    <n v="1700"/>
    <s v=""/>
    <s v="Extension for Pharmacy"/>
    <s v=""/>
    <s v=""/>
  </r>
  <r>
    <n v="1546"/>
    <x v="187"/>
    <x v="6"/>
    <x v="27"/>
    <n v="3000"/>
    <s v=""/>
    <s v="Welding Consulting Room 2 Door"/>
    <s v=""/>
    <s v=""/>
  </r>
  <r>
    <n v="1547"/>
    <x v="188"/>
    <x v="0"/>
    <x v="22"/>
    <n v="5000"/>
    <s v=""/>
    <s v="Auwal Gardner Loan"/>
    <s v=""/>
    <s v=""/>
  </r>
  <r>
    <n v="1548"/>
    <x v="188"/>
    <x v="6"/>
    <x v="11"/>
    <n v="2200"/>
    <s v=""/>
    <s v="Repair of Beds "/>
    <s v=""/>
    <s v=""/>
  </r>
  <r>
    <n v="1549"/>
    <x v="188"/>
    <x v="1"/>
    <x v="15"/>
    <n v="5000"/>
    <s v=""/>
    <s v="Diesel"/>
    <s v=""/>
    <s v=""/>
  </r>
  <r>
    <n v="1550"/>
    <x v="188"/>
    <x v="2"/>
    <x v="53"/>
    <n v="1000"/>
    <s v=""/>
    <s v="Torch Light Mallam Isa"/>
    <s v=""/>
    <s v=""/>
  </r>
  <r>
    <n v="1551"/>
    <x v="188"/>
    <x v="9"/>
    <x v="13"/>
    <n v="1000"/>
    <s v=""/>
    <s v="Transportation for Oxygen"/>
    <s v=""/>
    <s v=""/>
  </r>
  <r>
    <n v="1552"/>
    <x v="188"/>
    <x v="1"/>
    <x v="1"/>
    <n v="3200"/>
    <s v=""/>
    <s v="Petrol"/>
    <s v=""/>
    <s v=""/>
  </r>
  <r>
    <n v="1553"/>
    <x v="188"/>
    <x v="6"/>
    <x v="9"/>
    <n v="2500"/>
    <s v=""/>
    <s v="Fan Repairs"/>
    <s v=""/>
    <s v=""/>
  </r>
  <r>
    <n v="1554"/>
    <x v="189"/>
    <x v="1"/>
    <x v="1"/>
    <n v="3200"/>
    <s v=""/>
    <s v="Petrol"/>
    <s v=""/>
    <s v=""/>
  </r>
  <r>
    <n v="1555"/>
    <x v="189"/>
    <x v="6"/>
    <x v="7"/>
    <n v="15500"/>
    <s v=""/>
    <s v="Plumbing Repairs"/>
    <s v=""/>
    <s v=""/>
  </r>
  <r>
    <n v="1556"/>
    <x v="189"/>
    <x v="1"/>
    <x v="15"/>
    <n v="5000"/>
    <s v=""/>
    <s v="Diesel"/>
    <s v=""/>
    <s v=""/>
  </r>
  <r>
    <n v="1557"/>
    <x v="190"/>
    <x v="4"/>
    <x v="28"/>
    <n v="45500"/>
    <s v=""/>
    <s v="Ground Staff Weekly"/>
    <s v=""/>
    <s v=""/>
  </r>
  <r>
    <n v="1558"/>
    <x v="190"/>
    <x v="1"/>
    <x v="1"/>
    <n v="24000"/>
    <s v=""/>
    <s v="Bulk Petrol "/>
    <s v=""/>
    <s v=""/>
  </r>
  <r>
    <n v="1559"/>
    <x v="190"/>
    <x v="1"/>
    <x v="1"/>
    <n v="10000"/>
    <s v=""/>
    <s v="Petrol for Tata to Bring Alh. Ibrahim from Kano"/>
    <s v=""/>
    <s v=""/>
  </r>
  <r>
    <n v="1560"/>
    <x v="191"/>
    <x v="5"/>
    <x v="6"/>
    <n v="5000"/>
    <s v=""/>
    <s v="Monthly Internet Subscription"/>
    <s v=""/>
    <s v=""/>
  </r>
  <r>
    <n v="1561"/>
    <x v="192"/>
    <x v="0"/>
    <x v="22"/>
    <n v="200000"/>
    <s v=""/>
    <s v="Nurse Blessing Loan"/>
    <s v=""/>
    <s v=""/>
  </r>
  <r>
    <n v="1562"/>
    <x v="192"/>
    <x v="1"/>
    <x v="33"/>
    <n v="500"/>
    <s v=""/>
    <s v="Engine Oil"/>
    <s v=""/>
    <s v=""/>
  </r>
  <r>
    <n v="1563"/>
    <x v="192"/>
    <x v="6"/>
    <x v="27"/>
    <n v="4500"/>
    <s v=""/>
    <s v="Key Change - Admin Store"/>
    <s v=""/>
    <s v=""/>
  </r>
  <r>
    <n v="1564"/>
    <x v="192"/>
    <x v="7"/>
    <x v="41"/>
    <n v="7500"/>
    <s v=""/>
    <s v="Liquid hand Wash refill containers for Lina's Academy"/>
    <s v=""/>
    <s v=""/>
  </r>
  <r>
    <n v="1565"/>
    <x v="192"/>
    <x v="8"/>
    <x v="12"/>
    <n v="1500"/>
    <s v=""/>
    <s v="Liquid handWash refill containers for Almadina"/>
    <s v=""/>
    <s v=""/>
  </r>
  <r>
    <n v="1566"/>
    <x v="192"/>
    <x v="9"/>
    <x v="13"/>
    <n v="1500"/>
    <s v=""/>
    <s v="Transportation for Consumables &amp; market"/>
    <s v=""/>
    <s v=""/>
  </r>
  <r>
    <n v="1567"/>
    <x v="192"/>
    <x v="2"/>
    <x v="34"/>
    <n v="1400"/>
    <s v=""/>
    <s v="Laryngioscope Battery"/>
    <s v=""/>
    <s v=""/>
  </r>
  <r>
    <n v="1568"/>
    <x v="192"/>
    <x v="2"/>
    <x v="3"/>
    <n v="5000"/>
    <s v=""/>
    <s v="ExLap Surgery Materials"/>
    <s v=""/>
    <s v=""/>
  </r>
  <r>
    <n v="1569"/>
    <x v="193"/>
    <x v="2"/>
    <x v="2"/>
    <n v="22000"/>
    <s v=""/>
    <s v="Payment for Visiting Tags Notice Board"/>
    <s v=""/>
    <s v=""/>
  </r>
  <r>
    <n v="1570"/>
    <x v="193"/>
    <x v="7"/>
    <x v="16"/>
    <n v="5000"/>
    <s v=""/>
    <s v="Upchagi Balance for October"/>
    <s v=""/>
    <s v=""/>
  </r>
  <r>
    <n v="1571"/>
    <x v="193"/>
    <x v="1"/>
    <x v="15"/>
    <n v="5200"/>
    <s v=""/>
    <s v="Diesel"/>
    <s v=""/>
    <s v=""/>
  </r>
  <r>
    <n v="1572"/>
    <x v="193"/>
    <x v="10"/>
    <x v="24"/>
    <n v="5000"/>
    <s v=""/>
    <s v="Waste Disposal"/>
    <s v=""/>
    <s v=""/>
  </r>
  <r>
    <n v="1573"/>
    <x v="194"/>
    <x v="1"/>
    <x v="1"/>
    <n v="3200"/>
    <s v=""/>
    <s v="Petrol"/>
    <s v=""/>
    <s v=""/>
  </r>
  <r>
    <n v="1574"/>
    <x v="195"/>
    <x v="6"/>
    <x v="26"/>
    <n v="30500"/>
    <s v=""/>
    <s v="A/C Reinstallation &amp; Repairs Part Payment"/>
    <s v=""/>
    <s v=""/>
  </r>
  <r>
    <n v="1575"/>
    <x v="195"/>
    <x v="3"/>
    <x v="17"/>
    <n v="8300"/>
    <s v=""/>
    <s v="Carpentary Repairs Pharmacy &amp; Chairs"/>
    <s v=""/>
    <s v=""/>
  </r>
  <r>
    <n v="1576"/>
    <x v="195"/>
    <x v="6"/>
    <x v="30"/>
    <n v="2000"/>
    <s v=""/>
    <s v="Chemical for Mosquitoes"/>
    <s v=""/>
    <s v=""/>
  </r>
  <r>
    <n v="1577"/>
    <x v="195"/>
    <x v="2"/>
    <x v="34"/>
    <n v="23500"/>
    <s v=""/>
    <s v="Rewinding Coil for Pumping machine &amp; Capacitor"/>
    <s v=""/>
    <s v=""/>
  </r>
  <r>
    <n v="1578"/>
    <x v="195"/>
    <x v="1"/>
    <x v="1"/>
    <n v="3200"/>
    <s v=""/>
    <s v="Petrol"/>
    <s v=""/>
    <s v=""/>
  </r>
  <r>
    <n v="1579"/>
    <x v="196"/>
    <x v="4"/>
    <x v="28"/>
    <n v="18100"/>
    <s v=""/>
    <s v="Bulbs for Director's House"/>
    <s v=""/>
    <s v=""/>
  </r>
  <r>
    <n v="1580"/>
    <x v="196"/>
    <x v="0"/>
    <x v="21"/>
    <n v="149500"/>
    <s v=""/>
    <s v="Security Staff Salary"/>
    <s v=""/>
    <s v=""/>
  </r>
  <r>
    <n v="1581"/>
    <x v="197"/>
    <x v="1"/>
    <x v="1"/>
    <n v="7850"/>
    <s v=""/>
    <s v="50 Litres of Petrol"/>
    <s v=""/>
    <s v=""/>
  </r>
  <r>
    <n v="1582"/>
    <x v="197"/>
    <x v="7"/>
    <x v="16"/>
    <n v="10000"/>
    <s v=""/>
    <s v="Upchagi Balance for Yusuf"/>
    <s v=""/>
    <s v=""/>
  </r>
  <r>
    <n v="1583"/>
    <x v="197"/>
    <x v="2"/>
    <x v="34"/>
    <n v="2000"/>
    <s v=""/>
    <s v="Notice Board Visiting Frame - Oga Sunny"/>
    <s v=""/>
    <s v=""/>
  </r>
  <r>
    <n v="1584"/>
    <x v="198"/>
    <x v="2"/>
    <x v="53"/>
    <n v="14500"/>
    <s v=""/>
    <s v="Electric Bulbs (Big, Small, Cast Light &amp; Plugs) Imme"/>
    <s v=""/>
    <s v=""/>
  </r>
  <r>
    <n v="1585"/>
    <x v="198"/>
    <x v="3"/>
    <x v="43"/>
    <n v="306000"/>
    <s v=""/>
    <s v="Pharmacy Staff Salary - Khadijah"/>
    <s v=""/>
    <s v=""/>
  </r>
  <r>
    <n v="1586"/>
    <x v="198"/>
    <x v="0"/>
    <x v="0"/>
    <n v="515500"/>
    <s v=""/>
    <s v="Administrator's Salary - Daniel"/>
    <s v=""/>
    <s v=""/>
  </r>
  <r>
    <n v="1587"/>
    <x v="198"/>
    <x v="0"/>
    <x v="0"/>
    <n v="403000"/>
    <s v=""/>
    <s v="Total Laboratory and Maintenance Salary"/>
    <s v=""/>
    <s v=""/>
  </r>
  <r>
    <n v="1588"/>
    <x v="198"/>
    <x v="1"/>
    <x v="1"/>
    <n v="8200"/>
    <s v=""/>
    <s v="Diesel &amp; Petrol"/>
    <s v=""/>
    <s v=""/>
  </r>
  <r>
    <n v="1589"/>
    <x v="199"/>
    <x v="0"/>
    <x v="0"/>
    <n v="703000"/>
    <s v=""/>
    <s v="Total Nurses Salary"/>
    <s v=""/>
    <s v=""/>
  </r>
  <r>
    <n v="1590"/>
    <x v="199"/>
    <x v="4"/>
    <x v="28"/>
    <n v="30000"/>
    <s v=""/>
    <s v="Lawali Gardener Salary"/>
    <s v=""/>
    <s v=""/>
  </r>
  <r>
    <n v="1591"/>
    <x v="200"/>
    <x v="7"/>
    <x v="16"/>
    <n v="35000"/>
    <s v=""/>
    <s v="Upchagi for November Advance"/>
    <s v=""/>
    <s v=""/>
  </r>
  <r>
    <n v="1592"/>
    <x v="200"/>
    <x v="0"/>
    <x v="22"/>
    <n v="5000"/>
    <s v=""/>
    <s v="Baba Datijo Loan"/>
    <s v=""/>
    <s v=""/>
  </r>
  <r>
    <n v="1593"/>
    <x v="201"/>
    <x v="2"/>
    <x v="34"/>
    <n v="1000"/>
    <s v=""/>
    <s v="Batteries"/>
    <s v=""/>
    <s v=""/>
  </r>
  <r>
    <n v="1594"/>
    <x v="201"/>
    <x v="6"/>
    <x v="30"/>
    <n v="3000"/>
    <s v=""/>
    <s v="Cleaning of Surrounding Drainage"/>
    <s v=""/>
    <s v=""/>
  </r>
  <r>
    <n v="1595"/>
    <x v="202"/>
    <x v="2"/>
    <x v="34"/>
    <n v="4000"/>
    <s v=""/>
    <s v="Socket for Generator 10 Pcs - Mujid"/>
    <s v=""/>
    <s v=""/>
  </r>
  <r>
    <n v="1596"/>
    <x v="202"/>
    <x v="6"/>
    <x v="7"/>
    <n v="8900"/>
    <s v=""/>
    <s v="Plumbing (Ward, Toilets &amp; Tank)"/>
    <s v=""/>
    <s v=""/>
  </r>
  <r>
    <n v="1597"/>
    <x v="202"/>
    <x v="1"/>
    <x v="1"/>
    <n v="3200"/>
    <s v=""/>
    <s v="Petrol"/>
    <s v=""/>
    <s v=""/>
  </r>
  <r>
    <n v="1598"/>
    <x v="203"/>
    <x v="4"/>
    <x v="28"/>
    <n v="42500"/>
    <s v=""/>
    <s v="Ground Staff Weekly"/>
    <s v=""/>
    <s v=""/>
  </r>
  <r>
    <n v="1599"/>
    <x v="203"/>
    <x v="2"/>
    <x v="2"/>
    <n v="8000"/>
    <s v=""/>
    <s v="Printing Disclaimer Signs - Kola "/>
    <s v=""/>
    <s v=""/>
  </r>
  <r>
    <n v="1600"/>
    <x v="203"/>
    <x v="2"/>
    <x v="2"/>
    <n v="4000"/>
    <s v=""/>
    <s v="Framing Disclaimer Signs - Oga Sunny"/>
    <s v=""/>
    <s v=""/>
  </r>
  <r>
    <n v="1601"/>
    <x v="203"/>
    <x v="1"/>
    <x v="1"/>
    <n v="3200"/>
    <s v=""/>
    <s v="Petrol"/>
    <s v=""/>
    <s v=""/>
  </r>
  <r>
    <n v="1602"/>
    <x v="203"/>
    <x v="4"/>
    <x v="5"/>
    <n v="16800"/>
    <s v=""/>
    <s v="Director's Shopping"/>
    <s v=""/>
    <s v=""/>
  </r>
  <r>
    <n v="1603"/>
    <x v="204"/>
    <x v="1"/>
    <x v="1"/>
    <n v="5200"/>
    <s v=""/>
    <s v="Petrol"/>
    <s v=""/>
    <s v=""/>
  </r>
  <r>
    <n v="1604"/>
    <x v="205"/>
    <x v="0"/>
    <x v="21"/>
    <n v="24000"/>
    <s v=""/>
    <s v="Monthly Security Expenses"/>
    <s v=""/>
    <s v=""/>
  </r>
  <r>
    <n v="1605"/>
    <x v="205"/>
    <x v="10"/>
    <x v="24"/>
    <n v="4000"/>
    <s v=""/>
    <s v="Monthly Waste Disposal"/>
    <s v=""/>
    <s v=""/>
  </r>
  <r>
    <n v="1606"/>
    <x v="205"/>
    <x v="6"/>
    <x v="17"/>
    <n v="12300"/>
    <s v=""/>
    <s v="Reconstruction of Table &amp; Shelve "/>
    <s v=""/>
    <s v=""/>
  </r>
  <r>
    <n v="1607"/>
    <x v="206"/>
    <x v="6"/>
    <x v="8"/>
    <n v="2000"/>
    <s v=""/>
    <s v="Repair fo Generator - Mujid"/>
    <s v=""/>
    <s v=""/>
  </r>
  <r>
    <n v="1608"/>
    <x v="206"/>
    <x v="2"/>
    <x v="58"/>
    <n v="8900"/>
    <s v=""/>
    <s v="Data &amp; Airtime for NHIS Department"/>
    <s v=""/>
    <s v=""/>
  </r>
  <r>
    <n v="1609"/>
    <x v="206"/>
    <x v="0"/>
    <x v="22"/>
    <n v="10000"/>
    <s v=""/>
    <s v="Noel Joel Loan"/>
    <s v=""/>
    <s v=""/>
  </r>
  <r>
    <n v="1610"/>
    <x v="206"/>
    <x v="1"/>
    <x v="1"/>
    <n v="56000"/>
    <s v=""/>
    <s v="Petrol for Director &amp; Almadina 350Litres"/>
    <s v=""/>
    <s v=""/>
  </r>
  <r>
    <n v="1611"/>
    <x v="206"/>
    <x v="2"/>
    <x v="34"/>
    <n v="11000"/>
    <s v=""/>
    <s v="Borehole Pumping Machine Stopper - Bose"/>
    <s v=""/>
    <s v=""/>
  </r>
  <r>
    <n v="1612"/>
    <x v="206"/>
    <x v="6"/>
    <x v="57"/>
    <n v="3000"/>
    <s v=""/>
    <s v="Intercomm Extension"/>
    <s v=""/>
    <s v=""/>
  </r>
  <r>
    <n v="1613"/>
    <x v="206"/>
    <x v="6"/>
    <x v="8"/>
    <n v="4200"/>
    <s v=""/>
    <s v="Engine Oil &amp; Generator plugs &amp; Switch"/>
    <s v=""/>
    <s v=""/>
  </r>
  <r>
    <n v="1614"/>
    <x v="207"/>
    <x v="7"/>
    <x v="10"/>
    <n v="1500"/>
    <s v=""/>
    <s v="Internet for Downloading Videos - Miracle"/>
    <s v=""/>
    <s v=""/>
  </r>
  <r>
    <n v="1615"/>
    <x v="207"/>
    <x v="2"/>
    <x v="53"/>
    <n v="3700"/>
    <s v=""/>
    <s v="Extension Boxes - Ali"/>
    <s v=""/>
    <s v=""/>
  </r>
  <r>
    <n v="1616"/>
    <x v="207"/>
    <x v="11"/>
    <x v="60"/>
    <n v="130000"/>
    <s v=""/>
    <s v="NHIS Facilitation for Lives - Adamu"/>
    <s v=""/>
    <s v=""/>
  </r>
  <r>
    <n v="1617"/>
    <x v="207"/>
    <x v="0"/>
    <x v="22"/>
    <n v="10000"/>
    <s v=""/>
    <s v="Umar Driver Loan"/>
    <s v=""/>
    <s v=""/>
  </r>
  <r>
    <n v="1618"/>
    <x v="208"/>
    <x v="10"/>
    <x v="18"/>
    <n v="20000"/>
    <s v=""/>
    <s v="Engr. Ashiru NEPA "/>
    <s v=""/>
    <s v=""/>
  </r>
  <r>
    <n v="1619"/>
    <x v="208"/>
    <x v="6"/>
    <x v="9"/>
    <n v="5000"/>
    <s v=""/>
    <s v="Newcline Fan Regulator - Imme"/>
    <s v=""/>
    <s v=""/>
  </r>
  <r>
    <n v="1620"/>
    <x v="208"/>
    <x v="6"/>
    <x v="17"/>
    <n v="17000"/>
    <s v=""/>
    <s v="Carpentary Repairs for Annex and Lab"/>
    <s v=""/>
    <s v=""/>
  </r>
  <r>
    <n v="1621"/>
    <x v="208"/>
    <x v="2"/>
    <x v="34"/>
    <n v="2000"/>
    <s v=""/>
    <s v="Batteries"/>
    <s v=""/>
    <s v=""/>
  </r>
  <r>
    <n v="1622"/>
    <x v="209"/>
    <x v="4"/>
    <x v="28"/>
    <n v="2000"/>
    <s v=""/>
    <s v="Director's Foot Mat"/>
    <s v=""/>
    <s v=""/>
  </r>
  <r>
    <n v="1623"/>
    <x v="209"/>
    <x v="2"/>
    <x v="53"/>
    <n v="9500"/>
    <s v=""/>
    <s v="Cuttout Fuse 500amps &amp; Cast Security Light"/>
    <s v=""/>
    <s v=""/>
  </r>
  <r>
    <n v="1624"/>
    <x v="209"/>
    <x v="0"/>
    <x v="22"/>
    <n v="50000"/>
    <s v=""/>
    <s v="Nurse Rose Loan"/>
    <s v=""/>
    <s v=""/>
  </r>
  <r>
    <n v="1625"/>
    <x v="209"/>
    <x v="6"/>
    <x v="8"/>
    <n v="6500"/>
    <s v=""/>
    <s v="Servicing Generators - Mujid"/>
    <s v=""/>
    <s v=""/>
  </r>
  <r>
    <n v="1626"/>
    <x v="210"/>
    <x v="4"/>
    <x v="28"/>
    <n v="42500"/>
    <s v=""/>
    <s v="Ground Staff Weekly "/>
    <s v=""/>
    <s v=""/>
  </r>
  <r>
    <n v="1627"/>
    <x v="210"/>
    <x v="1"/>
    <x v="15"/>
    <n v="5200"/>
    <s v=""/>
    <s v="Diesel"/>
    <s v=""/>
    <s v=""/>
  </r>
  <r>
    <n v="1628"/>
    <x v="211"/>
    <x v="1"/>
    <x v="1"/>
    <n v="3000"/>
    <s v=""/>
    <s v="Petrol"/>
    <s v=""/>
    <s v=""/>
  </r>
  <r>
    <n v="1629"/>
    <x v="212"/>
    <x v="6"/>
    <x v="17"/>
    <n v="5000"/>
    <s v=""/>
    <s v="Carpentary Balance"/>
    <s v=""/>
    <s v=""/>
  </r>
  <r>
    <n v="1630"/>
    <x v="213"/>
    <x v="1"/>
    <x v="1"/>
    <n v="3000"/>
    <s v=""/>
    <s v="Petrol"/>
    <s v=""/>
    <s v=""/>
  </r>
  <r>
    <n v="1631"/>
    <x v="214"/>
    <x v="0"/>
    <x v="22"/>
    <n v="5000"/>
    <s v=""/>
    <s v="Nurse Blessing "/>
    <s v=""/>
    <s v=""/>
  </r>
  <r>
    <n v="1632"/>
    <x v="215"/>
    <x v="6"/>
    <x v="17"/>
    <n v="5000"/>
    <s v=""/>
    <s v="Table Construction for Server Room "/>
    <s v=""/>
    <s v=""/>
  </r>
  <r>
    <n v="1633"/>
    <x v="215"/>
    <x v="6"/>
    <x v="8"/>
    <n v="3000"/>
    <s v=""/>
    <s v="Welding Work Examination Couch - Shedrack"/>
    <s v=""/>
    <s v=""/>
  </r>
  <r>
    <n v="1634"/>
    <x v="216"/>
    <x v="4"/>
    <x v="5"/>
    <n v="500000"/>
    <s v=""/>
    <s v="500k Given to Director"/>
    <s v=""/>
    <s v=""/>
  </r>
  <r>
    <n v="1635"/>
    <x v="216"/>
    <x v="6"/>
    <x v="7"/>
    <n v="9500"/>
    <s v=""/>
    <s v="Plumbing Repairs"/>
    <s v=""/>
    <s v=""/>
  </r>
  <r>
    <n v="1636"/>
    <x v="216"/>
    <x v="1"/>
    <x v="1"/>
    <n v="5200"/>
    <s v=""/>
    <s v="Petrol"/>
    <s v=""/>
    <s v=""/>
  </r>
  <r>
    <n v="1637"/>
    <x v="216"/>
    <x v="4"/>
    <x v="28"/>
    <n v="42500"/>
    <s v=""/>
    <s v="Ground Staff Weekly "/>
    <s v=""/>
    <s v=""/>
  </r>
  <r>
    <n v="1638"/>
    <x v="217"/>
    <x v="1"/>
    <x v="1"/>
    <n v="13400"/>
    <s v=""/>
    <s v="Petrol Day, Petrol Night &amp; Diesel"/>
    <s v=""/>
    <s v=""/>
  </r>
  <r>
    <n v="1639"/>
    <x v="218"/>
    <x v="6"/>
    <x v="9"/>
    <n v="17000"/>
    <s v=""/>
    <s v="Imme October Service Charge"/>
    <s v=""/>
    <s v=""/>
  </r>
  <r>
    <n v="1640"/>
    <x v="219"/>
    <x v="1"/>
    <x v="1"/>
    <n v="24500"/>
    <s v=""/>
    <s v="Bulk Petrol"/>
    <s v=""/>
    <s v=""/>
  </r>
  <r>
    <n v="1641"/>
    <x v="220"/>
    <x v="6"/>
    <x v="8"/>
    <n v="15000"/>
    <s v=""/>
    <s v="Complete Overhauling of Generator - Mujid"/>
    <s v=""/>
    <s v=""/>
  </r>
  <r>
    <n v="1642"/>
    <x v="221"/>
    <x v="0"/>
    <x v="22"/>
    <n v="6000"/>
    <s v=""/>
    <s v="Umar Driver Loan"/>
    <s v=""/>
    <s v=""/>
  </r>
  <r>
    <n v="1643"/>
    <x v="221"/>
    <x v="11"/>
    <x v="56"/>
    <n v="5000"/>
    <s v=""/>
    <s v="Nurse Aisha Gift from Director"/>
    <s v=""/>
    <s v=""/>
  </r>
  <r>
    <n v="1644"/>
    <x v="222"/>
    <x v="2"/>
    <x v="3"/>
    <n v="4500"/>
    <s v=""/>
    <s v="PT&amp;KCCT Anticoagulant Bottles"/>
    <s v=""/>
    <s v=""/>
  </r>
  <r>
    <n v="1645"/>
    <x v="222"/>
    <x v="1"/>
    <x v="1"/>
    <n v="8200"/>
    <s v=""/>
    <s v="Petrol"/>
    <s v=""/>
    <s v=""/>
  </r>
  <r>
    <n v="1646"/>
    <x v="223"/>
    <x v="1"/>
    <x v="1"/>
    <n v="30000"/>
    <s v=""/>
    <s v="NHIS Coordinator Petrol"/>
    <s v=""/>
    <s v=""/>
  </r>
  <r>
    <n v="1647"/>
    <x v="223"/>
    <x v="4"/>
    <x v="28"/>
    <n v="39500"/>
    <s v=""/>
    <s v="Ground Staff Weekly "/>
    <s v=""/>
    <s v=""/>
  </r>
  <r>
    <n v="1648"/>
    <x v="223"/>
    <x v="1"/>
    <x v="1"/>
    <n v="8200"/>
    <s v=""/>
    <s v="Diesel &amp; Petrol"/>
    <s v=""/>
    <s v=""/>
  </r>
  <r>
    <n v="1649"/>
    <x v="223"/>
    <x v="8"/>
    <x v="12"/>
    <n v="48500"/>
    <s v=""/>
    <s v="Face Mask 45 Pcs"/>
    <s v=""/>
    <s v=""/>
  </r>
  <r>
    <n v="1650"/>
    <x v="223"/>
    <x v="0"/>
    <x v="0"/>
    <n v="8700"/>
    <s v=""/>
    <s v="Dr. Brown Pad"/>
    <s v=""/>
    <s v=""/>
  </r>
  <r>
    <n v="1651"/>
    <x v="223"/>
    <x v="1"/>
    <x v="1"/>
    <n v="8200"/>
    <s v=""/>
    <s v="Engine Oil Diesel &amp; Petrol"/>
    <s v=""/>
    <s v=""/>
  </r>
  <r>
    <n v="1652"/>
    <x v="224"/>
    <x v="1"/>
    <x v="1"/>
    <n v="24500"/>
    <s v=""/>
    <s v="Bulk Petrol"/>
    <s v=""/>
    <s v=""/>
  </r>
  <r>
    <n v="1653"/>
    <x v="225"/>
    <x v="11"/>
    <x v="60"/>
    <n v="460000"/>
    <s v=""/>
    <s v="10k to Balance 300k for NHIS Peeps"/>
    <s v=""/>
    <s v=""/>
  </r>
  <r>
    <n v="1654"/>
    <x v="225"/>
    <x v="2"/>
    <x v="2"/>
    <n v="3000"/>
    <s v=""/>
    <s v="Mounting COVID-19 Sign Post"/>
    <s v=""/>
    <s v=""/>
  </r>
  <r>
    <n v="1655"/>
    <x v="226"/>
    <x v="5"/>
    <x v="6"/>
    <n v="5000"/>
    <s v=""/>
    <s v="Monthly Internet Subscription"/>
    <s v=""/>
    <s v=""/>
  </r>
  <r>
    <n v="1656"/>
    <x v="226"/>
    <x v="4"/>
    <x v="5"/>
    <n v="206500"/>
    <s v=""/>
    <s v="Director's Printer &amp; Pastor Tony Laptop"/>
    <s v=""/>
    <s v=""/>
  </r>
  <r>
    <n v="1657"/>
    <x v="226"/>
    <x v="10"/>
    <x v="18"/>
    <n v="216500"/>
    <s v=""/>
    <s v="NEPA Bill October 2020"/>
    <s v=""/>
    <s v=""/>
  </r>
  <r>
    <n v="1658"/>
    <x v="227"/>
    <x v="3"/>
    <x v="43"/>
    <n v="291000"/>
    <s v=""/>
    <s v="Pharmacy Salary"/>
    <s v=""/>
    <s v=""/>
  </r>
  <r>
    <n v="1659"/>
    <x v="227"/>
    <x v="11"/>
    <x v="56"/>
    <n v="15000"/>
    <s v=""/>
    <s v="Football Jerseys Contribution"/>
    <s v=""/>
    <s v=""/>
  </r>
  <r>
    <n v="1660"/>
    <x v="227"/>
    <x v="0"/>
    <x v="0"/>
    <n v="521000"/>
    <s v=""/>
    <s v="Administrators Salary"/>
    <s v=""/>
    <s v=""/>
  </r>
  <r>
    <n v="1661"/>
    <x v="228"/>
    <x v="1"/>
    <x v="1"/>
    <n v="24500"/>
    <s v=""/>
    <s v="Bulk Petrol"/>
    <s v=""/>
    <s v=""/>
  </r>
  <r>
    <n v="1662"/>
    <x v="228"/>
    <x v="0"/>
    <x v="0"/>
    <n v="164500"/>
    <s v=""/>
    <s v="Security Salary"/>
    <s v=""/>
    <s v=""/>
  </r>
  <r>
    <n v="1663"/>
    <x v="228"/>
    <x v="6"/>
    <x v="7"/>
    <n v="5200"/>
    <s v=""/>
    <s v="Plumbing Repairs"/>
    <s v=""/>
    <s v=""/>
  </r>
  <r>
    <n v="1664"/>
    <x v="228"/>
    <x v="2"/>
    <x v="2"/>
    <n v="65000"/>
    <s v=""/>
    <s v="Printing Papers"/>
    <s v=""/>
    <s v=""/>
  </r>
  <r>
    <n v="1665"/>
    <x v="228"/>
    <x v="6"/>
    <x v="29"/>
    <n v="399000"/>
    <s v=""/>
    <s v="Maintenance, Laboratory and Auxillary"/>
    <s v=""/>
    <s v=""/>
  </r>
  <r>
    <n v="1666"/>
    <x v="229"/>
    <x v="0"/>
    <x v="0"/>
    <n v="665000"/>
    <s v=""/>
    <s v="Nurses Salary"/>
    <s v=""/>
    <s v=""/>
  </r>
  <r>
    <n v="1667"/>
    <x v="229"/>
    <x v="2"/>
    <x v="53"/>
    <n v="16550"/>
    <s v=""/>
    <s v="Bulbs Big &amp; Small"/>
    <s v=""/>
    <s v=""/>
  </r>
  <r>
    <n v="1668"/>
    <x v="229"/>
    <x v="1"/>
    <x v="33"/>
    <n v="500"/>
    <s v=""/>
    <s v="Engine Oil"/>
    <s v=""/>
    <s v=""/>
  </r>
  <r>
    <n v="1669"/>
    <x v="230"/>
    <x v="4"/>
    <x v="28"/>
    <n v="42500"/>
    <s v=""/>
    <s v="Ground Staff Weekly "/>
    <s v=""/>
    <s v=""/>
  </r>
  <r>
    <n v="1670"/>
    <x v="230"/>
    <x v="6"/>
    <x v="9"/>
    <n v="7000"/>
    <s v=""/>
    <s v="cut out fuse Imme"/>
    <s v=""/>
    <s v=""/>
  </r>
  <r>
    <n v="1671"/>
    <x v="230"/>
    <x v="9"/>
    <x v="13"/>
    <n v="1000"/>
    <s v=""/>
    <s v="Picking up items from Kano"/>
    <s v=""/>
    <s v=""/>
  </r>
  <r>
    <n v="1672"/>
    <x v="231"/>
    <x v="4"/>
    <x v="28"/>
    <n v="30000"/>
    <s v=""/>
    <s v="Lawalli Ground Staff Salary"/>
    <s v=""/>
    <s v=""/>
  </r>
  <r>
    <n v="1673"/>
    <x v="232"/>
    <x v="0"/>
    <x v="21"/>
    <n v="30000"/>
    <s v=""/>
    <s v="Maiicon Security - Monthly"/>
    <s v=""/>
    <s v=""/>
  </r>
  <r>
    <n v="1674"/>
    <x v="232"/>
    <x v="6"/>
    <x v="8"/>
    <n v="19000"/>
    <s v=""/>
    <s v="Mr. Mujid Repair of Generator &amp;Engine Oil Servicing"/>
    <s v=""/>
    <s v=""/>
  </r>
  <r>
    <n v="1675"/>
    <x v="233"/>
    <x v="1"/>
    <x v="1"/>
    <n v="24450"/>
    <s v=""/>
    <s v="Bulk Petrol"/>
    <s v=""/>
    <s v=""/>
  </r>
  <r>
    <n v="1676"/>
    <x v="233"/>
    <x v="0"/>
    <x v="21"/>
    <n v="24000"/>
    <s v=""/>
    <s v="Monthly Security Expenses - Mr. Azi"/>
    <s v=""/>
    <s v=""/>
  </r>
  <r>
    <n v="1677"/>
    <x v="233"/>
    <x v="1"/>
    <x v="33"/>
    <n v="1000"/>
    <s v=""/>
    <s v="Engine Oil Mallam Isa"/>
    <s v=""/>
    <s v=""/>
  </r>
  <r>
    <n v="1678"/>
    <x v="234"/>
    <x v="4"/>
    <x v="5"/>
    <n v="400000"/>
    <s v=""/>
    <s v="Given to Director - Umar"/>
    <s v=""/>
    <s v=""/>
  </r>
  <r>
    <n v="1679"/>
    <x v="234"/>
    <x v="2"/>
    <x v="58"/>
    <n v="14500"/>
    <s v=""/>
    <s v="Admin Data &amp; Recharge Card - Daniel/Bose"/>
    <s v=""/>
    <s v=""/>
  </r>
  <r>
    <n v="1680"/>
    <x v="234"/>
    <x v="10"/>
    <x v="24"/>
    <n v="4000"/>
    <s v=""/>
    <s v="Monthly Waste Disposal (November)"/>
    <s v=""/>
    <s v=""/>
  </r>
  <r>
    <n v="1681"/>
    <x v="234"/>
    <x v="11"/>
    <x v="46"/>
    <n v="10000"/>
    <s v=""/>
    <s v="NYSC Mobilization of Doctors and nurses"/>
    <s v=""/>
    <s v=""/>
  </r>
  <r>
    <n v="1682"/>
    <x v="234"/>
    <x v="9"/>
    <x v="13"/>
    <n v="500"/>
    <s v=""/>
    <s v="Transportation for Immunization"/>
    <s v=""/>
    <s v=""/>
  </r>
  <r>
    <n v="1683"/>
    <x v="235"/>
    <x v="6"/>
    <x v="9"/>
    <n v="11500"/>
    <s v=""/>
    <s v="Expanding Cable for Lab Network - Imme"/>
    <s v=""/>
    <s v=""/>
  </r>
  <r>
    <n v="1684"/>
    <x v="235"/>
    <x v="6"/>
    <x v="8"/>
    <n v="26000"/>
    <s v=""/>
    <s v="Mujid Complete Overhauling of 2 Gens"/>
    <s v=""/>
    <s v=""/>
  </r>
  <r>
    <n v="1685"/>
    <x v="235"/>
    <x v="3"/>
    <x v="45"/>
    <n v="34000"/>
    <s v=""/>
    <s v="Rocephin for Pharmacy"/>
    <s v=""/>
    <s v=""/>
  </r>
  <r>
    <n v="1686"/>
    <x v="236"/>
    <x v="11"/>
    <x v="60"/>
    <n v="50000"/>
    <s v=""/>
    <s v="Mr. Jesse NHIS Advance"/>
    <s v=""/>
    <s v=""/>
  </r>
  <r>
    <n v="1687"/>
    <x v="236"/>
    <x v="2"/>
    <x v="32"/>
    <n v="50000"/>
    <s v=""/>
    <s v="Laptop for Consulting Room 1"/>
    <s v=""/>
    <s v=""/>
  </r>
  <r>
    <n v="1688"/>
    <x v="237"/>
    <x v="4"/>
    <x v="28"/>
    <n v="42500"/>
    <s v=""/>
    <s v="Ground Staff Weekly"/>
    <s v=""/>
    <s v=""/>
  </r>
  <r>
    <n v="1689"/>
    <x v="237"/>
    <x v="2"/>
    <x v="2"/>
    <n v="6000"/>
    <s v=""/>
    <s v="Stationaries for Admin"/>
    <s v=""/>
    <s v=""/>
  </r>
  <r>
    <n v="1690"/>
    <x v="238"/>
    <x v="1"/>
    <x v="1"/>
    <n v="8200"/>
    <s v=""/>
    <s v="Petrol and Diesel "/>
    <s v=""/>
    <s v=""/>
  </r>
  <r>
    <n v="1691"/>
    <x v="239"/>
    <x v="7"/>
    <x v="41"/>
    <n v="15000"/>
    <s v=""/>
    <s v="Hard Disk for Lina's Laptop"/>
    <s v=""/>
    <s v=""/>
  </r>
  <r>
    <n v="1692"/>
    <x v="239"/>
    <x v="6"/>
    <x v="54"/>
    <n v="10000"/>
    <s v=""/>
    <s v="Catridge for Lab Printer"/>
    <s v=""/>
    <s v=""/>
  </r>
  <r>
    <n v="1693"/>
    <x v="239"/>
    <x v="6"/>
    <x v="9"/>
    <n v="1000"/>
    <s v=""/>
    <s v="Change of Theatre Socket - Imme"/>
    <s v=""/>
    <s v=""/>
  </r>
  <r>
    <n v="1694"/>
    <x v="239"/>
    <x v="1"/>
    <x v="1"/>
    <n v="5200"/>
    <s v=""/>
    <s v="Petrol"/>
    <s v=""/>
    <s v=""/>
  </r>
  <r>
    <n v="1695"/>
    <x v="240"/>
    <x v="1"/>
    <x v="1"/>
    <n v="8400"/>
    <s v=""/>
    <s v="Petrol"/>
    <s v=""/>
    <s v=""/>
  </r>
  <r>
    <n v="1696"/>
    <x v="240"/>
    <x v="2"/>
    <x v="34"/>
    <n v="900"/>
    <s v=""/>
    <s v="Battery"/>
    <s v=""/>
    <s v=""/>
  </r>
  <r>
    <n v="1697"/>
    <x v="241"/>
    <x v="4"/>
    <x v="28"/>
    <n v="20000"/>
    <s v=""/>
    <s v="Electricity Bill - Directors House"/>
    <s v=""/>
    <s v=""/>
  </r>
  <r>
    <n v="1698"/>
    <x v="241"/>
    <x v="2"/>
    <x v="34"/>
    <n v="27000"/>
    <s v=""/>
    <s v="2 Trips of White Laterite Sand"/>
    <s v=""/>
    <s v=""/>
  </r>
  <r>
    <n v="1699"/>
    <x v="241"/>
    <x v="2"/>
    <x v="53"/>
    <n v="3000"/>
    <s v=""/>
    <s v="Intercom Annex Extension"/>
    <s v=""/>
    <s v=""/>
  </r>
  <r>
    <n v="1700"/>
    <x v="241"/>
    <x v="1"/>
    <x v="1"/>
    <n v="32600"/>
    <s v=""/>
    <s v="Bulk Petrol 200Litres"/>
    <s v=""/>
    <s v=""/>
  </r>
  <r>
    <n v="1701"/>
    <x v="241"/>
    <x v="9"/>
    <x v="48"/>
    <n v="5000"/>
    <s v=""/>
    <s v="Trip to Kaduna - Emmanuel "/>
    <s v=""/>
    <s v=""/>
  </r>
  <r>
    <n v="1702"/>
    <x v="242"/>
    <x v="6"/>
    <x v="7"/>
    <n v="3400"/>
    <s v=""/>
    <s v="Plumbing"/>
    <s v=""/>
    <s v=""/>
  </r>
  <r>
    <n v="1703"/>
    <x v="243"/>
    <x v="11"/>
    <x v="56"/>
    <n v="20000"/>
    <s v=""/>
    <s v="Tosin and Mary Contribution from Director"/>
    <s v=""/>
    <s v=""/>
  </r>
  <r>
    <n v="1704"/>
    <x v="244"/>
    <x v="4"/>
    <x v="28"/>
    <n v="44500"/>
    <s v=""/>
    <s v="Ground Staff Weekly"/>
    <s v=""/>
    <s v=""/>
  </r>
  <r>
    <n v="1705"/>
    <x v="244"/>
    <x v="1"/>
    <x v="15"/>
    <n v="5700"/>
    <s v=""/>
    <s v="Diesel and Engine Oil"/>
    <s v=""/>
    <s v=""/>
  </r>
  <r>
    <n v="1706"/>
    <x v="245"/>
    <x v="1"/>
    <x v="1"/>
    <n v="24500"/>
    <s v=""/>
    <s v="Bulk Petrol"/>
    <s v=""/>
    <s v=""/>
  </r>
  <r>
    <n v="1707"/>
    <x v="246"/>
    <x v="1"/>
    <x v="33"/>
    <n v="3000"/>
    <s v=""/>
    <s v="Engine Oil - Mujid &amp; Mallam Isa"/>
    <s v=""/>
    <s v=""/>
  </r>
  <r>
    <n v="1708"/>
    <x v="246"/>
    <x v="2"/>
    <x v="53"/>
    <n v="16000"/>
    <s v=""/>
    <s v="Bulbs and Plugs "/>
    <s v=""/>
    <s v=""/>
  </r>
  <r>
    <n v="1709"/>
    <x v="246"/>
    <x v="6"/>
    <x v="8"/>
    <n v="2000"/>
    <s v=""/>
    <s v="AVR setup 4 Generators - Segun"/>
    <s v=""/>
    <s v=""/>
  </r>
  <r>
    <n v="1710"/>
    <x v="246"/>
    <x v="1"/>
    <x v="1"/>
    <n v="3200"/>
    <s v=""/>
    <s v="Petrol"/>
    <s v=""/>
    <s v=""/>
  </r>
  <r>
    <n v="1711"/>
    <x v="247"/>
    <x v="3"/>
    <x v="45"/>
    <n v="36200"/>
    <s v=""/>
    <s v="Rocephin for Pharmacy"/>
    <s v=""/>
    <s v=""/>
  </r>
  <r>
    <n v="1712"/>
    <x v="247"/>
    <x v="9"/>
    <x v="13"/>
    <n v="500"/>
    <s v=""/>
    <s v="Transportation for Immunization"/>
    <s v=""/>
    <s v=""/>
  </r>
  <r>
    <n v="1713"/>
    <x v="247"/>
    <x v="8"/>
    <x v="12"/>
    <n v="500000"/>
    <s v=""/>
    <s v="Given to Bose for Consumables"/>
    <s v=""/>
    <s v=""/>
  </r>
  <r>
    <n v="1714"/>
    <x v="247"/>
    <x v="2"/>
    <x v="53"/>
    <n v="3000"/>
    <s v=""/>
    <s v="Wires and Plugs"/>
    <s v=""/>
    <s v=""/>
  </r>
  <r>
    <n v="1715"/>
    <x v="247"/>
    <x v="10"/>
    <x v="18"/>
    <n v="20000"/>
    <s v=""/>
    <s v="NEPA Monthly - Ashiru"/>
    <s v=""/>
    <s v=""/>
  </r>
  <r>
    <n v="1716"/>
    <x v="247"/>
    <x v="13"/>
    <x v="35"/>
    <n v="15000"/>
    <s v=""/>
    <s v="Court Expenses - Director"/>
    <s v=""/>
    <s v=""/>
  </r>
  <r>
    <n v="1717"/>
    <x v="247"/>
    <x v="6"/>
    <x v="8"/>
    <n v="5500"/>
    <s v=""/>
    <s v="Repair of 500KVA Stabilizer - Segun"/>
    <s v=""/>
    <s v=""/>
  </r>
  <r>
    <n v="1718"/>
    <x v="247"/>
    <x v="4"/>
    <x v="28"/>
    <n v="3600"/>
    <s v=""/>
    <s v="Toilet Brush Director's Office"/>
    <s v=""/>
    <s v=""/>
  </r>
  <r>
    <n v="1719"/>
    <x v="247"/>
    <x v="2"/>
    <x v="2"/>
    <n v="22000"/>
    <s v=""/>
    <s v="Printing Hard Cover Files - Kola"/>
    <s v=""/>
    <s v=""/>
  </r>
  <r>
    <n v="1720"/>
    <x v="247"/>
    <x v="3"/>
    <x v="45"/>
    <n v="23000"/>
    <s v=""/>
    <s v="Printer for Pharmacy"/>
    <s v=""/>
    <s v=""/>
  </r>
  <r>
    <n v="1721"/>
    <x v="247"/>
    <x v="1"/>
    <x v="1"/>
    <n v="24450"/>
    <s v=""/>
    <s v="Bulm Petrol"/>
    <s v=""/>
    <s v=""/>
  </r>
  <r>
    <n v="1722"/>
    <x v="248"/>
    <x v="2"/>
    <x v="53"/>
    <n v="1000"/>
    <s v=""/>
    <s v="Aradite Gum &amp; TP"/>
    <s v=""/>
    <s v=""/>
  </r>
  <r>
    <n v="1723"/>
    <x v="249"/>
    <x v="2"/>
    <x v="3"/>
    <n v="18000"/>
    <s v=""/>
    <s v="Panels for 2 Phototerapy and Bulbs"/>
    <s v=""/>
    <s v=""/>
  </r>
  <r>
    <n v="1724"/>
    <x v="249"/>
    <x v="6"/>
    <x v="8"/>
    <n v="4000"/>
    <s v=""/>
    <s v="Technician Biomedical Charges"/>
    <s v=""/>
    <s v=""/>
  </r>
  <r>
    <n v="1725"/>
    <x v="250"/>
    <x v="1"/>
    <x v="15"/>
    <n v="5200"/>
    <s v=""/>
    <s v="Diesel"/>
    <s v=""/>
    <s v=""/>
  </r>
  <r>
    <n v="1726"/>
    <x v="251"/>
    <x v="9"/>
    <x v="13"/>
    <n v="700"/>
    <s v=""/>
    <s v="Transport to Pick Up Kaduna Item"/>
    <s v=""/>
    <s v=""/>
  </r>
  <r>
    <n v="1727"/>
    <x v="251"/>
    <x v="1"/>
    <x v="15"/>
    <n v="5200"/>
    <s v=""/>
    <s v="Diesel"/>
    <s v=""/>
    <s v=""/>
  </r>
  <r>
    <n v="1728"/>
    <x v="251"/>
    <x v="6"/>
    <x v="27"/>
    <n v="8500"/>
    <s v=""/>
    <s v="Repair Theatre Door &amp; Change of Key"/>
    <s v=""/>
    <s v=""/>
  </r>
  <r>
    <n v="1729"/>
    <x v="251"/>
    <x v="4"/>
    <x v="28"/>
    <n v="43500"/>
    <s v=""/>
    <s v="Ground Staff Weekly"/>
    <s v=""/>
    <s v=""/>
  </r>
  <r>
    <n v="1730"/>
    <x v="252"/>
    <x v="1"/>
    <x v="1"/>
    <n v="24450"/>
    <s v=""/>
    <s v="Bulk Petrol"/>
    <s v=""/>
    <s v=""/>
  </r>
  <r>
    <n v="1731"/>
    <x v="253"/>
    <x v="3"/>
    <x v="43"/>
    <n v="336000"/>
    <s v=""/>
    <s v="Pharmacy Monthly Salary"/>
    <s v=""/>
    <s v=""/>
  </r>
  <r>
    <n v="1732"/>
    <x v="253"/>
    <x v="4"/>
    <x v="28"/>
    <n v="7000"/>
    <s v=""/>
    <s v="Mr. Joe Authorized by Director "/>
    <s v=""/>
    <s v=""/>
  </r>
  <r>
    <n v="1733"/>
    <x v="254"/>
    <x v="0"/>
    <x v="0"/>
    <n v="417000"/>
    <s v=""/>
    <s v="Maintenance, Lab &amp; Auxillary Salary"/>
    <s v=""/>
    <s v=""/>
  </r>
  <r>
    <n v="1734"/>
    <x v="254"/>
    <x v="0"/>
    <x v="0"/>
    <n v="487000"/>
    <s v=""/>
    <s v="Total Administrators Salary"/>
    <s v=""/>
    <s v=""/>
  </r>
  <r>
    <n v="1735"/>
    <x v="254"/>
    <x v="10"/>
    <x v="18"/>
    <n v="228200"/>
    <s v=""/>
    <s v="Light Bill - Almadina"/>
    <s v=""/>
    <s v=""/>
  </r>
  <r>
    <n v="1736"/>
    <x v="254"/>
    <x v="0"/>
    <x v="21"/>
    <n v="166500"/>
    <s v=""/>
    <s v="Total Security Salary"/>
    <s v=""/>
    <s v=""/>
  </r>
  <r>
    <n v="1737"/>
    <x v="254"/>
    <x v="0"/>
    <x v="0"/>
    <n v="477000"/>
    <s v=""/>
    <s v="Total Nurses Salary"/>
    <s v=""/>
    <s v=""/>
  </r>
  <r>
    <n v="1738"/>
    <x v="255"/>
    <x v="1"/>
    <x v="1"/>
    <n v="24450"/>
    <s v=""/>
    <s v="Bulk Petrol"/>
    <s v=""/>
    <s v=""/>
  </r>
  <r>
    <n v="1739"/>
    <x v="256"/>
    <x v="7"/>
    <x v="16"/>
    <n v="35000"/>
    <s v=""/>
    <s v="Upchagi Salary &amp; Ko"/>
    <s v=""/>
    <s v=""/>
  </r>
  <r>
    <n v="1740"/>
    <x v="256"/>
    <x v="5"/>
    <x v="6"/>
    <n v="5000"/>
    <s v=""/>
    <s v="Monthly Internet Subscription"/>
    <s v=""/>
    <s v=""/>
  </r>
  <r>
    <n v="1741"/>
    <x v="257"/>
    <x v="4"/>
    <x v="28"/>
    <n v="44500"/>
    <s v=""/>
    <s v="Ground Staff Weekly"/>
    <s v=""/>
    <s v=""/>
  </r>
  <r>
    <n v="1742"/>
    <x v="258"/>
    <x v="2"/>
    <x v="3"/>
    <n v="2200"/>
    <s v=""/>
    <s v="Theatre Lamp Bulbs"/>
    <s v=""/>
    <s v=""/>
  </r>
  <r>
    <n v="1743"/>
    <x v="258"/>
    <x v="6"/>
    <x v="51"/>
    <n v="12000"/>
    <s v=""/>
    <s v="Change of Net - IPD Balcony"/>
    <s v=""/>
    <s v=""/>
  </r>
  <r>
    <n v="1744"/>
    <x v="258"/>
    <x v="6"/>
    <x v="7"/>
    <n v="2500"/>
    <s v=""/>
    <s v="Plumbing IPD, Change of Tap Heads"/>
    <s v=""/>
    <s v=""/>
  </r>
  <r>
    <n v="1745"/>
    <x v="259"/>
    <x v="2"/>
    <x v="3"/>
    <n v="9000"/>
    <s v=""/>
    <s v="Haematocrit Centrifuge Rotary Drive"/>
    <s v=""/>
    <s v=""/>
  </r>
  <r>
    <n v="1746"/>
    <x v="259"/>
    <x v="9"/>
    <x v="55"/>
    <n v="3000"/>
    <s v=""/>
    <s v="Immunization TP"/>
    <s v=""/>
    <s v=""/>
  </r>
  <r>
    <n v="1747"/>
    <x v="259"/>
    <x v="6"/>
    <x v="9"/>
    <n v="15000"/>
    <s v=""/>
    <s v="Mr. Imme November &amp; December"/>
    <s v=""/>
    <s v=""/>
  </r>
  <r>
    <n v="1748"/>
    <x v="260"/>
    <x v="2"/>
    <x v="3"/>
    <n v="12500"/>
    <s v=""/>
    <s v="Shadowless Surgical Bulbs"/>
    <s v=""/>
    <s v=""/>
  </r>
  <r>
    <n v="1749"/>
    <x v="261"/>
    <x v="6"/>
    <x v="30"/>
    <n v="20000"/>
    <s v=""/>
    <s v="Disease Control (Fumigation)"/>
    <s v=""/>
    <s v=""/>
  </r>
  <r>
    <n v="1750"/>
    <x v="261"/>
    <x v="4"/>
    <x v="28"/>
    <n v="30000"/>
    <s v=""/>
    <s v="Lawal Gardner Monthly"/>
    <s v=""/>
    <s v=""/>
  </r>
  <r>
    <n v="1751"/>
    <x v="261"/>
    <x v="2"/>
    <x v="3"/>
    <n v="7500"/>
    <s v=""/>
    <s v="5 Ampoules of Ephidienne"/>
    <s v=""/>
    <s v=""/>
  </r>
  <r>
    <n v="1752"/>
    <x v="261"/>
    <x v="6"/>
    <x v="27"/>
    <n v="1500"/>
    <s v=""/>
    <s v="Carpentary (Change of Lock &amp; Drawers)"/>
    <s v=""/>
    <s v=""/>
  </r>
  <r>
    <n v="1753"/>
    <x v="261"/>
    <x v="6"/>
    <x v="7"/>
    <n v="12000"/>
    <s v=""/>
    <s v="Sink Installation Installation in Consulting Room"/>
    <s v=""/>
    <s v=""/>
  </r>
  <r>
    <n v="1754"/>
    <x v="261"/>
    <x v="1"/>
    <x v="33"/>
    <n v="2500"/>
    <s v=""/>
    <s v="Engine Oil - Mallam Isa"/>
    <s v=""/>
    <s v=""/>
  </r>
  <r>
    <n v="1755"/>
    <x v="261"/>
    <x v="0"/>
    <x v="21"/>
    <n v="30000"/>
    <s v=""/>
    <s v="Maicon Security Monthly"/>
    <s v=""/>
    <s v=""/>
  </r>
  <r>
    <n v="1756"/>
    <x v="261"/>
    <x v="1"/>
    <x v="1"/>
    <n v="23900"/>
    <s v=""/>
    <s v="Bulk Petrol"/>
    <s v=""/>
    <s v=""/>
  </r>
  <r>
    <n v="1757"/>
    <x v="262"/>
    <x v="4"/>
    <x v="28"/>
    <n v="44500"/>
    <s v=""/>
    <s v="Ground Staff Weely"/>
    <s v=""/>
    <s v=""/>
  </r>
  <r>
    <n v="1758"/>
    <x v="262"/>
    <x v="5"/>
    <x v="6"/>
    <n v="15500"/>
    <s v=""/>
    <s v="December Data &amp; Airtime for Admin - Daniel"/>
    <s v=""/>
    <s v=""/>
  </r>
  <r>
    <n v="1759"/>
    <x v="263"/>
    <x v="0"/>
    <x v="22"/>
    <n v="35000"/>
    <s v=""/>
    <s v="Jonathan Loan"/>
    <s v=""/>
    <s v=""/>
  </r>
  <r>
    <n v="1760"/>
    <x v="264"/>
    <x v="10"/>
    <x v="24"/>
    <n v="4000"/>
    <s v=""/>
    <s v="Monthly Waste Disposal"/>
    <s v=""/>
    <s v=""/>
  </r>
  <r>
    <n v="1761"/>
    <x v="265"/>
    <x v="0"/>
    <x v="21"/>
    <n v="24000"/>
    <s v=""/>
    <s v="Monthly Security Expenses"/>
    <s v=""/>
    <s v=""/>
  </r>
  <r>
    <n v="1762"/>
    <x v="266"/>
    <x v="1"/>
    <x v="15"/>
    <n v="5200"/>
    <s v=""/>
    <s v="Diesel"/>
    <s v=""/>
    <s v=""/>
  </r>
  <r>
    <n v="1763"/>
    <x v="266"/>
    <x v="11"/>
    <x v="56"/>
    <n v="6300"/>
    <s v=""/>
    <s v="Transport Immunization, Christmas Bonus for External Security"/>
    <s v=""/>
    <s v=""/>
  </r>
  <r>
    <n v="1764"/>
    <x v="266"/>
    <x v="6"/>
    <x v="8"/>
    <n v="6000"/>
    <s v=""/>
    <s v="Servicing Generators 2 Gallons"/>
    <s v=""/>
    <s v=""/>
  </r>
  <r>
    <n v="1765"/>
    <x v="266"/>
    <x v="6"/>
    <x v="27"/>
    <n v="1500"/>
    <s v=""/>
    <s v="Change of Key - Inpatient Entrance Door"/>
    <s v=""/>
    <s v=""/>
  </r>
  <r>
    <n v="1766"/>
    <x v="266"/>
    <x v="9"/>
    <x v="13"/>
    <n v="800"/>
    <s v=""/>
    <s v="Transport for Sample Delivery to Shika"/>
    <s v=""/>
    <s v=""/>
  </r>
  <r>
    <n v="1767"/>
    <x v="266"/>
    <x v="2"/>
    <x v="34"/>
    <n v="2100"/>
    <s v=""/>
    <s v="Batteries of Glucometer Machine"/>
    <s v=""/>
    <s v=""/>
  </r>
  <r>
    <n v="1768"/>
    <x v="266"/>
    <x v="0"/>
    <x v="0"/>
    <n v="24000"/>
    <s v=""/>
    <s v="Dr. Sunday Okwor Ommission "/>
    <s v=""/>
    <s v=""/>
  </r>
  <r>
    <n v="1769"/>
    <x v="267"/>
    <x v="1"/>
    <x v="1"/>
    <n v="23850"/>
    <s v=""/>
    <s v="Bulk Petrol"/>
    <s v=""/>
    <s v=""/>
  </r>
  <r>
    <n v="1770"/>
    <x v="268"/>
    <x v="1"/>
    <x v="15"/>
    <n v="5200"/>
    <s v=""/>
    <s v="Diesel"/>
    <s v=""/>
    <s v=""/>
  </r>
  <r>
    <n v="1771"/>
    <x v="268"/>
    <x v="10"/>
    <x v="18"/>
    <n v="20000"/>
    <s v=""/>
    <s v="Engr. Ashiru, NEPA"/>
    <s v=""/>
    <s v=""/>
  </r>
  <r>
    <n v="1772"/>
    <x v="268"/>
    <x v="3"/>
    <x v="45"/>
    <n v="46000"/>
    <s v=""/>
    <s v="Purchase of Rocephin &amp; Infusions - Khadija"/>
    <s v=""/>
    <s v=""/>
  </r>
  <r>
    <n v="1773"/>
    <x v="268"/>
    <x v="12"/>
    <x v="61"/>
    <n v="6000"/>
    <s v=""/>
    <s v="Admin Extra Work During Christmas"/>
    <s v=""/>
    <s v=""/>
  </r>
  <r>
    <n v="1774"/>
    <x v="269"/>
    <x v="13"/>
    <x v="62"/>
    <n v="30000"/>
    <s v=""/>
    <s v="Business Premises Registration"/>
    <s v=""/>
    <s v=""/>
  </r>
  <r>
    <n v="1775"/>
    <x v="270"/>
    <x v="4"/>
    <x v="28"/>
    <n v="45500"/>
    <s v=""/>
    <s v="Ground Staff Weely"/>
    <s v=""/>
    <s v=""/>
  </r>
  <r>
    <n v="1776"/>
    <x v="271"/>
    <x v="6"/>
    <x v="7"/>
    <n v="9500"/>
    <s v=""/>
    <s v="Plumbing Repairs - OPD"/>
    <s v=""/>
    <s v=""/>
  </r>
  <r>
    <n v="1777"/>
    <x v="272"/>
    <x v="1"/>
    <x v="15"/>
    <n v="5200"/>
    <s v=""/>
    <s v="Diesel"/>
    <s v=""/>
    <s v=""/>
  </r>
  <r>
    <n v="1778"/>
    <x v="273"/>
    <x v="1"/>
    <x v="1"/>
    <n v="23850"/>
    <s v=""/>
    <s v="Bulk Petrol"/>
    <s v=""/>
    <s v=""/>
  </r>
  <r>
    <n v="1779"/>
    <x v="274"/>
    <x v="9"/>
    <x v="13"/>
    <n v="500"/>
    <s v=""/>
    <s v="Transport Immunization"/>
    <s v=""/>
    <s v=""/>
  </r>
  <r>
    <n v="1780"/>
    <x v="275"/>
    <x v="2"/>
    <x v="3"/>
    <n v="7000"/>
    <s v=""/>
    <s v="Ethanol"/>
    <s v=""/>
    <s v=""/>
  </r>
  <r>
    <n v="1781"/>
    <x v="275"/>
    <x v="2"/>
    <x v="34"/>
    <n v="17000"/>
    <s v=""/>
    <s v="Water Pipe"/>
    <s v=""/>
    <s v=""/>
  </r>
  <r>
    <n v="1782"/>
    <x v="275"/>
    <x v="8"/>
    <x v="37"/>
    <n v="53000"/>
    <s v=""/>
    <s v="Bedsheets"/>
    <s v=""/>
    <s v=""/>
  </r>
  <r>
    <n v="1783"/>
    <x v="276"/>
    <x v="1"/>
    <x v="15"/>
    <n v="5200"/>
    <s v=""/>
    <s v="Diesel"/>
    <s v=""/>
    <s v=""/>
  </r>
  <r>
    <n v="1784"/>
    <x v="276"/>
    <x v="9"/>
    <x v="13"/>
    <n v="300"/>
    <s v=""/>
    <s v="Transportation"/>
    <s v=""/>
    <s v=""/>
  </r>
  <r>
    <n v="1785"/>
    <x v="276"/>
    <x v="8"/>
    <x v="37"/>
    <n v="24000"/>
    <s v=""/>
    <s v="6 Bed Covers @ 4,000"/>
    <s v=""/>
    <s v=""/>
  </r>
  <r>
    <n v="1786"/>
    <x v="276"/>
    <x v="2"/>
    <x v="53"/>
    <n v="12000"/>
    <s v=""/>
    <s v="Tall Stool Chairs"/>
    <s v=""/>
    <s v=""/>
  </r>
  <r>
    <n v="1787"/>
    <x v="276"/>
    <x v="1"/>
    <x v="33"/>
    <n v="2500"/>
    <s v=""/>
    <s v="Engine Oil"/>
    <s v=""/>
    <s v=""/>
  </r>
  <r>
    <n v="1788"/>
    <x v="276"/>
    <x v="1"/>
    <x v="1"/>
    <n v="23850"/>
    <s v=""/>
    <s v="Bulk Petrol"/>
    <s v=""/>
    <s v=""/>
  </r>
  <r>
    <n v="1789"/>
    <x v="277"/>
    <x v="6"/>
    <x v="7"/>
    <n v="44500"/>
    <s v=""/>
    <s v="Plumbing"/>
    <s v=""/>
    <s v=""/>
  </r>
  <r>
    <n v="1790"/>
    <x v="277"/>
    <x v="6"/>
    <x v="9"/>
    <n v="16500"/>
    <s v=""/>
    <s v="Electrical (Imeh)"/>
    <s v=""/>
    <s v=""/>
  </r>
  <r>
    <n v="1791"/>
    <x v="277"/>
    <x v="3"/>
    <x v="45"/>
    <n v="3500"/>
    <s v=""/>
    <s v="Drugs (OPD)"/>
    <s v=""/>
    <s v=""/>
  </r>
  <r>
    <n v="1792"/>
    <x v="277"/>
    <x v="4"/>
    <x v="28"/>
    <n v="45500"/>
    <s v=""/>
    <s v="Ground Staff Weely"/>
    <s v=""/>
    <s v=""/>
  </r>
  <r>
    <n v="1793"/>
    <x v="278"/>
    <x v="2"/>
    <x v="53"/>
    <n v="15000"/>
    <s v=""/>
    <s v="Combi 2"/>
    <s v=""/>
    <s v=""/>
  </r>
  <r>
    <n v="1794"/>
    <x v="279"/>
    <x v="2"/>
    <x v="53"/>
    <n v="3500"/>
    <s v=""/>
    <s v="Cockroach Powder"/>
    <s v=""/>
    <s v=""/>
  </r>
  <r>
    <n v="1795"/>
    <x v="279"/>
    <x v="1"/>
    <x v="1"/>
    <n v="23850"/>
    <s v=""/>
    <s v="Bulk Petrol"/>
    <s v=""/>
    <s v=""/>
  </r>
  <r>
    <n v="1796"/>
    <x v="280"/>
    <x v="0"/>
    <x v="0"/>
    <n v="18500"/>
    <s v=""/>
    <s v="Dr. Paul Physiotherapist Shortage "/>
    <s v=""/>
    <s v=""/>
  </r>
  <r>
    <n v="1797"/>
    <x v="280"/>
    <x v="6"/>
    <x v="27"/>
    <n v="7000"/>
    <s v=""/>
    <s v="Change of Key - Inpatient Entrance Door"/>
    <s v=""/>
    <s v=""/>
  </r>
  <r>
    <n v="1798"/>
    <x v="280"/>
    <x v="8"/>
    <x v="37"/>
    <n v="1500"/>
    <s v=""/>
    <s v="Zip for Bed Cover"/>
    <s v=""/>
    <s v=""/>
  </r>
  <r>
    <n v="1799"/>
    <x v="280"/>
    <x v="8"/>
    <x v="37"/>
    <n v="3600"/>
    <s v=""/>
    <s v="Sewing Bed Covers"/>
    <s v=""/>
    <s v=""/>
  </r>
  <r>
    <n v="1800"/>
    <x v="280"/>
    <x v="8"/>
    <x v="37"/>
    <n v="2500"/>
    <s v=""/>
    <s v="Ghana Must Go Bag, Bed Sheet Storage"/>
    <s v=""/>
    <s v=""/>
  </r>
  <r>
    <n v="1801"/>
    <x v="280"/>
    <x v="6"/>
    <x v="8"/>
    <n v="1000"/>
    <s v=""/>
    <s v="Welding Chair"/>
    <s v=""/>
    <s v=""/>
  </r>
  <r>
    <n v="1802"/>
    <x v="280"/>
    <x v="2"/>
    <x v="2"/>
    <n v="6000"/>
    <s v=""/>
    <s v="Ultrasound Request Forms"/>
    <s v=""/>
    <s v=""/>
  </r>
  <r>
    <n v="1803"/>
    <x v="281"/>
    <x v="6"/>
    <x v="51"/>
    <n v="9500"/>
    <s v=""/>
    <s v="Hematocrit Centrifuge Repairs"/>
    <s v=""/>
    <s v=""/>
  </r>
  <r>
    <n v="1804"/>
    <x v="281"/>
    <x v="11"/>
    <x v="56"/>
    <n v="5000"/>
    <s v=""/>
    <s v="Amina X-Ray"/>
    <s v=""/>
    <s v=""/>
  </r>
  <r>
    <n v="1805"/>
    <x v="281"/>
    <x v="10"/>
    <x v="18"/>
    <n v="103500"/>
    <s v=""/>
    <s v="NEPA Almadina"/>
    <s v=""/>
    <s v=""/>
  </r>
  <r>
    <n v="1806"/>
    <x v="281"/>
    <x v="10"/>
    <x v="19"/>
    <n v="18500"/>
    <s v=""/>
    <s v="Water Bill - Almadina "/>
    <s v=""/>
    <s v=""/>
  </r>
  <r>
    <n v="1807"/>
    <x v="281"/>
    <x v="2"/>
    <x v="53"/>
    <n v="7000"/>
    <s v=""/>
    <s v="Sphig Curff"/>
    <s v=""/>
    <s v=""/>
  </r>
  <r>
    <n v="1808"/>
    <x v="281"/>
    <x v="1"/>
    <x v="15"/>
    <n v="5000"/>
    <s v=""/>
    <s v="Diesel"/>
    <s v=""/>
    <s v=""/>
  </r>
  <r>
    <n v="1809"/>
    <x v="281"/>
    <x v="6"/>
    <x v="30"/>
    <n v="7500"/>
    <s v=""/>
    <s v="Mosquito Fumigation"/>
    <s v=""/>
    <s v=""/>
  </r>
  <r>
    <n v="1810"/>
    <x v="281"/>
    <x v="6"/>
    <x v="30"/>
    <n v="2000"/>
    <s v=""/>
    <s v="Grass Repellant"/>
    <s v=""/>
    <s v=""/>
  </r>
  <r>
    <n v="1811"/>
    <x v="282"/>
    <x v="2"/>
    <x v="3"/>
    <n v="12000"/>
    <s v=""/>
    <s v="Yellow Canular 20pcs, NG Tube"/>
    <s v=""/>
    <s v=""/>
  </r>
  <r>
    <n v="1812"/>
    <x v="282"/>
    <x v="11"/>
    <x v="56"/>
    <n v="40000"/>
    <s v=""/>
    <s v="Amina Staff - Surgical Materials "/>
    <s v=""/>
    <s v=""/>
  </r>
  <r>
    <n v="1813"/>
    <x v="282"/>
    <x v="4"/>
    <x v="28"/>
    <n v="6000"/>
    <s v=""/>
    <s v="Change over box Directors office"/>
    <s v=""/>
    <s v=""/>
  </r>
  <r>
    <n v="1814"/>
    <x v="282"/>
    <x v="1"/>
    <x v="1"/>
    <n v="23850"/>
    <s v=""/>
    <s v="Bulk Petrol"/>
    <s v=""/>
    <s v=""/>
  </r>
  <r>
    <n v="1815"/>
    <x v="283"/>
    <x v="4"/>
    <x v="28"/>
    <n v="45500"/>
    <s v=""/>
    <s v="Ground Staff Weely"/>
    <s v=""/>
    <s v=""/>
  </r>
  <r>
    <n v="1816"/>
    <x v="283"/>
    <x v="0"/>
    <x v="22"/>
    <n v="20000"/>
    <s v=""/>
    <s v="Auwal Gardner Loan"/>
    <s v=""/>
    <s v=""/>
  </r>
  <r>
    <n v="1817"/>
    <x v="284"/>
    <x v="3"/>
    <x v="43"/>
    <n v="330500"/>
    <s v=""/>
    <s v="Pharmacy Salary"/>
    <s v=""/>
    <s v=""/>
  </r>
  <r>
    <n v="1818"/>
    <x v="284"/>
    <x v="0"/>
    <x v="21"/>
    <n v="160000"/>
    <s v=""/>
    <s v="Total Security Salary"/>
    <s v=""/>
    <s v=""/>
  </r>
  <r>
    <n v="1819"/>
    <x v="284"/>
    <x v="0"/>
    <x v="0"/>
    <n v="349000"/>
    <s v=""/>
    <s v="Lab &amp; Maintenance Salary"/>
    <s v=""/>
    <s v=""/>
  </r>
  <r>
    <n v="1820"/>
    <x v="285"/>
    <x v="6"/>
    <x v="8"/>
    <n v="5000"/>
    <s v=""/>
    <s v="Valve &amp; Aradite and Other Gen Services"/>
    <s v=""/>
    <s v=""/>
  </r>
  <r>
    <n v="1821"/>
    <x v="285"/>
    <x v="11"/>
    <x v="56"/>
    <n v="2200"/>
    <s v=""/>
    <s v="Amina Drugs"/>
    <s v=""/>
    <s v=""/>
  </r>
  <r>
    <n v="1822"/>
    <x v="285"/>
    <x v="1"/>
    <x v="15"/>
    <n v="5200"/>
    <s v=""/>
    <s v="Diesel"/>
    <s v=""/>
    <s v=""/>
  </r>
  <r>
    <n v="1823"/>
    <x v="285"/>
    <x v="1"/>
    <x v="33"/>
    <n v="2800"/>
    <s v=""/>
    <s v="Engine Oil"/>
    <s v=""/>
    <s v=""/>
  </r>
  <r>
    <n v="1824"/>
    <x v="285"/>
    <x v="8"/>
    <x v="37"/>
    <n v="1000"/>
    <s v=""/>
    <s v="Bed Screws &amp; Wheels"/>
    <s v=""/>
    <s v=""/>
  </r>
  <r>
    <n v="1825"/>
    <x v="285"/>
    <x v="0"/>
    <x v="0"/>
    <n v="642000"/>
    <s v=""/>
    <s v="Total Nurses Salary"/>
    <s v=""/>
    <s v=""/>
  </r>
  <r>
    <n v="1826"/>
    <x v="285"/>
    <x v="0"/>
    <x v="0"/>
    <n v="504000"/>
    <s v=""/>
    <s v="Total Admin Salary"/>
    <s v=""/>
    <s v=""/>
  </r>
  <r>
    <n v="1827"/>
    <x v="285"/>
    <x v="7"/>
    <x v="16"/>
    <n v="55000"/>
    <s v=""/>
    <s v="Upchagi and Bro"/>
    <s v=""/>
    <s v=""/>
  </r>
  <r>
    <n v="1828"/>
    <x v="286"/>
    <x v="4"/>
    <x v="28"/>
    <n v="20000"/>
    <s v=""/>
    <s v="NEPA Bill Director's House"/>
    <s v=""/>
    <s v=""/>
  </r>
  <r>
    <n v="1829"/>
    <x v="286"/>
    <x v="7"/>
    <x v="50"/>
    <n v="10000"/>
    <s v=""/>
    <s v="NEPA Bill Lina's Academy"/>
    <s v=""/>
    <s v=""/>
  </r>
  <r>
    <n v="1830"/>
    <x v="287"/>
    <x v="1"/>
    <x v="1"/>
    <n v="24850"/>
    <s v=""/>
    <s v="Bulk Petrol"/>
    <s v=""/>
    <s v=""/>
  </r>
  <r>
    <n v="1831"/>
    <x v="288"/>
    <x v="1"/>
    <x v="15"/>
    <n v="5200"/>
    <s v=""/>
    <s v="Diesel"/>
    <s v=""/>
    <s v=""/>
  </r>
  <r>
    <n v="1832"/>
    <x v="289"/>
    <x v="4"/>
    <x v="28"/>
    <n v="43500"/>
    <s v=""/>
    <s v="Ground Staff Weely"/>
    <s v=""/>
    <s v=""/>
  </r>
  <r>
    <n v="1833"/>
    <x v="289"/>
    <x v="1"/>
    <x v="33"/>
    <n v="2500"/>
    <s v=""/>
    <s v="Engine Oil"/>
    <s v=""/>
    <s v=""/>
  </r>
  <r>
    <n v="1834"/>
    <x v="290"/>
    <x v="0"/>
    <x v="21"/>
    <n v="30000"/>
    <s v=""/>
    <s v="Maicon Security Monthly"/>
    <s v=""/>
    <s v=""/>
  </r>
  <r>
    <n v="1835"/>
    <x v="290"/>
    <x v="4"/>
    <x v="28"/>
    <n v="30000"/>
    <s v=""/>
    <s v="Lawali Ground Staff"/>
    <s v=""/>
    <s v=""/>
  </r>
  <r>
    <n v="1836"/>
    <x v="290"/>
    <x v="5"/>
    <x v="6"/>
    <n v="5000"/>
    <s v=""/>
    <s v="Monthly Internet Subscription"/>
    <s v=""/>
    <s v=""/>
  </r>
  <r>
    <n v="1837"/>
    <x v="291"/>
    <x v="6"/>
    <x v="7"/>
    <n v="3000"/>
    <s v=""/>
    <s v="Plumbing Balance"/>
    <s v=""/>
    <s v=""/>
  </r>
  <r>
    <n v="1838"/>
    <x v="292"/>
    <x v="1"/>
    <x v="15"/>
    <n v="5200"/>
    <s v=""/>
    <s v="Diesel"/>
    <s v=""/>
    <s v=""/>
  </r>
  <r>
    <n v="1839"/>
    <x v="292"/>
    <x v="1"/>
    <x v="1"/>
    <n v="23850"/>
    <s v=""/>
    <s v="Bulk Petrol"/>
    <s v=""/>
    <s v=""/>
  </r>
  <r>
    <n v="1840"/>
    <x v="293"/>
    <x v="6"/>
    <x v="7"/>
    <n v="8500"/>
    <s v=""/>
    <s v="Plumbing Repairs Consulting Room3"/>
    <s v=""/>
    <s v=""/>
  </r>
  <r>
    <n v="1841"/>
    <x v="293"/>
    <x v="6"/>
    <x v="9"/>
    <n v="13000"/>
    <s v=""/>
    <s v="Electrical Works at Theatre - Immeh"/>
    <s v=""/>
    <s v=""/>
  </r>
  <r>
    <n v="1842"/>
    <x v="293"/>
    <x v="0"/>
    <x v="21"/>
    <n v="24000"/>
    <s v=""/>
    <s v="Monthly Security Expenses"/>
    <s v=""/>
    <s v=""/>
  </r>
  <r>
    <n v="1843"/>
    <x v="294"/>
    <x v="10"/>
    <x v="18"/>
    <n v="20000"/>
    <s v=""/>
    <s v="Engr. Ashiru Nepa work"/>
    <s v=""/>
    <s v=""/>
  </r>
  <r>
    <n v="1844"/>
    <x v="295"/>
    <x v="4"/>
    <x v="28"/>
    <n v="43500"/>
    <s v=""/>
    <s v="Ground Staff Weekly"/>
    <s v=""/>
    <s v=""/>
  </r>
  <r>
    <n v="1845"/>
    <x v="295"/>
    <x v="1"/>
    <x v="1"/>
    <n v="23450"/>
    <s v=""/>
    <s v="Bulk Petrol"/>
    <s v=""/>
    <s v=""/>
  </r>
  <r>
    <n v="1846"/>
    <x v="296"/>
    <x v="3"/>
    <x v="4"/>
    <n v="50000"/>
    <s v=""/>
    <s v="Kola Advance for Pharmacy Leather Bags"/>
    <s v=""/>
    <s v=""/>
  </r>
  <r>
    <n v="1847"/>
    <x v="296"/>
    <x v="0"/>
    <x v="22"/>
    <n v="1000"/>
    <s v=""/>
    <s v="Aliyu Sakadai Loan"/>
    <s v=""/>
    <s v=""/>
  </r>
  <r>
    <n v="1848"/>
    <x v="297"/>
    <x v="2"/>
    <x v="32"/>
    <n v="4000000"/>
    <s v="General Sales"/>
    <s v="000"/>
    <s v="IsraelVow"/>
    <d v="2021-05-09T03:46:59"/>
  </r>
  <r>
    <n v="1849"/>
    <x v="297"/>
    <x v="2"/>
    <x v="58"/>
    <n v="500"/>
    <s v="Clinic Sales"/>
    <s v="000"/>
    <s v="IsraelVow"/>
    <d v="2021-05-09T03:48:4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9D783B1-63EC-4E3A-8E57-3DFD1EAE9E47}" name="PivotTable1" cacheId="0" applyNumberFormats="0" applyBorderFormats="0" applyFontFormats="0" applyPatternFormats="0" applyAlignmentFormats="0" applyWidthHeightFormats="1" dataCaption="Values" showMissing="0" updatedVersion="6" minRefreshableVersion="3" itemPrintTitles="1" createdVersion="6" indent="0" showHeaders="0" compact="0" compactData="0" multipleFieldFilters="0">
  <location ref="E5:V70" firstHeaderRow="1" firstDataRow="2" firstDataCol="1"/>
  <pivotFields count="11">
    <pivotField compact="0" outline="0" showAll="0"/>
    <pivotField compact="0" outline="0" showAll="0">
      <items count="15">
        <item x="0"/>
        <item x="1"/>
        <item x="2"/>
        <item x="3"/>
        <item x="4"/>
        <item x="5"/>
        <item x="6"/>
        <item x="7"/>
        <item x="8"/>
        <item x="9"/>
        <item x="10"/>
        <item x="11"/>
        <item x="12"/>
        <item x="13"/>
        <item t="default"/>
      </items>
    </pivotField>
    <pivotField axis="axisCol" compact="0" outline="0" showAll="0">
      <items count="18">
        <item x="8"/>
        <item x="14"/>
        <item x="1"/>
        <item x="2"/>
        <item x="15"/>
        <item x="6"/>
        <item x="13"/>
        <item x="10"/>
        <item x="12"/>
        <item x="11"/>
        <item x="5"/>
        <item x="0"/>
        <item x="3"/>
        <item x="4"/>
        <item x="7"/>
        <item m="1" x="16"/>
        <item x="9"/>
        <item t="default"/>
      </items>
    </pivotField>
    <pivotField axis="axisRow" compact="0" outline="0" showAll="0">
      <items count="64">
        <item x="26"/>
        <item x="14"/>
        <item x="44"/>
        <item x="1"/>
        <item x="45"/>
        <item x="54"/>
        <item x="36"/>
        <item x="22"/>
        <item x="62"/>
        <item x="46"/>
        <item x="48"/>
        <item x="35"/>
        <item x="12"/>
        <item x="6"/>
        <item x="15"/>
        <item x="58"/>
        <item x="23"/>
        <item x="27"/>
        <item x="11"/>
        <item x="20"/>
        <item x="51"/>
        <item x="13"/>
        <item x="61"/>
        <item x="2"/>
        <item x="40"/>
        <item x="7"/>
        <item x="31"/>
        <item x="57"/>
        <item x="52"/>
        <item x="55"/>
        <item x="47"/>
        <item x="17"/>
        <item x="0"/>
        <item x="3"/>
        <item x="4"/>
        <item x="5"/>
        <item x="8"/>
        <item x="9"/>
        <item x="10"/>
        <item x="16"/>
        <item x="18"/>
        <item x="19"/>
        <item x="21"/>
        <item x="24"/>
        <item x="25"/>
        <item x="28"/>
        <item x="29"/>
        <item x="30"/>
        <item x="32"/>
        <item x="33"/>
        <item x="34"/>
        <item x="37"/>
        <item x="38"/>
        <item x="39"/>
        <item x="41"/>
        <item x="42"/>
        <item x="43"/>
        <item x="49"/>
        <item x="50"/>
        <item x="53"/>
        <item x="56"/>
        <item x="59"/>
        <item x="60"/>
        <item t="default"/>
      </items>
    </pivotField>
    <pivotField dataField="1" compact="0" outline="0" showAll="0"/>
    <pivotField compact="0" outline="0" showAll="0"/>
    <pivotField compact="0" outline="0" showAll="0"/>
    <pivotField compact="0" outline="0" showAll="0"/>
    <pivotField compact="0" outline="0" showAll="0"/>
    <pivotField compact="0" outline="0" showAll="0">
      <items count="7">
        <item x="1"/>
        <item x="2"/>
        <item x="3"/>
        <item x="4"/>
        <item x="0"/>
        <item x="5"/>
        <item t="default"/>
      </items>
    </pivotField>
    <pivotField compact="0" outline="0" showAll="0">
      <items count="5">
        <item x="1"/>
        <item x="2"/>
        <item x="0"/>
        <item x="3"/>
        <item t="default"/>
      </items>
    </pivotField>
  </pivotFields>
  <rowFields count="1">
    <field x="3"/>
  </rowFields>
  <rowItems count="6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t="grand">
      <x/>
    </i>
  </rowItems>
  <colFields count="1">
    <field x="2"/>
  </colFields>
  <colItems count="17">
    <i>
      <x/>
    </i>
    <i>
      <x v="1"/>
    </i>
    <i>
      <x v="2"/>
    </i>
    <i>
      <x v="3"/>
    </i>
    <i>
      <x v="4"/>
    </i>
    <i>
      <x v="5"/>
    </i>
    <i>
      <x v="6"/>
    </i>
    <i>
      <x v="7"/>
    </i>
    <i>
      <x v="8"/>
    </i>
    <i>
      <x v="9"/>
    </i>
    <i>
      <x v="10"/>
    </i>
    <i>
      <x v="11"/>
    </i>
    <i>
      <x v="12"/>
    </i>
    <i>
      <x v="13"/>
    </i>
    <i>
      <x v="14"/>
    </i>
    <i>
      <x v="16"/>
    </i>
    <i t="grand">
      <x/>
    </i>
  </colItems>
  <dataFields count="1">
    <dataField name="All Expenses" fld="4" baseField="3" baseItem="7" numFmtId="167"/>
  </dataFields>
  <formats count="39">
    <format dxfId="43">
      <pivotArea outline="0" collapsedLevelsAreSubtotals="1" fieldPosition="0"/>
    </format>
    <format dxfId="42">
      <pivotArea dataOnly="0" labelOnly="1" grandRow="1" outline="0" fieldPosition="0"/>
    </format>
    <format dxfId="41">
      <pivotArea type="origin" dataOnly="0" labelOnly="1" outline="0" fieldPosition="0"/>
    </format>
    <format dxfId="40">
      <pivotArea type="origin" dataOnly="0" labelOnly="1" outline="0" fieldPosition="0"/>
    </format>
    <format dxfId="39">
      <pivotArea dataOnly="0" labelOnly="1" outline="0" fieldPosition="0">
        <references count="1">
          <reference field="3" count="0"/>
        </references>
      </pivotArea>
    </format>
    <format dxfId="38">
      <pivotArea outline="0" fieldPosition="0">
        <references count="1">
          <reference field="4294967294" count="1">
            <x v="0"/>
          </reference>
        </references>
      </pivotArea>
    </format>
    <format dxfId="37">
      <pivotArea type="all" dataOnly="0" outline="0" fieldPosition="0"/>
    </format>
    <format dxfId="36">
      <pivotArea outline="0" collapsedLevelsAreSubtotals="1" fieldPosition="0"/>
    </format>
    <format dxfId="35">
      <pivotArea type="origin" dataOnly="0" labelOnly="1" outline="0" fieldPosition="0"/>
    </format>
    <format dxfId="34">
      <pivotArea type="topRight" dataOnly="0" labelOnly="1" outline="0" fieldPosition="0"/>
    </format>
    <format dxfId="33">
      <pivotArea dataOnly="0" labelOnly="1" outline="0" fieldPosition="0">
        <references count="1">
          <reference field="3" count="46">
            <x v="0"/>
            <x v="1"/>
            <x v="2"/>
            <x v="3"/>
            <x v="4"/>
            <x v="5"/>
            <x v="6"/>
            <x v="7"/>
            <x v="8"/>
            <x v="9"/>
            <x v="10"/>
            <x v="11"/>
            <x v="12"/>
            <x v="13"/>
            <x v="14"/>
            <x v="15"/>
            <x v="16"/>
            <x v="17"/>
            <x v="18"/>
            <x v="19"/>
            <x v="20"/>
            <x v="21"/>
            <x v="22"/>
            <x v="23"/>
            <x v="24"/>
            <x v="25"/>
            <x v="26"/>
            <x v="27"/>
            <x v="28"/>
            <x v="29"/>
            <x v="30"/>
            <x v="31"/>
            <x v="32"/>
            <x v="33"/>
            <x v="34"/>
            <x v="35"/>
            <x v="36"/>
            <x v="37"/>
            <x v="38"/>
            <x v="39"/>
            <x v="40"/>
            <x v="41"/>
            <x v="42"/>
            <x v="43"/>
            <x v="44"/>
            <x v="45"/>
          </reference>
        </references>
      </pivotArea>
    </format>
    <format dxfId="32">
      <pivotArea dataOnly="0" labelOnly="1" outline="0" fieldPosition="0">
        <references count="1">
          <reference field="3" count="17">
            <x v="46"/>
            <x v="47"/>
            <x v="48"/>
            <x v="49"/>
            <x v="50"/>
            <x v="51"/>
            <x v="52"/>
            <x v="53"/>
            <x v="54"/>
            <x v="55"/>
            <x v="56"/>
            <x v="57"/>
            <x v="58"/>
            <x v="59"/>
            <x v="60"/>
            <x v="61"/>
            <x v="62"/>
          </reference>
        </references>
      </pivotArea>
    </format>
    <format dxfId="31">
      <pivotArea dataOnly="0" labelOnly="1" grandRow="1" outline="0" fieldPosition="0"/>
    </format>
    <format dxfId="30">
      <pivotArea dataOnly="0" labelOnly="1" outline="0" fieldPosition="0">
        <references count="1">
          <reference field="2" count="0"/>
        </references>
      </pivotArea>
    </format>
    <format dxfId="29">
      <pivotArea dataOnly="0" labelOnly="1" grandCol="1" outline="0" fieldPosition="0"/>
    </format>
    <format dxfId="28">
      <pivotArea type="all" dataOnly="0" outline="0" fieldPosition="0"/>
    </format>
    <format dxfId="27">
      <pivotArea outline="0" collapsedLevelsAreSubtotals="1" fieldPosition="0"/>
    </format>
    <format dxfId="26">
      <pivotArea type="origin" dataOnly="0" labelOnly="1" outline="0" fieldPosition="0"/>
    </format>
    <format dxfId="25">
      <pivotArea type="topRight" dataOnly="0" labelOnly="1" outline="0" fieldPosition="0"/>
    </format>
    <format dxfId="24">
      <pivotArea dataOnly="0" labelOnly="1" outline="0" fieldPosition="0">
        <references count="1">
          <reference field="3" count="46">
            <x v="0"/>
            <x v="1"/>
            <x v="2"/>
            <x v="3"/>
            <x v="4"/>
            <x v="5"/>
            <x v="6"/>
            <x v="7"/>
            <x v="8"/>
            <x v="9"/>
            <x v="10"/>
            <x v="11"/>
            <x v="12"/>
            <x v="13"/>
            <x v="14"/>
            <x v="15"/>
            <x v="16"/>
            <x v="17"/>
            <x v="18"/>
            <x v="19"/>
            <x v="20"/>
            <x v="21"/>
            <x v="22"/>
            <x v="23"/>
            <x v="24"/>
            <x v="25"/>
            <x v="26"/>
            <x v="27"/>
            <x v="28"/>
            <x v="29"/>
            <x v="30"/>
            <x v="31"/>
            <x v="32"/>
            <x v="33"/>
            <x v="34"/>
            <x v="35"/>
            <x v="36"/>
            <x v="37"/>
            <x v="38"/>
            <x v="39"/>
            <x v="40"/>
            <x v="41"/>
            <x v="42"/>
            <x v="43"/>
            <x v="44"/>
            <x v="45"/>
          </reference>
        </references>
      </pivotArea>
    </format>
    <format dxfId="23">
      <pivotArea dataOnly="0" labelOnly="1" outline="0" fieldPosition="0">
        <references count="1">
          <reference field="3" count="17">
            <x v="46"/>
            <x v="47"/>
            <x v="48"/>
            <x v="49"/>
            <x v="50"/>
            <x v="51"/>
            <x v="52"/>
            <x v="53"/>
            <x v="54"/>
            <x v="55"/>
            <x v="56"/>
            <x v="57"/>
            <x v="58"/>
            <x v="59"/>
            <x v="60"/>
            <x v="61"/>
            <x v="62"/>
          </reference>
        </references>
      </pivotArea>
    </format>
    <format dxfId="22">
      <pivotArea dataOnly="0" labelOnly="1" grandRow="1" outline="0" fieldPosition="0"/>
    </format>
    <format dxfId="21">
      <pivotArea dataOnly="0" labelOnly="1" outline="0" fieldPosition="0">
        <references count="1">
          <reference field="2" count="0"/>
        </references>
      </pivotArea>
    </format>
    <format dxfId="20">
      <pivotArea dataOnly="0" labelOnly="1" grandCol="1" outline="0" fieldPosition="0"/>
    </format>
    <format dxfId="19">
      <pivotArea type="origin" dataOnly="0" labelOnly="1" outline="0" fieldPosition="0"/>
    </format>
    <format dxfId="18">
      <pivotArea type="origin" dataOnly="0" labelOnly="1" outline="0" fieldPosition="0"/>
    </format>
    <format dxfId="17">
      <pivotArea type="all" dataOnly="0" outline="0" fieldPosition="0"/>
    </format>
    <format dxfId="16">
      <pivotArea outline="0" collapsedLevelsAreSubtotals="1" fieldPosition="0"/>
    </format>
    <format dxfId="15">
      <pivotArea type="origin" dataOnly="0" labelOnly="1" outline="0" fieldPosition="0"/>
    </format>
    <format dxfId="14">
      <pivotArea type="topRight" dataOnly="0" labelOnly="1" outline="0" fieldPosition="0"/>
    </format>
    <format dxfId="13">
      <pivotArea dataOnly="0" labelOnly="1" outline="0" fieldPosition="0">
        <references count="1">
          <reference field="3" count="46">
            <x v="0"/>
            <x v="1"/>
            <x v="2"/>
            <x v="3"/>
            <x v="4"/>
            <x v="5"/>
            <x v="6"/>
            <x v="7"/>
            <x v="8"/>
            <x v="9"/>
            <x v="10"/>
            <x v="11"/>
            <x v="12"/>
            <x v="13"/>
            <x v="14"/>
            <x v="15"/>
            <x v="16"/>
            <x v="17"/>
            <x v="18"/>
            <x v="19"/>
            <x v="20"/>
            <x v="21"/>
            <x v="22"/>
            <x v="23"/>
            <x v="24"/>
            <x v="25"/>
            <x v="26"/>
            <x v="27"/>
            <x v="28"/>
            <x v="29"/>
            <x v="30"/>
            <x v="31"/>
            <x v="32"/>
            <x v="33"/>
            <x v="34"/>
            <x v="35"/>
            <x v="36"/>
            <x v="37"/>
            <x v="38"/>
            <x v="39"/>
            <x v="40"/>
            <x v="41"/>
            <x v="42"/>
            <x v="43"/>
            <x v="44"/>
            <x v="45"/>
          </reference>
        </references>
      </pivotArea>
    </format>
    <format dxfId="12">
      <pivotArea dataOnly="0" labelOnly="1" outline="0" fieldPosition="0">
        <references count="1">
          <reference field="3" count="17">
            <x v="46"/>
            <x v="47"/>
            <x v="48"/>
            <x v="49"/>
            <x v="50"/>
            <x v="51"/>
            <x v="52"/>
            <x v="53"/>
            <x v="54"/>
            <x v="55"/>
            <x v="56"/>
            <x v="57"/>
            <x v="58"/>
            <x v="59"/>
            <x v="60"/>
            <x v="61"/>
            <x v="62"/>
          </reference>
        </references>
      </pivotArea>
    </format>
    <format dxfId="11">
      <pivotArea dataOnly="0" labelOnly="1" grandRow="1" outline="0" fieldPosition="0"/>
    </format>
    <format dxfId="10">
      <pivotArea dataOnly="0" labelOnly="1" outline="0" fieldPosition="0">
        <references count="1">
          <reference field="2" count="0"/>
        </references>
      </pivotArea>
    </format>
    <format dxfId="9">
      <pivotArea dataOnly="0" labelOnly="1" grandCol="1" outline="0" fieldPosition="0"/>
    </format>
    <format dxfId="8">
      <pivotArea dataOnly="0" labelOnly="1" outline="0" fieldPosition="0">
        <references count="1">
          <reference field="2" count="0"/>
        </references>
      </pivotArea>
    </format>
    <format dxfId="7">
      <pivotArea dataOnly="0" labelOnly="1" grandCol="1" outline="0" fieldPosition="0"/>
    </format>
    <format dxfId="6">
      <pivotArea dataOnly="0" labelOnly="1" outline="0" fieldPosition="0">
        <references count="1">
          <reference field="2" count="0"/>
        </references>
      </pivotArea>
    </format>
    <format dxfId="5">
      <pivotArea dataOnly="0" labelOnly="1" grandCol="1" outline="0" fieldPosition="0"/>
    </format>
  </formats>
  <pivotTableStyleInfo name="PivotStyleMedium1" showRowHeaders="1" showColHeaders="1" showRowStripes="0"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FA061EF-A9BC-41B6-A5E3-9042DA4C880D}" name="Top2_ExpenseDetails" cacheId="34" applyNumberFormats="0" applyBorderFormats="0" applyFontFormats="0" applyPatternFormats="0" applyAlignmentFormats="0" applyWidthHeightFormats="1" dataCaption="Values" tag="c22cccbd-6a3d-4768-a096-9692c93fcc32" updatedVersion="8" minRefreshableVersion="3" useAutoFormatting="1" subtotalHiddenItems="1" itemPrintTitles="1" createdVersion="6" indent="0" outline="1" outlineData="1" multipleFieldFilters="0" chartFormat="82">
  <location ref="BE3:BF6" firstHeaderRow="1" firstDataRow="1" firstDataCol="1"/>
  <pivotFields count="7">
    <pivotField allDrilled="1" subtotalTop="0" showAll="0" measureFilter="1" dataSourceSort="1" defaultSubtotal="0" defaultAttributeDrillState="1">
      <items count="2">
        <item x="0"/>
        <item x="1"/>
      </items>
    </pivotField>
    <pivotField dataField="1" subtotalTop="0" showAll="0" defaultSubtotal="0"/>
    <pivotField axis="axisRow" allDrilled="1" subtotalTop="0" showAll="0" measureFilter="1" sortType="descending" defaultSubtotal="0" defaultAttributeDrillState="1">
      <items count="2">
        <item x="1"/>
        <item x="0"/>
      </items>
    </pivotField>
    <pivotField allDrilled="1" subtotalTop="0" showAll="0" dataSourceSort="1" defaultSubtotal="0" defaultAttributeDrillState="1"/>
    <pivotField allDrilled="1" subtotalTop="0" showAll="0" dataSourceSort="1" defaultSubtotal="0"/>
    <pivotField subtotalTop="0" showAll="0" dataSourceSort="1" defaultSubtotal="0"/>
    <pivotField subtotalTop="0" showAll="0" dataSourceSort="1" defaultSubtotal="0"/>
  </pivotFields>
  <rowFields count="1">
    <field x="2"/>
  </rowFields>
  <rowItems count="3">
    <i>
      <x/>
    </i>
    <i>
      <x v="1"/>
    </i>
    <i t="grand">
      <x/>
    </i>
  </rowItems>
  <colItems count="1">
    <i/>
  </colItems>
  <dataFields count="1">
    <dataField fld="1" subtotal="count" baseField="0" baseItem="0"/>
  </dataField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19">
      <autoFilter ref="A1">
        <filterColumn colId="0">
          <top10 val="2" filterVal="2"/>
        </filterColumn>
      </autoFilter>
    </filter>
    <filter fld="2" type="count" id="4" iMeasureHier="19">
      <autoFilter ref="A1">
        <filterColumn colId="0">
          <top10 val="2" filterVal="2"/>
        </filterColumn>
      </autoFilter>
    </filter>
  </filters>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xpenseDtails]"/>
        <x15:activeTabTopLevelEntity name="[fTransaction]"/>
        <x15:activeTabTopLevelEntity name="[Dexpense_cat]"/>
        <x15:activeTabTopLevelEntity name="[Calendar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6350335-EB7C-48AA-B0FB-C8D955CB0C6D}" name="Avr.Largestexp" cacheId="40" applyNumberFormats="0" applyBorderFormats="0" applyFontFormats="0" applyPatternFormats="0" applyAlignmentFormats="0" applyWidthHeightFormats="1" dataCaption="Values" tag="b5667d44-5f50-4486-94bd-da539d3805c0" updatedVersion="8" minRefreshableVersion="3" useAutoFormatting="1" subtotalHiddenItems="1" itemPrintTitles="1" createdVersion="6" indent="0" outline="1" outlineData="1" multipleFieldFilters="0" chartFormat="82">
  <location ref="AS3:AS4" firstHeaderRow="1" firstDataRow="1" firstDataCol="0"/>
  <pivotFields count="6">
    <pivotField allDrilled="1" subtotalTop="0" showAll="0" measureFilter="1"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 allDrilled="1" subtotalTop="0" showAll="0" dataSourceSort="1" defaultSubtotal="0"/>
    <pivotField subtotalTop="0" showAll="0" dataSourceSort="1" defaultSubtotal="0"/>
    <pivotField subtotalTop="0" showAll="0" dataSourceSort="1" defaultSubtotal="0"/>
  </pivotFields>
  <rowItems count="1">
    <i/>
  </rowItems>
  <colItems count="1">
    <i/>
  </colItems>
  <dataFields count="1">
    <dataField fld="1" subtotal="count" baseField="0" baseItem="0"/>
  </dataField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19">
      <autoFilter ref="A1">
        <filterColumn colId="0">
          <top10 val="2" filterVal="2"/>
        </filterColumn>
      </autoFilter>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xpenseDtails]"/>
        <x15:activeTabTopLevelEntity name="[fTransaction]"/>
        <x15:activeTabTopLevelEntity name="[Dexpense_ca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B65AEC7-D03C-47F9-9D55-1D60E2719D46}" name="%ofExpensebyCat" cacheId="16" applyNumberFormats="0" applyBorderFormats="0" applyFontFormats="0" applyPatternFormats="0" applyAlignmentFormats="0" applyWidthHeightFormats="1" dataCaption="Values" tag="86e004e8-7bf4-4674-87f3-9678064fd6de" updatedVersion="8" minRefreshableVersion="3" useAutoFormatting="1" subtotalHiddenItems="1" itemPrintTitles="1" createdVersion="6" indent="0" outline="1" outlineData="1" multipleFieldFilters="0">
  <location ref="AO5:AP22" firstHeaderRow="1" firstDataRow="1" firstDataCol="1"/>
  <pivotFields count="6">
    <pivotField dataField="1" subtotalTop="0" showAll="0" defaultSubtotal="0"/>
    <pivotField axis="axisRow" allDrilled="1" subtotalTop="0" showAll="0" dataSourceSort="1" defaultSubtotal="0" defaultAttributeDrillState="1">
      <items count="16">
        <item x="0"/>
        <item x="1"/>
        <item x="2"/>
        <item x="3"/>
        <item x="4"/>
        <item x="5"/>
        <item x="6"/>
        <item x="7"/>
        <item x="8"/>
        <item x="9"/>
        <item x="10"/>
        <item x="11"/>
        <item x="12"/>
        <item x="13"/>
        <item x="14"/>
        <item x="15"/>
      </items>
    </pivotField>
    <pivotField allDrilled="1" subtotalTop="0" showAll="0" dataSourceSort="1" defaultSubtotal="0"/>
    <pivotField subtotalTop="0" showAll="0" dataSourceSort="1" defaultSubtotal="0"/>
    <pivotField subtotalTop="0" showAll="0" dataSourceSort="1" defaultSubtotal="0"/>
    <pivotField allDrilled="1" subtotalTop="0" showAll="0" dataSourceSort="1" defaultSubtotal="0" defaultAttributeDrillState="1"/>
  </pivotFields>
  <rowFields count="1">
    <field x="1"/>
  </rowFields>
  <rowItems count="17">
    <i>
      <x/>
    </i>
    <i>
      <x v="1"/>
    </i>
    <i>
      <x v="2"/>
    </i>
    <i>
      <x v="3"/>
    </i>
    <i>
      <x v="4"/>
    </i>
    <i>
      <x v="5"/>
    </i>
    <i>
      <x v="6"/>
    </i>
    <i>
      <x v="7"/>
    </i>
    <i>
      <x v="8"/>
    </i>
    <i>
      <x v="9"/>
    </i>
    <i>
      <x v="10"/>
    </i>
    <i>
      <x v="11"/>
    </i>
    <i>
      <x v="12"/>
    </i>
    <i>
      <x v="13"/>
    </i>
    <i>
      <x v="14"/>
    </i>
    <i>
      <x v="15"/>
    </i>
    <i t="grand">
      <x/>
    </i>
  </rowItems>
  <colItems count="1">
    <i/>
  </colItems>
  <dataFields count="1">
    <dataField fld="0" subtotal="count" baseField="0" baseItem="0"/>
  </dataField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Transaction]"/>
        <x15:activeTabTopLevelEntity name="[Dexpense_cat]"/>
        <x15:activeTabTopLevelEntity name="[Calendar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3121EDB-4C97-43BD-A486-C06980D32CDB}" name="HighestExp" cacheId="43" applyNumberFormats="0" applyBorderFormats="0" applyFontFormats="0" applyPatternFormats="0" applyAlignmentFormats="0" applyWidthHeightFormats="1" dataCaption="Values" tag="62804832-3cad-44ef-b2b7-280f0bb547af" updatedVersion="8" minRefreshableVersion="3" useAutoFormatting="1" subtotalHiddenItems="1" itemPrintTitles="1" createdVersion="6" indent="0" outline="1" outlineData="1" multipleFieldFilters="0" chartFormat="82">
  <location ref="AZ3:BA5" firstHeaderRow="1" firstDataRow="1" firstDataCol="1"/>
  <pivotFields count="7">
    <pivotField allDrilled="1" subtotalTop="0" showAll="0" measureFilter="1" dataSourceSort="1" defaultSubtotal="0" defaultAttributeDrillState="1">
      <items count="2">
        <item x="0"/>
        <item x="1"/>
      </items>
    </pivotField>
    <pivotField dataField="1" subtotalTop="0" showAll="0" defaultSubtotal="0"/>
    <pivotField axis="axisRow" allDrilled="1" subtotalTop="0" showAll="0" measureFilter="1" dataSourceSort="1" defaultSubtotal="0" defaultAttributeDrillState="1">
      <items count="1">
        <item x="0"/>
      </items>
    </pivotField>
    <pivotField allDrilled="1" subtotalTop="0" showAll="0" dataSourceSort="1" defaultSubtotal="0" defaultAttributeDrillState="1"/>
    <pivotField allDrilled="1" subtotalTop="0" showAll="0" dataSourceSort="1" defaultSubtotal="0"/>
    <pivotField subtotalTop="0" showAll="0" dataSourceSort="1" defaultSubtotal="0"/>
    <pivotField subtotalTop="0" showAll="0" dataSourceSort="1" defaultSubtotal="0"/>
  </pivotFields>
  <rowFields count="1">
    <field x="2"/>
  </rowFields>
  <rowItems count="2">
    <i>
      <x/>
    </i>
    <i t="grand">
      <x/>
    </i>
  </rowItems>
  <colItems count="1">
    <i/>
  </colItems>
  <dataFields count="1">
    <dataField fld="1" subtotal="count" baseField="0" baseItem="0"/>
  </dataField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19">
      <autoFilter ref="A1">
        <filterColumn colId="0">
          <top10 val="2" filterVal="2"/>
        </filterColumn>
      </autoFilter>
    </filter>
    <filter fld="2" type="count" id="3" iMeasureHier="19">
      <autoFilter ref="A1">
        <filterColumn colId="0">
          <top10 val="1" filterVal="1"/>
        </filterColumn>
      </autoFilter>
    </filter>
  </filters>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xpenseDtails]"/>
        <x15:activeTabTopLevelEntity name="[fTransaction]"/>
        <x15:activeTabTopLevelEntity name="[Dexpense_cat]"/>
        <x15:activeTabTopLevelEntity name="[Calendar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A138F37-BA53-49EC-A1C7-0B193A1BD82D}" name="Top2Doughnutchart" cacheId="37" applyNumberFormats="0" applyBorderFormats="0" applyFontFormats="0" applyPatternFormats="0" applyAlignmentFormats="0" applyWidthHeightFormats="1" dataCaption="Values" tag="a3d28a3c-b08e-4c36-91ce-0a3421809f92" updatedVersion="8" minRefreshableVersion="3" useAutoFormatting="1" subtotalHiddenItems="1" itemPrintTitles="1" createdVersion="6" indent="0" outline="1" outlineData="1" multipleFieldFilters="0">
  <location ref="BK2:BL19" firstHeaderRow="1" firstDataRow="1" firstDataCol="1"/>
  <pivotFields count="6">
    <pivotField dataField="1" subtotalTop="0" showAll="0" defaultSubtotal="0"/>
    <pivotField axis="axisRow" allDrilled="1" subtotalTop="0" showAll="0" dataSourceSort="1" defaultSubtotal="0" defaultAttributeDrillState="1">
      <items count="16">
        <item x="0"/>
        <item x="1"/>
        <item x="2"/>
        <item x="3"/>
        <item x="4"/>
        <item x="5"/>
        <item x="6"/>
        <item x="7"/>
        <item x="8"/>
        <item x="9"/>
        <item x="10"/>
        <item x="11"/>
        <item x="12"/>
        <item x="13"/>
        <item x="14"/>
        <item x="15"/>
      </items>
    </pivotField>
    <pivotField allDrilled="1" subtotalTop="0" showAll="0" dataSourceSort="1" defaultSubtotal="0" defaultAttributeDrillState="1"/>
    <pivotField allDrilled="1" subtotalTop="0" showAll="0" dataSourceSort="1" defaultSubtotal="0"/>
    <pivotField subtotalTop="0" showAll="0" dataSourceSort="1" defaultSubtotal="0"/>
    <pivotField subtotalTop="0" showAll="0" dataSourceSort="1" defaultSubtotal="0"/>
  </pivotFields>
  <rowFields count="1">
    <field x="1"/>
  </rowFields>
  <rowItems count="17">
    <i>
      <x/>
    </i>
    <i>
      <x v="1"/>
    </i>
    <i>
      <x v="2"/>
    </i>
    <i>
      <x v="3"/>
    </i>
    <i>
      <x v="4"/>
    </i>
    <i>
      <x v="5"/>
    </i>
    <i>
      <x v="6"/>
    </i>
    <i>
      <x v="7"/>
    </i>
    <i>
      <x v="8"/>
    </i>
    <i>
      <x v="9"/>
    </i>
    <i>
      <x v="10"/>
    </i>
    <i>
      <x v="11"/>
    </i>
    <i>
      <x v="12"/>
    </i>
    <i>
      <x v="13"/>
    </i>
    <i>
      <x v="14"/>
    </i>
    <i>
      <x v="15"/>
    </i>
    <i t="grand">
      <x/>
    </i>
  </rowItems>
  <colItems count="1">
    <i/>
  </colItems>
  <dataFields count="1">
    <dataField fld="0" subtotal="count" baseField="0" baseItem="0"/>
  </dataField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Transaction]"/>
        <x15:activeTabTopLevelEntity name="[DexpenseDtails]"/>
        <x15:activeTabTopLevelEntity name="[Dexpense_ca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B7D187D-29F2-44DA-ADBC-B96605562EDF}" name="Avr.DailyExpense" cacheId="19" applyNumberFormats="0" applyBorderFormats="0" applyFontFormats="0" applyPatternFormats="0" applyAlignmentFormats="0" applyWidthHeightFormats="1" dataCaption="Values" tag="0480408d-c003-4459-b9ed-a56c097665d0" updatedVersion="8" minRefreshableVersion="3" useAutoFormatting="1" subtotalHiddenItems="1" itemPrintTitles="1" createdVersion="6" indent="0" outline="1" outlineData="1" multipleFieldFilters="0">
  <location ref="Y4:Z21" firstHeaderRow="1" firstDataRow="1" firstDataCol="1"/>
  <pivotFields count="6">
    <pivotField dataField="1" subtotalTop="0" showAll="0" defaultSubtotal="0"/>
    <pivotField axis="axisRow" allDrilled="1" subtotalTop="0" showAll="0" dataSourceSort="1" defaultSubtotal="0" defaultAttributeDrillState="1">
      <items count="16">
        <item x="0"/>
        <item x="1"/>
        <item x="2"/>
        <item x="3"/>
        <item x="4"/>
        <item x="5"/>
        <item x="6"/>
        <item x="7"/>
        <item x="8"/>
        <item x="9"/>
        <item x="10"/>
        <item x="11"/>
        <item x="12"/>
        <item x="13"/>
        <item x="14"/>
        <item x="15"/>
      </items>
    </pivotField>
    <pivotField allDrilled="1" subtotalTop="0" showAll="0" dataSourceSort="1" defaultSubtotal="0"/>
    <pivotField subtotalTop="0" showAll="0" dataSourceSort="1" defaultSubtotal="0"/>
    <pivotField subtotalTop="0" showAll="0" dataSourceSort="1" defaultSubtotal="0"/>
    <pivotField allDrilled="1" subtotalTop="0" showAll="0" dataSourceSort="1" defaultSubtotal="0" defaultAttributeDrillState="1"/>
  </pivotFields>
  <rowFields count="1">
    <field x="1"/>
  </rowFields>
  <rowItems count="17">
    <i>
      <x/>
    </i>
    <i>
      <x v="1"/>
    </i>
    <i>
      <x v="2"/>
    </i>
    <i>
      <x v="3"/>
    </i>
    <i>
      <x v="4"/>
    </i>
    <i>
      <x v="5"/>
    </i>
    <i>
      <x v="6"/>
    </i>
    <i>
      <x v="7"/>
    </i>
    <i>
      <x v="8"/>
    </i>
    <i>
      <x v="9"/>
    </i>
    <i>
      <x v="10"/>
    </i>
    <i>
      <x v="11"/>
    </i>
    <i>
      <x v="12"/>
    </i>
    <i>
      <x v="13"/>
    </i>
    <i>
      <x v="14"/>
    </i>
    <i>
      <x v="15"/>
    </i>
    <i t="grand">
      <x/>
    </i>
  </rowItems>
  <colItems count="1">
    <i/>
  </colItems>
  <dataFields count="1">
    <dataField fld="0" subtotal="count" baseField="0" baseItem="0"/>
  </dataField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Transaction]"/>
        <x15:activeTabTopLevelEntity name="[Dexpense_cat]"/>
        <x15:activeTabTopLevelEntity name="[Calendar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20383BA-C8B0-4E73-A572-903693B3BF1C}" name="LineChartbysumofCat" cacheId="22" applyNumberFormats="0" applyBorderFormats="0" applyFontFormats="0" applyPatternFormats="0" applyAlignmentFormats="0" applyWidthHeightFormats="1" dataCaption="Values" tag="df52a404-fba2-4634-838d-2c113f8bdd92" updatedVersion="8" minRefreshableVersion="3" useAutoFormatting="1" subtotalHiddenItems="1" itemPrintTitles="1" createdVersion="6" indent="0" outline="1" outlineData="1" multipleFieldFilters="0" chartFormat="157">
  <location ref="J3:K20" firstHeaderRow="1" firstDataRow="1" firstDataCol="1"/>
  <pivotFields count="6">
    <pivotField dataField="1" subtotalTop="0" showAll="0" defaultSubtotal="0"/>
    <pivotField axis="axisRow" allDrilled="1" subtotalTop="0" showAll="0" dataSourceSort="1" defaultSubtotal="0" defaultAttributeDrillState="1">
      <items count="16">
        <item x="0"/>
        <item x="1"/>
        <item x="2"/>
        <item x="3"/>
        <item x="4"/>
        <item x="5"/>
        <item x="6"/>
        <item x="7"/>
        <item x="8"/>
        <item x="9"/>
        <item x="10"/>
        <item x="11"/>
        <item x="12"/>
        <item x="13"/>
        <item x="14"/>
        <item x="15"/>
      </items>
    </pivotField>
    <pivotField allDrilled="1" subtotalTop="0" showAll="0" dataSourceSort="1" defaultSubtotal="0"/>
    <pivotField subtotalTop="0" showAll="0" dataSourceSort="1" defaultSubtotal="0"/>
    <pivotField subtotalTop="0" showAll="0" dataSourceSort="1" defaultSubtotal="0"/>
    <pivotField allDrilled="1" subtotalTop="0" showAll="0" dataSourceSort="1" defaultSubtotal="0" defaultAttributeDrillState="1"/>
  </pivotFields>
  <rowFields count="1">
    <field x="1"/>
  </rowFields>
  <rowItems count="17">
    <i>
      <x/>
    </i>
    <i>
      <x v="1"/>
    </i>
    <i>
      <x v="2"/>
    </i>
    <i>
      <x v="3"/>
    </i>
    <i>
      <x v="4"/>
    </i>
    <i>
      <x v="5"/>
    </i>
    <i>
      <x v="6"/>
    </i>
    <i>
      <x v="7"/>
    </i>
    <i>
      <x v="8"/>
    </i>
    <i>
      <x v="9"/>
    </i>
    <i>
      <x v="10"/>
    </i>
    <i>
      <x v="11"/>
    </i>
    <i>
      <x v="12"/>
    </i>
    <i>
      <x v="13"/>
    </i>
    <i>
      <x v="14"/>
    </i>
    <i>
      <x v="15"/>
    </i>
    <i t="grand">
      <x/>
    </i>
  </rowItems>
  <colItems count="1">
    <i/>
  </colItems>
  <dataFields count="1">
    <dataField fld="0" subtotal="count" baseField="0" baseItem="0"/>
  </dataFields>
  <chartFormats count="157">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0"/>
          </reference>
        </references>
      </pivotArea>
    </chartFormat>
    <chartFormat chart="8" format="1" series="1">
      <pivotArea type="data" outline="0" fieldPosition="0">
        <references count="1">
          <reference field="4294967294" count="1" selected="0">
            <x v="0"/>
          </reference>
        </references>
      </pivotArea>
    </chartFormat>
    <chartFormat chart="9" format="1" series="1">
      <pivotArea type="data" outline="0" fieldPosition="0">
        <references count="1">
          <reference field="4294967294" count="1" selected="0">
            <x v="0"/>
          </reference>
        </references>
      </pivotArea>
    </chartFormat>
    <chartFormat chart="10" format="1" series="1">
      <pivotArea type="data" outline="0" fieldPosition="0">
        <references count="1">
          <reference field="4294967294" count="1" selected="0">
            <x v="0"/>
          </reference>
        </references>
      </pivotArea>
    </chartFormat>
    <chartFormat chart="11" format="1" series="1">
      <pivotArea type="data" outline="0" fieldPosition="0">
        <references count="1">
          <reference field="4294967294" count="1" selected="0">
            <x v="0"/>
          </reference>
        </references>
      </pivotArea>
    </chartFormat>
    <chartFormat chart="12" format="1" series="1">
      <pivotArea type="data" outline="0" fieldPosition="0">
        <references count="1">
          <reference field="4294967294" count="1" selected="0">
            <x v="0"/>
          </reference>
        </references>
      </pivotArea>
    </chartFormat>
    <chartFormat chart="13" format="1" series="1">
      <pivotArea type="data" outline="0" fieldPosition="0">
        <references count="1">
          <reference field="4294967294" count="1" selected="0">
            <x v="0"/>
          </reference>
        </references>
      </pivotArea>
    </chartFormat>
    <chartFormat chart="14" format="1" series="1">
      <pivotArea type="data" outline="0" fieldPosition="0">
        <references count="1">
          <reference field="4294967294" count="1" selected="0">
            <x v="0"/>
          </reference>
        </references>
      </pivotArea>
    </chartFormat>
    <chartFormat chart="15" format="1" series="1">
      <pivotArea type="data" outline="0" fieldPosition="0">
        <references count="1">
          <reference field="4294967294" count="1" selected="0">
            <x v="0"/>
          </reference>
        </references>
      </pivotArea>
    </chartFormat>
    <chartFormat chart="16" format="1" series="1">
      <pivotArea type="data" outline="0" fieldPosition="0">
        <references count="1">
          <reference field="4294967294" count="1" selected="0">
            <x v="0"/>
          </reference>
        </references>
      </pivotArea>
    </chartFormat>
    <chartFormat chart="17" format="1" series="1">
      <pivotArea type="data" outline="0" fieldPosition="0">
        <references count="1">
          <reference field="4294967294" count="1" selected="0">
            <x v="0"/>
          </reference>
        </references>
      </pivotArea>
    </chartFormat>
    <chartFormat chart="18" format="1" series="1">
      <pivotArea type="data" outline="0" fieldPosition="0">
        <references count="1">
          <reference field="4294967294" count="1" selected="0">
            <x v="0"/>
          </reference>
        </references>
      </pivotArea>
    </chartFormat>
    <chartFormat chart="19" format="1" series="1">
      <pivotArea type="data" outline="0" fieldPosition="0">
        <references count="1">
          <reference field="4294967294" count="1" selected="0">
            <x v="0"/>
          </reference>
        </references>
      </pivotArea>
    </chartFormat>
    <chartFormat chart="20" format="1" series="1">
      <pivotArea type="data" outline="0" fieldPosition="0">
        <references count="1">
          <reference field="4294967294" count="1" selected="0">
            <x v="0"/>
          </reference>
        </references>
      </pivotArea>
    </chartFormat>
    <chartFormat chart="21" format="1" series="1">
      <pivotArea type="data" outline="0" fieldPosition="0">
        <references count="1">
          <reference field="4294967294" count="1" selected="0">
            <x v="0"/>
          </reference>
        </references>
      </pivotArea>
    </chartFormat>
    <chartFormat chart="22" format="1" series="1">
      <pivotArea type="data" outline="0" fieldPosition="0">
        <references count="1">
          <reference field="4294967294" count="1" selected="0">
            <x v="0"/>
          </reference>
        </references>
      </pivotArea>
    </chartFormat>
    <chartFormat chart="23" format="1" series="1">
      <pivotArea type="data" outline="0" fieldPosition="0">
        <references count="1">
          <reference field="4294967294" count="1" selected="0">
            <x v="0"/>
          </reference>
        </references>
      </pivotArea>
    </chartFormat>
    <chartFormat chart="24" format="1" series="1">
      <pivotArea type="data" outline="0" fieldPosition="0">
        <references count="1">
          <reference field="4294967294" count="1" selected="0">
            <x v="0"/>
          </reference>
        </references>
      </pivotArea>
    </chartFormat>
    <chartFormat chart="25" format="1" series="1">
      <pivotArea type="data" outline="0" fieldPosition="0">
        <references count="1">
          <reference field="4294967294" count="1" selected="0">
            <x v="0"/>
          </reference>
        </references>
      </pivotArea>
    </chartFormat>
    <chartFormat chart="26" format="1" series="1">
      <pivotArea type="data" outline="0" fieldPosition="0">
        <references count="1">
          <reference field="4294967294" count="1" selected="0">
            <x v="0"/>
          </reference>
        </references>
      </pivotArea>
    </chartFormat>
    <chartFormat chart="27" format="1" series="1">
      <pivotArea type="data" outline="0" fieldPosition="0">
        <references count="1">
          <reference field="4294967294" count="1" selected="0">
            <x v="0"/>
          </reference>
        </references>
      </pivotArea>
    </chartFormat>
    <chartFormat chart="28" format="1" series="1">
      <pivotArea type="data" outline="0" fieldPosition="0">
        <references count="1">
          <reference field="4294967294" count="1" selected="0">
            <x v="0"/>
          </reference>
        </references>
      </pivotArea>
    </chartFormat>
    <chartFormat chart="29" format="1" series="1">
      <pivotArea type="data" outline="0" fieldPosition="0">
        <references count="1">
          <reference field="4294967294" count="1" selected="0">
            <x v="0"/>
          </reference>
        </references>
      </pivotArea>
    </chartFormat>
    <chartFormat chart="30" format="1" series="1">
      <pivotArea type="data" outline="0" fieldPosition="0">
        <references count="1">
          <reference field="4294967294" count="1" selected="0">
            <x v="0"/>
          </reference>
        </references>
      </pivotArea>
    </chartFormat>
    <chartFormat chart="31" format="1" series="1">
      <pivotArea type="data" outline="0" fieldPosition="0">
        <references count="1">
          <reference field="4294967294" count="1" selected="0">
            <x v="0"/>
          </reference>
        </references>
      </pivotArea>
    </chartFormat>
    <chartFormat chart="32" format="1" series="1">
      <pivotArea type="data" outline="0" fieldPosition="0">
        <references count="1">
          <reference field="4294967294" count="1" selected="0">
            <x v="0"/>
          </reference>
        </references>
      </pivotArea>
    </chartFormat>
    <chartFormat chart="33" format="1" series="1">
      <pivotArea type="data" outline="0" fieldPosition="0">
        <references count="1">
          <reference field="4294967294" count="1" selected="0">
            <x v="0"/>
          </reference>
        </references>
      </pivotArea>
    </chartFormat>
    <chartFormat chart="34" format="1" series="1">
      <pivotArea type="data" outline="0" fieldPosition="0">
        <references count="1">
          <reference field="4294967294" count="1" selected="0">
            <x v="0"/>
          </reference>
        </references>
      </pivotArea>
    </chartFormat>
    <chartFormat chart="35" format="1" series="1">
      <pivotArea type="data" outline="0" fieldPosition="0">
        <references count="1">
          <reference field="4294967294" count="1" selected="0">
            <x v="0"/>
          </reference>
        </references>
      </pivotArea>
    </chartFormat>
    <chartFormat chart="36" format="1" series="1">
      <pivotArea type="data" outline="0" fieldPosition="0">
        <references count="1">
          <reference field="4294967294" count="1" selected="0">
            <x v="0"/>
          </reference>
        </references>
      </pivotArea>
    </chartFormat>
    <chartFormat chart="37" format="1" series="1">
      <pivotArea type="data" outline="0" fieldPosition="0">
        <references count="1">
          <reference field="4294967294" count="1" selected="0">
            <x v="0"/>
          </reference>
        </references>
      </pivotArea>
    </chartFormat>
    <chartFormat chart="38" format="1" series="1">
      <pivotArea type="data" outline="0" fieldPosition="0">
        <references count="1">
          <reference field="4294967294" count="1" selected="0">
            <x v="0"/>
          </reference>
        </references>
      </pivotArea>
    </chartFormat>
    <chartFormat chart="39" format="1" series="1">
      <pivotArea type="data" outline="0" fieldPosition="0">
        <references count="1">
          <reference field="4294967294" count="1" selected="0">
            <x v="0"/>
          </reference>
        </references>
      </pivotArea>
    </chartFormat>
    <chartFormat chart="40" format="1" series="1">
      <pivotArea type="data" outline="0" fieldPosition="0">
        <references count="1">
          <reference field="4294967294" count="1" selected="0">
            <x v="0"/>
          </reference>
        </references>
      </pivotArea>
    </chartFormat>
    <chartFormat chart="41" format="1" series="1">
      <pivotArea type="data" outline="0" fieldPosition="0">
        <references count="1">
          <reference field="4294967294" count="1" selected="0">
            <x v="0"/>
          </reference>
        </references>
      </pivotArea>
    </chartFormat>
    <chartFormat chart="42" format="1" series="1">
      <pivotArea type="data" outline="0" fieldPosition="0">
        <references count="1">
          <reference field="4294967294" count="1" selected="0">
            <x v="0"/>
          </reference>
        </references>
      </pivotArea>
    </chartFormat>
    <chartFormat chart="43" format="1" series="1">
      <pivotArea type="data" outline="0" fieldPosition="0">
        <references count="1">
          <reference field="4294967294" count="1" selected="0">
            <x v="0"/>
          </reference>
        </references>
      </pivotArea>
    </chartFormat>
    <chartFormat chart="44" format="1" series="1">
      <pivotArea type="data" outline="0" fieldPosition="0">
        <references count="1">
          <reference field="4294967294" count="1" selected="0">
            <x v="0"/>
          </reference>
        </references>
      </pivotArea>
    </chartFormat>
    <chartFormat chart="45" format="1" series="1">
      <pivotArea type="data" outline="0" fieldPosition="0">
        <references count="1">
          <reference field="4294967294" count="1" selected="0">
            <x v="0"/>
          </reference>
        </references>
      </pivotArea>
    </chartFormat>
    <chartFormat chart="46" format="1" series="1">
      <pivotArea type="data" outline="0" fieldPosition="0">
        <references count="1">
          <reference field="4294967294" count="1" selected="0">
            <x v="0"/>
          </reference>
        </references>
      </pivotArea>
    </chartFormat>
    <chartFormat chart="47" format="1" series="1">
      <pivotArea type="data" outline="0" fieldPosition="0">
        <references count="1">
          <reference field="4294967294" count="1" selected="0">
            <x v="0"/>
          </reference>
        </references>
      </pivotArea>
    </chartFormat>
    <chartFormat chart="48" format="1" series="1">
      <pivotArea type="data" outline="0" fieldPosition="0">
        <references count="1">
          <reference field="4294967294" count="1" selected="0">
            <x v="0"/>
          </reference>
        </references>
      </pivotArea>
    </chartFormat>
    <chartFormat chart="49" format="1" series="1">
      <pivotArea type="data" outline="0" fieldPosition="0">
        <references count="1">
          <reference field="4294967294" count="1" selected="0">
            <x v="0"/>
          </reference>
        </references>
      </pivotArea>
    </chartFormat>
    <chartFormat chart="50" format="1" series="1">
      <pivotArea type="data" outline="0" fieldPosition="0">
        <references count="1">
          <reference field="4294967294" count="1" selected="0">
            <x v="0"/>
          </reference>
        </references>
      </pivotArea>
    </chartFormat>
    <chartFormat chart="51" format="1" series="1">
      <pivotArea type="data" outline="0" fieldPosition="0">
        <references count="1">
          <reference field="4294967294" count="1" selected="0">
            <x v="0"/>
          </reference>
        </references>
      </pivotArea>
    </chartFormat>
    <chartFormat chart="52" format="1" series="1">
      <pivotArea type="data" outline="0" fieldPosition="0">
        <references count="1">
          <reference field="4294967294" count="1" selected="0">
            <x v="0"/>
          </reference>
        </references>
      </pivotArea>
    </chartFormat>
    <chartFormat chart="53" format="1" series="1">
      <pivotArea type="data" outline="0" fieldPosition="0">
        <references count="1">
          <reference field="4294967294" count="1" selected="0">
            <x v="0"/>
          </reference>
        </references>
      </pivotArea>
    </chartFormat>
    <chartFormat chart="54" format="1" series="1">
      <pivotArea type="data" outline="0" fieldPosition="0">
        <references count="1">
          <reference field="4294967294" count="1" selected="0">
            <x v="0"/>
          </reference>
        </references>
      </pivotArea>
    </chartFormat>
    <chartFormat chart="55" format="1" series="1">
      <pivotArea type="data" outline="0" fieldPosition="0">
        <references count="1">
          <reference field="4294967294" count="1" selected="0">
            <x v="0"/>
          </reference>
        </references>
      </pivotArea>
    </chartFormat>
    <chartFormat chart="56" format="1" series="1">
      <pivotArea type="data" outline="0" fieldPosition="0">
        <references count="1">
          <reference field="4294967294" count="1" selected="0">
            <x v="0"/>
          </reference>
        </references>
      </pivotArea>
    </chartFormat>
    <chartFormat chart="57" format="1" series="1">
      <pivotArea type="data" outline="0" fieldPosition="0">
        <references count="1">
          <reference field="4294967294" count="1" selected="0">
            <x v="0"/>
          </reference>
        </references>
      </pivotArea>
    </chartFormat>
    <chartFormat chart="58" format="1" series="1">
      <pivotArea type="data" outline="0" fieldPosition="0">
        <references count="1">
          <reference field="4294967294" count="1" selected="0">
            <x v="0"/>
          </reference>
        </references>
      </pivotArea>
    </chartFormat>
    <chartFormat chart="59" format="1" series="1">
      <pivotArea type="data" outline="0" fieldPosition="0">
        <references count="1">
          <reference field="4294967294" count="1" selected="0">
            <x v="0"/>
          </reference>
        </references>
      </pivotArea>
    </chartFormat>
    <chartFormat chart="60" format="1" series="1">
      <pivotArea type="data" outline="0" fieldPosition="0">
        <references count="1">
          <reference field="4294967294" count="1" selected="0">
            <x v="0"/>
          </reference>
        </references>
      </pivotArea>
    </chartFormat>
    <chartFormat chart="61" format="1" series="1">
      <pivotArea type="data" outline="0" fieldPosition="0">
        <references count="1">
          <reference field="4294967294" count="1" selected="0">
            <x v="0"/>
          </reference>
        </references>
      </pivotArea>
    </chartFormat>
    <chartFormat chart="62" format="1"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0"/>
          </reference>
        </references>
      </pivotArea>
    </chartFormat>
    <chartFormat chart="64" format="1" series="1">
      <pivotArea type="data" outline="0" fieldPosition="0">
        <references count="1">
          <reference field="4294967294" count="1" selected="0">
            <x v="0"/>
          </reference>
        </references>
      </pivotArea>
    </chartFormat>
    <chartFormat chart="65" format="1" series="1">
      <pivotArea type="data" outline="0" fieldPosition="0">
        <references count="1">
          <reference field="4294967294" count="1" selected="0">
            <x v="0"/>
          </reference>
        </references>
      </pivotArea>
    </chartFormat>
    <chartFormat chart="66" format="1" series="1">
      <pivotArea type="data" outline="0" fieldPosition="0">
        <references count="1">
          <reference field="4294967294" count="1" selected="0">
            <x v="0"/>
          </reference>
        </references>
      </pivotArea>
    </chartFormat>
    <chartFormat chart="67" format="1" series="1">
      <pivotArea type="data" outline="0" fieldPosition="0">
        <references count="1">
          <reference field="4294967294" count="1" selected="0">
            <x v="0"/>
          </reference>
        </references>
      </pivotArea>
    </chartFormat>
    <chartFormat chart="68" format="1" series="1">
      <pivotArea type="data" outline="0" fieldPosition="0">
        <references count="1">
          <reference field="4294967294" count="1" selected="0">
            <x v="0"/>
          </reference>
        </references>
      </pivotArea>
    </chartFormat>
    <chartFormat chart="69" format="1" series="1">
      <pivotArea type="data" outline="0" fieldPosition="0">
        <references count="1">
          <reference field="4294967294" count="1" selected="0">
            <x v="0"/>
          </reference>
        </references>
      </pivotArea>
    </chartFormat>
    <chartFormat chart="70" format="1" series="1">
      <pivotArea type="data" outline="0" fieldPosition="0">
        <references count="1">
          <reference field="4294967294" count="1" selected="0">
            <x v="0"/>
          </reference>
        </references>
      </pivotArea>
    </chartFormat>
    <chartFormat chart="71" format="1" series="1">
      <pivotArea type="data" outline="0" fieldPosition="0">
        <references count="1">
          <reference field="4294967294" count="1" selected="0">
            <x v="0"/>
          </reference>
        </references>
      </pivotArea>
    </chartFormat>
    <chartFormat chart="72" format="1" series="1">
      <pivotArea type="data" outline="0" fieldPosition="0">
        <references count="1">
          <reference field="4294967294" count="1" selected="0">
            <x v="0"/>
          </reference>
        </references>
      </pivotArea>
    </chartFormat>
    <chartFormat chart="73" format="1" series="1">
      <pivotArea type="data" outline="0" fieldPosition="0">
        <references count="1">
          <reference field="4294967294" count="1" selected="0">
            <x v="0"/>
          </reference>
        </references>
      </pivotArea>
    </chartFormat>
    <chartFormat chart="74" format="1" series="1">
      <pivotArea type="data" outline="0" fieldPosition="0">
        <references count="1">
          <reference field="4294967294" count="1" selected="0">
            <x v="0"/>
          </reference>
        </references>
      </pivotArea>
    </chartFormat>
    <chartFormat chart="75" format="1" series="1">
      <pivotArea type="data" outline="0" fieldPosition="0">
        <references count="1">
          <reference field="4294967294" count="1" selected="0">
            <x v="0"/>
          </reference>
        </references>
      </pivotArea>
    </chartFormat>
    <chartFormat chart="76" format="1" series="1">
      <pivotArea type="data" outline="0" fieldPosition="0">
        <references count="1">
          <reference field="4294967294" count="1" selected="0">
            <x v="0"/>
          </reference>
        </references>
      </pivotArea>
    </chartFormat>
    <chartFormat chart="77" format="1" series="1">
      <pivotArea type="data" outline="0" fieldPosition="0">
        <references count="1">
          <reference field="4294967294" count="1" selected="0">
            <x v="0"/>
          </reference>
        </references>
      </pivotArea>
    </chartFormat>
    <chartFormat chart="78" format="1" series="1">
      <pivotArea type="data" outline="0" fieldPosition="0">
        <references count="1">
          <reference field="4294967294" count="1" selected="0">
            <x v="0"/>
          </reference>
        </references>
      </pivotArea>
    </chartFormat>
    <chartFormat chart="79" format="1" series="1">
      <pivotArea type="data" outline="0" fieldPosition="0">
        <references count="1">
          <reference field="4294967294" count="1" selected="0">
            <x v="0"/>
          </reference>
        </references>
      </pivotArea>
    </chartFormat>
    <chartFormat chart="80" format="1" series="1">
      <pivotArea type="data" outline="0" fieldPosition="0">
        <references count="1">
          <reference field="4294967294" count="1" selected="0">
            <x v="0"/>
          </reference>
        </references>
      </pivotArea>
    </chartFormat>
    <chartFormat chart="81" format="1" series="1">
      <pivotArea type="data" outline="0" fieldPosition="0">
        <references count="1">
          <reference field="4294967294" count="1" selected="0">
            <x v="0"/>
          </reference>
        </references>
      </pivotArea>
    </chartFormat>
    <chartFormat chart="82" format="1" series="1">
      <pivotArea type="data" outline="0" fieldPosition="0">
        <references count="1">
          <reference field="4294967294" count="1" selected="0">
            <x v="0"/>
          </reference>
        </references>
      </pivotArea>
    </chartFormat>
    <chartFormat chart="83" format="1" series="1">
      <pivotArea type="data" outline="0" fieldPosition="0">
        <references count="1">
          <reference field="4294967294" count="1" selected="0">
            <x v="0"/>
          </reference>
        </references>
      </pivotArea>
    </chartFormat>
    <chartFormat chart="84" format="1" series="1">
      <pivotArea type="data" outline="0" fieldPosition="0">
        <references count="1">
          <reference field="4294967294" count="1" selected="0">
            <x v="0"/>
          </reference>
        </references>
      </pivotArea>
    </chartFormat>
    <chartFormat chart="85" format="1" series="1">
      <pivotArea type="data" outline="0" fieldPosition="0">
        <references count="1">
          <reference field="4294967294" count="1" selected="0">
            <x v="0"/>
          </reference>
        </references>
      </pivotArea>
    </chartFormat>
    <chartFormat chart="86" format="1" series="1">
      <pivotArea type="data" outline="0" fieldPosition="0">
        <references count="1">
          <reference field="4294967294" count="1" selected="0">
            <x v="0"/>
          </reference>
        </references>
      </pivotArea>
    </chartFormat>
    <chartFormat chart="87" format="1" series="1">
      <pivotArea type="data" outline="0" fieldPosition="0">
        <references count="1">
          <reference field="4294967294" count="1" selected="0">
            <x v="0"/>
          </reference>
        </references>
      </pivotArea>
    </chartFormat>
    <chartFormat chart="88" format="1" series="1">
      <pivotArea type="data" outline="0" fieldPosition="0">
        <references count="1">
          <reference field="4294967294" count="1" selected="0">
            <x v="0"/>
          </reference>
        </references>
      </pivotArea>
    </chartFormat>
    <chartFormat chart="89" format="1" series="1">
      <pivotArea type="data" outline="0" fieldPosition="0">
        <references count="1">
          <reference field="4294967294" count="1" selected="0">
            <x v="0"/>
          </reference>
        </references>
      </pivotArea>
    </chartFormat>
    <chartFormat chart="90" format="1" series="1">
      <pivotArea type="data" outline="0" fieldPosition="0">
        <references count="1">
          <reference field="4294967294" count="1" selected="0">
            <x v="0"/>
          </reference>
        </references>
      </pivotArea>
    </chartFormat>
    <chartFormat chart="91" format="1" series="1">
      <pivotArea type="data" outline="0" fieldPosition="0">
        <references count="1">
          <reference field="4294967294" count="1" selected="0">
            <x v="0"/>
          </reference>
        </references>
      </pivotArea>
    </chartFormat>
    <chartFormat chart="92" format="1" series="1">
      <pivotArea type="data" outline="0" fieldPosition="0">
        <references count="1">
          <reference field="4294967294" count="1" selected="0">
            <x v="0"/>
          </reference>
        </references>
      </pivotArea>
    </chartFormat>
    <chartFormat chart="93" format="1" series="1">
      <pivotArea type="data" outline="0" fieldPosition="0">
        <references count="1">
          <reference field="4294967294" count="1" selected="0">
            <x v="0"/>
          </reference>
        </references>
      </pivotArea>
    </chartFormat>
    <chartFormat chart="94" format="1" series="1">
      <pivotArea type="data" outline="0" fieldPosition="0">
        <references count="1">
          <reference field="4294967294" count="1" selected="0">
            <x v="0"/>
          </reference>
        </references>
      </pivotArea>
    </chartFormat>
    <chartFormat chart="95" format="1" series="1">
      <pivotArea type="data" outline="0" fieldPosition="0">
        <references count="1">
          <reference field="4294967294" count="1" selected="0">
            <x v="0"/>
          </reference>
        </references>
      </pivotArea>
    </chartFormat>
    <chartFormat chart="96" format="1" series="1">
      <pivotArea type="data" outline="0" fieldPosition="0">
        <references count="1">
          <reference field="4294967294" count="1" selected="0">
            <x v="0"/>
          </reference>
        </references>
      </pivotArea>
    </chartFormat>
    <chartFormat chart="97" format="1" series="1">
      <pivotArea type="data" outline="0" fieldPosition="0">
        <references count="1">
          <reference field="4294967294" count="1" selected="0">
            <x v="0"/>
          </reference>
        </references>
      </pivotArea>
    </chartFormat>
    <chartFormat chart="98" format="1" series="1">
      <pivotArea type="data" outline="0" fieldPosition="0">
        <references count="1">
          <reference field="4294967294" count="1" selected="0">
            <x v="0"/>
          </reference>
        </references>
      </pivotArea>
    </chartFormat>
    <chartFormat chart="99" format="1" series="1">
      <pivotArea type="data" outline="0" fieldPosition="0">
        <references count="1">
          <reference field="4294967294" count="1" selected="0">
            <x v="0"/>
          </reference>
        </references>
      </pivotArea>
    </chartFormat>
    <chartFormat chart="100" format="1" series="1">
      <pivotArea type="data" outline="0" fieldPosition="0">
        <references count="1">
          <reference field="4294967294" count="1" selected="0">
            <x v="0"/>
          </reference>
        </references>
      </pivotArea>
    </chartFormat>
    <chartFormat chart="101" format="1" series="1">
      <pivotArea type="data" outline="0" fieldPosition="0">
        <references count="1">
          <reference field="4294967294" count="1" selected="0">
            <x v="0"/>
          </reference>
        </references>
      </pivotArea>
    </chartFormat>
    <chartFormat chart="102" format="1" series="1">
      <pivotArea type="data" outline="0" fieldPosition="0">
        <references count="1">
          <reference field="4294967294" count="1" selected="0">
            <x v="0"/>
          </reference>
        </references>
      </pivotArea>
    </chartFormat>
    <chartFormat chart="103" format="1" series="1">
      <pivotArea type="data" outline="0" fieldPosition="0">
        <references count="1">
          <reference field="4294967294" count="1" selected="0">
            <x v="0"/>
          </reference>
        </references>
      </pivotArea>
    </chartFormat>
    <chartFormat chart="104" format="1" series="1">
      <pivotArea type="data" outline="0" fieldPosition="0">
        <references count="1">
          <reference field="4294967294" count="1" selected="0">
            <x v="0"/>
          </reference>
        </references>
      </pivotArea>
    </chartFormat>
    <chartFormat chart="105" format="1" series="1">
      <pivotArea type="data" outline="0" fieldPosition="0">
        <references count="1">
          <reference field="4294967294" count="1" selected="0">
            <x v="0"/>
          </reference>
        </references>
      </pivotArea>
    </chartFormat>
    <chartFormat chart="106" format="1" series="1">
      <pivotArea type="data" outline="0" fieldPosition="0">
        <references count="1">
          <reference field="4294967294" count="1" selected="0">
            <x v="0"/>
          </reference>
        </references>
      </pivotArea>
    </chartFormat>
    <chartFormat chart="107" format="1" series="1">
      <pivotArea type="data" outline="0" fieldPosition="0">
        <references count="1">
          <reference field="4294967294" count="1" selected="0">
            <x v="0"/>
          </reference>
        </references>
      </pivotArea>
    </chartFormat>
    <chartFormat chart="108" format="1" series="1">
      <pivotArea type="data" outline="0" fieldPosition="0">
        <references count="1">
          <reference field="4294967294" count="1" selected="0">
            <x v="0"/>
          </reference>
        </references>
      </pivotArea>
    </chartFormat>
    <chartFormat chart="109" format="1" series="1">
      <pivotArea type="data" outline="0" fieldPosition="0">
        <references count="1">
          <reference field="4294967294" count="1" selected="0">
            <x v="0"/>
          </reference>
        </references>
      </pivotArea>
    </chartFormat>
    <chartFormat chart="110" format="1" series="1">
      <pivotArea type="data" outline="0" fieldPosition="0">
        <references count="1">
          <reference field="4294967294" count="1" selected="0">
            <x v="0"/>
          </reference>
        </references>
      </pivotArea>
    </chartFormat>
    <chartFormat chart="111" format="1" series="1">
      <pivotArea type="data" outline="0" fieldPosition="0">
        <references count="1">
          <reference field="4294967294" count="1" selected="0">
            <x v="0"/>
          </reference>
        </references>
      </pivotArea>
    </chartFormat>
    <chartFormat chart="112" format="1" series="1">
      <pivotArea type="data" outline="0" fieldPosition="0">
        <references count="1">
          <reference field="4294967294" count="1" selected="0">
            <x v="0"/>
          </reference>
        </references>
      </pivotArea>
    </chartFormat>
    <chartFormat chart="113" format="1" series="1">
      <pivotArea type="data" outline="0" fieldPosition="0">
        <references count="1">
          <reference field="4294967294" count="1" selected="0">
            <x v="0"/>
          </reference>
        </references>
      </pivotArea>
    </chartFormat>
    <chartFormat chart="114" format="1" series="1">
      <pivotArea type="data" outline="0" fieldPosition="0">
        <references count="1">
          <reference field="4294967294" count="1" selected="0">
            <x v="0"/>
          </reference>
        </references>
      </pivotArea>
    </chartFormat>
    <chartFormat chart="115" format="1" series="1">
      <pivotArea type="data" outline="0" fieldPosition="0">
        <references count="1">
          <reference field="4294967294" count="1" selected="0">
            <x v="0"/>
          </reference>
        </references>
      </pivotArea>
    </chartFormat>
    <chartFormat chart="116" format="1" series="1">
      <pivotArea type="data" outline="0" fieldPosition="0">
        <references count="1">
          <reference field="4294967294" count="1" selected="0">
            <x v="0"/>
          </reference>
        </references>
      </pivotArea>
    </chartFormat>
    <chartFormat chart="117" format="1" series="1">
      <pivotArea type="data" outline="0" fieldPosition="0">
        <references count="1">
          <reference field="4294967294" count="1" selected="0">
            <x v="0"/>
          </reference>
        </references>
      </pivotArea>
    </chartFormat>
    <chartFormat chart="118" format="1" series="1">
      <pivotArea type="data" outline="0" fieldPosition="0">
        <references count="1">
          <reference field="4294967294" count="1" selected="0">
            <x v="0"/>
          </reference>
        </references>
      </pivotArea>
    </chartFormat>
    <chartFormat chart="119" format="1" series="1">
      <pivotArea type="data" outline="0" fieldPosition="0">
        <references count="1">
          <reference field="4294967294" count="1" selected="0">
            <x v="0"/>
          </reference>
        </references>
      </pivotArea>
    </chartFormat>
    <chartFormat chart="120" format="1" series="1">
      <pivotArea type="data" outline="0" fieldPosition="0">
        <references count="1">
          <reference field="4294967294" count="1" selected="0">
            <x v="0"/>
          </reference>
        </references>
      </pivotArea>
    </chartFormat>
    <chartFormat chart="121" format="1" series="1">
      <pivotArea type="data" outline="0" fieldPosition="0">
        <references count="1">
          <reference field="4294967294" count="1" selected="0">
            <x v="0"/>
          </reference>
        </references>
      </pivotArea>
    </chartFormat>
    <chartFormat chart="122" format="1" series="1">
      <pivotArea type="data" outline="0" fieldPosition="0">
        <references count="1">
          <reference field="4294967294" count="1" selected="0">
            <x v="0"/>
          </reference>
        </references>
      </pivotArea>
    </chartFormat>
    <chartFormat chart="123" format="1" series="1">
      <pivotArea type="data" outline="0" fieldPosition="0">
        <references count="1">
          <reference field="4294967294" count="1" selected="0">
            <x v="0"/>
          </reference>
        </references>
      </pivotArea>
    </chartFormat>
    <chartFormat chart="124" format="1" series="1">
      <pivotArea type="data" outline="0" fieldPosition="0">
        <references count="1">
          <reference field="4294967294" count="1" selected="0">
            <x v="0"/>
          </reference>
        </references>
      </pivotArea>
    </chartFormat>
    <chartFormat chart="125" format="1" series="1">
      <pivotArea type="data" outline="0" fieldPosition="0">
        <references count="1">
          <reference field="4294967294" count="1" selected="0">
            <x v="0"/>
          </reference>
        </references>
      </pivotArea>
    </chartFormat>
    <chartFormat chart="126" format="1" series="1">
      <pivotArea type="data" outline="0" fieldPosition="0">
        <references count="1">
          <reference field="4294967294" count="1" selected="0">
            <x v="0"/>
          </reference>
        </references>
      </pivotArea>
    </chartFormat>
    <chartFormat chart="127" format="1" series="1">
      <pivotArea type="data" outline="0" fieldPosition="0">
        <references count="1">
          <reference field="4294967294" count="1" selected="0">
            <x v="0"/>
          </reference>
        </references>
      </pivotArea>
    </chartFormat>
    <chartFormat chart="128" format="1" series="1">
      <pivotArea type="data" outline="0" fieldPosition="0">
        <references count="1">
          <reference field="4294967294" count="1" selected="0">
            <x v="0"/>
          </reference>
        </references>
      </pivotArea>
    </chartFormat>
    <chartFormat chart="129" format="1" series="1">
      <pivotArea type="data" outline="0" fieldPosition="0">
        <references count="1">
          <reference field="4294967294" count="1" selected="0">
            <x v="0"/>
          </reference>
        </references>
      </pivotArea>
    </chartFormat>
    <chartFormat chart="130" format="1" series="1">
      <pivotArea type="data" outline="0" fieldPosition="0">
        <references count="1">
          <reference field="4294967294" count="1" selected="0">
            <x v="0"/>
          </reference>
        </references>
      </pivotArea>
    </chartFormat>
    <chartFormat chart="131" format="1" series="1">
      <pivotArea type="data" outline="0" fieldPosition="0">
        <references count="1">
          <reference field="4294967294" count="1" selected="0">
            <x v="0"/>
          </reference>
        </references>
      </pivotArea>
    </chartFormat>
    <chartFormat chart="132" format="1" series="1">
      <pivotArea type="data" outline="0" fieldPosition="0">
        <references count="1">
          <reference field="4294967294" count="1" selected="0">
            <x v="0"/>
          </reference>
        </references>
      </pivotArea>
    </chartFormat>
    <chartFormat chart="133" format="1" series="1">
      <pivotArea type="data" outline="0" fieldPosition="0">
        <references count="1">
          <reference field="4294967294" count="1" selected="0">
            <x v="0"/>
          </reference>
        </references>
      </pivotArea>
    </chartFormat>
    <chartFormat chart="134" format="1" series="1">
      <pivotArea type="data" outline="0" fieldPosition="0">
        <references count="1">
          <reference field="4294967294" count="1" selected="0">
            <x v="0"/>
          </reference>
        </references>
      </pivotArea>
    </chartFormat>
    <chartFormat chart="135" format="1" series="1">
      <pivotArea type="data" outline="0" fieldPosition="0">
        <references count="1">
          <reference field="4294967294" count="1" selected="0">
            <x v="0"/>
          </reference>
        </references>
      </pivotArea>
    </chartFormat>
    <chartFormat chart="136" format="1" series="1">
      <pivotArea type="data" outline="0" fieldPosition="0">
        <references count="1">
          <reference field="4294967294" count="1" selected="0">
            <x v="0"/>
          </reference>
        </references>
      </pivotArea>
    </chartFormat>
    <chartFormat chart="137" format="1" series="1">
      <pivotArea type="data" outline="0" fieldPosition="0">
        <references count="1">
          <reference field="4294967294" count="1" selected="0">
            <x v="0"/>
          </reference>
        </references>
      </pivotArea>
    </chartFormat>
    <chartFormat chart="138" format="1" series="1">
      <pivotArea type="data" outline="0" fieldPosition="0">
        <references count="1">
          <reference field="4294967294" count="1" selected="0">
            <x v="0"/>
          </reference>
        </references>
      </pivotArea>
    </chartFormat>
    <chartFormat chart="139" format="1" series="1">
      <pivotArea type="data" outline="0" fieldPosition="0">
        <references count="1">
          <reference field="4294967294" count="1" selected="0">
            <x v="0"/>
          </reference>
        </references>
      </pivotArea>
    </chartFormat>
    <chartFormat chart="140" format="1" series="1">
      <pivotArea type="data" outline="0" fieldPosition="0">
        <references count="1">
          <reference field="4294967294" count="1" selected="0">
            <x v="0"/>
          </reference>
        </references>
      </pivotArea>
    </chartFormat>
    <chartFormat chart="141" format="1" series="1">
      <pivotArea type="data" outline="0" fieldPosition="0">
        <references count="1">
          <reference field="4294967294" count="1" selected="0">
            <x v="0"/>
          </reference>
        </references>
      </pivotArea>
    </chartFormat>
    <chartFormat chart="142" format="1" series="1">
      <pivotArea type="data" outline="0" fieldPosition="0">
        <references count="1">
          <reference field="4294967294" count="1" selected="0">
            <x v="0"/>
          </reference>
        </references>
      </pivotArea>
    </chartFormat>
    <chartFormat chart="143" format="1" series="1">
      <pivotArea type="data" outline="0" fieldPosition="0">
        <references count="1">
          <reference field="4294967294" count="1" selected="0">
            <x v="0"/>
          </reference>
        </references>
      </pivotArea>
    </chartFormat>
    <chartFormat chart="144" format="1" series="1">
      <pivotArea type="data" outline="0" fieldPosition="0">
        <references count="1">
          <reference field="4294967294" count="1" selected="0">
            <x v="0"/>
          </reference>
        </references>
      </pivotArea>
    </chartFormat>
    <chartFormat chart="145" format="1" series="1">
      <pivotArea type="data" outline="0" fieldPosition="0">
        <references count="1">
          <reference field="4294967294" count="1" selected="0">
            <x v="0"/>
          </reference>
        </references>
      </pivotArea>
    </chartFormat>
    <chartFormat chart="146" format="2" series="1">
      <pivotArea type="data" outline="0" fieldPosition="0">
        <references count="1">
          <reference field="4294967294" count="1" selected="0">
            <x v="0"/>
          </reference>
        </references>
      </pivotArea>
    </chartFormat>
    <chartFormat chart="147" format="3" series="1">
      <pivotArea type="data" outline="0" fieldPosition="0">
        <references count="1">
          <reference field="4294967294" count="1" selected="0">
            <x v="0"/>
          </reference>
        </references>
      </pivotArea>
    </chartFormat>
    <chartFormat chart="148" format="3" series="1">
      <pivotArea type="data" outline="0" fieldPosition="0">
        <references count="1">
          <reference field="4294967294" count="1" selected="0">
            <x v="0"/>
          </reference>
        </references>
      </pivotArea>
    </chartFormat>
    <chartFormat chart="149" format="3" series="1">
      <pivotArea type="data" outline="0" fieldPosition="0">
        <references count="1">
          <reference field="4294967294" count="1" selected="0">
            <x v="0"/>
          </reference>
        </references>
      </pivotArea>
    </chartFormat>
    <chartFormat chart="150" format="3" series="1">
      <pivotArea type="data" outline="0" fieldPosition="0">
        <references count="1">
          <reference field="4294967294" count="1" selected="0">
            <x v="0"/>
          </reference>
        </references>
      </pivotArea>
    </chartFormat>
    <chartFormat chart="151" format="3" series="1">
      <pivotArea type="data" outline="0" fieldPosition="0">
        <references count="1">
          <reference field="4294967294" count="1" selected="0">
            <x v="0"/>
          </reference>
        </references>
      </pivotArea>
    </chartFormat>
    <chartFormat chart="152" format="3" series="1">
      <pivotArea type="data" outline="0" fieldPosition="0">
        <references count="1">
          <reference field="4294967294" count="1" selected="0">
            <x v="0"/>
          </reference>
        </references>
      </pivotArea>
    </chartFormat>
    <chartFormat chart="153" format="3" series="1">
      <pivotArea type="data" outline="0" fieldPosition="0">
        <references count="1">
          <reference field="4294967294" count="1" selected="0">
            <x v="0"/>
          </reference>
        </references>
      </pivotArea>
    </chartFormat>
    <chartFormat chart="154" format="4" series="1">
      <pivotArea type="data" outline="0" fieldPosition="0">
        <references count="1">
          <reference field="4294967294" count="1" selected="0">
            <x v="0"/>
          </reference>
        </references>
      </pivotArea>
    </chartFormat>
    <chartFormat chart="155" format="4" series="1">
      <pivotArea type="data" outline="0" fieldPosition="0">
        <references count="1">
          <reference field="4294967294" count="1" selected="0">
            <x v="0"/>
          </reference>
        </references>
      </pivotArea>
    </chartFormat>
    <chartFormat chart="156" format="4" series="1">
      <pivotArea type="data" outline="0" fieldPosition="0">
        <references count="1">
          <reference field="4294967294" count="1" selected="0">
            <x v="0"/>
          </reference>
        </references>
      </pivotArea>
    </chartFormat>
  </chartFormat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Transaction]"/>
        <x15:activeTabTopLevelEntity name="[Dexpense_cat]"/>
        <x15:activeTabTopLevelEntity name="[Calendar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048703A-0FD1-4141-B392-000BCD464C08}" name="TotalExpense" cacheId="28" applyNumberFormats="0" applyBorderFormats="0" applyFontFormats="0" applyPatternFormats="0" applyAlignmentFormats="0" applyWidthHeightFormats="1" dataCaption="Values" tag="436b484b-d9c8-439b-963a-7ea68c57d1ce" updatedVersion="8" minRefreshableVersion="3" useAutoFormatting="1" subtotalHiddenItems="1" itemPrintTitles="1" createdVersion="6" indent="0" outline="1" outlineData="1" multipleFieldFilters="0">
  <location ref="C3:D67" firstHeaderRow="1" firstDataRow="1" firstDataCol="1"/>
  <pivotFields count="7">
    <pivotField dataField="1" subtotalTop="0" showAll="0" defaultSubtotal="0"/>
    <pivotField axis="axisRow" allDrilled="1" subtotalTop="0" showAll="0" dataSourceSort="1" defaultSubtotal="0" defaultAttributeDrillState="1">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s>
    </pivotField>
    <pivotField allDrilled="1" subtotalTop="0" showAll="0" dataSourceSort="1" defaultSubtotal="0" defaultAttributeDrillState="1"/>
    <pivotField allDrilled="1" subtotalTop="0" showAll="0" dataSourceSort="1" defaultSubtotal="0"/>
    <pivotField subtotalTop="0" showAll="0" dataSourceSort="1" defaultSubtotal="0"/>
    <pivotField subtotalTop="0" showAll="0" dataSourceSort="1" defaultSubtotal="0"/>
    <pivotField allDrilled="1" subtotalTop="0" showAll="0" dataSourceSort="1" defaultSubtotal="0" defaultAttributeDrillState="1"/>
  </pivotFields>
  <rowFields count="1">
    <field x="1"/>
  </rowFields>
  <rowItems count="6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t="grand">
      <x/>
    </i>
  </rowItems>
  <colItems count="1">
    <i/>
  </colItems>
  <dataFields count="1">
    <dataField fld="0" subtotal="count" baseField="0" baseItem="0"/>
  </dataField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Transaction]"/>
        <x15:activeTabTopLevelEntity name="[DexpenseDtails]"/>
        <x15:activeTabTopLevelEntity name="[Dexpense_cat]"/>
        <x15:activeTabTopLevelEntity name="[Calendar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4685CC9A-FF46-40A5-BE0B-1EF9C37C3983}" name="Top5Exp.byCat" cacheId="25" applyNumberFormats="0" applyBorderFormats="0" applyFontFormats="0" applyPatternFormats="0" applyAlignmentFormats="0" applyWidthHeightFormats="1" dataCaption="Values" tag="bdd1b6bb-f0d3-4bb5-a211-b2201a574ea0" updatedVersion="8" minRefreshableVersion="3" useAutoFormatting="1" subtotalHiddenItems="1" itemPrintTitles="1" createdVersion="6" indent="0" outline="1" outlineData="1">
  <location ref="O3:P20" firstHeaderRow="1" firstDataRow="1" firstDataCol="1"/>
  <pivotFields count="6">
    <pivotField dataField="1" subtotalTop="0" showAll="0" defaultSubtotal="0"/>
    <pivotField axis="axisRow" allDrilled="1" subtotalTop="0" showAll="0" sortType="descending" defaultSubtotal="0" defaultAttributeDrillState="1">
      <items count="16">
        <item x="0"/>
        <item x="1"/>
        <item x="2"/>
        <item x="3"/>
        <item x="4"/>
        <item x="5"/>
        <item x="6"/>
        <item x="7"/>
        <item x="8"/>
        <item x="9"/>
        <item x="10"/>
        <item x="11"/>
        <item x="12"/>
        <item x="13"/>
        <item x="14"/>
        <item x="15"/>
      </items>
      <autoSortScope>
        <pivotArea dataOnly="0" outline="0" fieldPosition="0">
          <references count="1">
            <reference field="4294967294" count="1" selected="0">
              <x v="0"/>
            </reference>
          </references>
        </pivotArea>
      </autoSortScope>
    </pivotField>
    <pivotField allDrilled="1" subtotalTop="0" showAll="0" dataSourceSort="1" defaultSubtotal="0"/>
    <pivotField subtotalTop="0" showAll="0" dataSourceSort="1" defaultSubtotal="0"/>
    <pivotField subtotalTop="0" showAll="0" dataSourceSort="1" defaultSubtotal="0"/>
    <pivotField allDrilled="1" subtotalTop="0" showAll="0" dataSourceSort="1" defaultSubtotal="0" defaultAttributeDrillState="1"/>
  </pivotFields>
  <rowFields count="1">
    <field x="1"/>
  </rowFields>
  <rowItems count="17">
    <i>
      <x v="5"/>
    </i>
    <i>
      <x v="11"/>
    </i>
    <i>
      <x v="9"/>
    </i>
    <i>
      <x v="6"/>
    </i>
    <i>
      <x v="2"/>
    </i>
    <i>
      <x v="4"/>
    </i>
    <i>
      <x v="15"/>
    </i>
    <i>
      <x v="8"/>
    </i>
    <i>
      <x v="1"/>
    </i>
    <i>
      <x v="14"/>
    </i>
    <i>
      <x v="7"/>
    </i>
    <i>
      <x v="12"/>
    </i>
    <i>
      <x/>
    </i>
    <i>
      <x v="13"/>
    </i>
    <i>
      <x v="3"/>
    </i>
    <i>
      <x v="10"/>
    </i>
    <i t="grand">
      <x/>
    </i>
  </rowItems>
  <colItems count="1">
    <i/>
  </colItems>
  <dataFields count="1">
    <dataField fld="0" subtotal="count" baseField="0" baseItem="0"/>
  </dataField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xpense_cat]"/>
        <x15:activeTabTopLevelEntity name="[fTransac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F453BFD1-B730-4EBC-A700-0D070DE77754}" name="HourGlass" cacheId="46" applyNumberFormats="0" applyBorderFormats="0" applyFontFormats="0" applyPatternFormats="0" applyAlignmentFormats="0" applyWidthHeightFormats="1" dataCaption="Values" tag="ba66d97f-4e8d-43ba-8253-253b18fdaa23" updatedVersion="8" minRefreshableVersion="3" useAutoFormatting="1" subtotalHiddenItems="1" itemPrintTitles="1" createdVersion="6" indent="0" outline="1" outlineData="1" multipleFieldFilters="0">
  <location ref="AJ4:AM5" firstHeaderRow="0" firstDataRow="1" firstDataCol="0"/>
  <pivotFields count="8">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pivotField subtotalTop="0" showAll="0" dataSourceSort="1" defaultSubtotal="0"/>
    <pivotField subtotalTop="0" showAll="0" dataSourceSort="1" defaultSubtotal="0"/>
  </pivotFields>
  <rowItems count="1">
    <i/>
  </rowItems>
  <colFields count="1">
    <field x="-2"/>
  </colFields>
  <colItems count="4">
    <i>
      <x/>
    </i>
    <i i="1">
      <x v="1"/>
    </i>
    <i i="2">
      <x v="2"/>
    </i>
    <i i="3">
      <x v="3"/>
    </i>
  </colItems>
  <dataFields count="4">
    <dataField fld="0" subtotal="count" baseField="0" baseItem="0"/>
    <dataField fld="2" subtotal="count" baseField="0" baseItem="0"/>
    <dataField fld="1" subtotal="count" baseField="0" baseItem="0"/>
    <dataField fld="3" subtotal="count" baseField="0" baseItem="0"/>
  </dataFields>
  <pivotHierarchies count="38">
    <pivotHierarchy dragToData="1"/>
    <pivotHierarchy multipleItemSelectionAllowed="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Transaction]"/>
        <x15:activeTabTopLevelEntity name="[Calendar 1]"/>
        <x15:activeTabTopLevelEntity name="[Dexpense_ca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8C670678-44CA-47A8-A1C9-893D6A59BAD4}" name="YTD" cacheId="31" applyNumberFormats="0" applyBorderFormats="0" applyFontFormats="0" applyPatternFormats="0" applyAlignmentFormats="0" applyWidthHeightFormats="1" dataCaption="Values" tag="f7f1f3c5-b50f-485d-81a3-429345d1f8b7" updatedVersion="8" minRefreshableVersion="3" useAutoFormatting="1" subtotalHiddenItems="1" itemPrintTitles="1" createdVersion="6" indent="0" outline="1" outlineData="1" multipleFieldFilters="0">
  <location ref="AE4:AE5" firstHeaderRow="1" firstDataRow="1" firstDataCol="0"/>
  <pivotFields count="5">
    <pivotField dataField="1" subtotalTop="0" showAll="0" defaultSubtotal="0"/>
    <pivotField allDrilled="1" subtotalTop="0" showAll="0" dataSourceSort="1" defaultSubtotal="0" defaultAttributeDrillState="1"/>
    <pivotField allDrilled="1" subtotalTop="0" showAll="0" dataSourceSort="1" defaultSubtotal="0"/>
    <pivotField subtotalTop="0" showAll="0" dataSourceSort="1" defaultSubtotal="0"/>
    <pivotField subtotalTop="0" showAll="0" dataSourceSort="1" defaultSubtotal="0"/>
  </pivotFields>
  <rowItems count="1">
    <i/>
  </rowItems>
  <colItems count="1">
    <i/>
  </colItems>
  <dataFields count="1">
    <dataField fld="0" subtotal="count" baseField="0" baseItem="0"/>
  </dataField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Transaction]"/>
        <x15:activeTabTopLevelEntity name="[Calendar 1]"/>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250A7391-1387-4DFE-9904-6AF2B2562A37}" sourceName="[Dexpense_cat].[Category]">
  <pivotTables>
    <pivotTable tabId="14" name="%ofExpensebyCat"/>
    <pivotTable tabId="14" name="Avr.DailyExpense"/>
    <pivotTable tabId="14" name="LineChartbysumofCat"/>
    <pivotTable tabId="14" name="Top5Exp.byCat"/>
    <pivotTable tabId="14" name="TotalExpense"/>
    <pivotTable tabId="14" name="HourGlass"/>
  </pivotTables>
  <data>
    <olap pivotCacheId="1387541148">
      <levels count="2">
        <level uniqueName="[Dexpense_cat].[Category].[(All)]" sourceCaption="(All)" count="0"/>
        <level uniqueName="[Dexpense_cat].[Category].[Category]" sourceCaption="Category" count="16">
          <ranges>
            <range startItem="0">
              <i n="[Dexpense_cat].[Category].&amp;[Allowances]" c="Allowances"/>
              <i n="[Dexpense_cat].[Category].&amp;[Consumables]" c="Consumables"/>
              <i n="[Dexpense_cat].[Category].&amp;[Directors Expense]" c="Directors Expense"/>
              <i n="[Dexpense_cat].[Category].&amp;[Entertainment]" c="Entertainment"/>
              <i n="[Dexpense_cat].[Category].&amp;[L.D.A Related]" c="L.D.A Related"/>
              <i n="[Dexpense_cat].[Category].&amp;[Lubricant &amp; Fuel]" c="Lubricant &amp; Fuel"/>
              <i n="[Dexpense_cat].[Category].&amp;[Monthly Salary]" c="Monthly Salary"/>
              <i n="[Dexpense_cat].[Category].&amp;[Other Expenses]" c="Other Expenses"/>
              <i n="[Dexpense_cat].[Category].&amp;[Pharmacy Related]" c="Pharmacy Related"/>
              <i n="[Dexpense_cat].[Category].&amp;[Purchases]" c="Purchases"/>
              <i n="[Dexpense_cat].[Category].&amp;[Refund]" c="Refund"/>
              <i n="[Dexpense_cat].[Category].&amp;[Repairs &amp; Maintenance]" c="Repairs &amp; Maintenance"/>
              <i n="[Dexpense_cat].[Category].&amp;[Subscriptions]" c="Subscriptions"/>
              <i n="[Dexpense_cat].[Category].&amp;[Taxes &amp; Levies]" c="Taxes &amp; Levies"/>
              <i n="[Dexpense_cat].[Category].&amp;[Transportation]" c="Transportation"/>
              <i n="[Dexpense_cat].[Category].&amp;[Utility Bills]" c="Utility Bills"/>
            </range>
          </ranges>
        </level>
      </levels>
      <selections count="1">
        <selection n="[Dexpense_cat].[Category].[All]"/>
      </selections>
    </olap>
  </data>
  <extLst>
    <x:ext xmlns:x15="http://schemas.microsoft.com/office/spreadsheetml/2010/11/main" uri="{470722E0-AACD-4C17-9CDC-17EF765DBC7E}">
      <x15:slicerCacheHideItemsWithNoData count="1">
        <x15:slicerCacheOlapLevelName uniqueName="[Dexpense_cat].[Category].[Category]" count="0"/>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Hierarchy" xr10:uid="{A15EE510-3F05-497D-AB59-593A75CF8BC1}" sourceName="[Calendar 1].[Date Hierarchy]">
  <pivotTables>
    <pivotTable tabId="14" name="HourGlass"/>
    <pivotTable tabId="14" name="YTD"/>
    <pivotTable tabId="14" name="Top2_ExpenseDetails"/>
    <pivotTable tabId="14" name="Top2Doughnutchart"/>
    <pivotTable tabId="14" name="%ofExpensebyCat"/>
    <pivotTable tabId="14" name="Avr.Largestexp"/>
    <pivotTable tabId="14" name="HighestExp"/>
    <pivotTable tabId="14" name="Top5Exp.byCat"/>
    <pivotTable tabId="14" name="TotalExpense"/>
    <pivotTable tabId="14" name="Avr.DailyExpense"/>
    <pivotTable tabId="14" name="LineChartbysumofCat"/>
  </pivotTables>
  <data>
    <olap pivotCacheId="1387541148">
      <levels count="4">
        <level uniqueName="[Calendar 1].[Date Hierarchy].[(All)]" sourceCaption="(All)" count="0"/>
        <level uniqueName="[Calendar 1].[Date Hierarchy].[Year]" sourceCaption="Year" count="3">
          <ranges>
            <range startItem="0">
              <i n="[Calendar 1].[Date Hierarchy].[Year].&amp;[2020]" c="2020"/>
              <i n="[Calendar 1].[Date Hierarchy].[Year].&amp;[2021]" c="2021"/>
              <i n="[Calendar 1].[Date Hierarchy].[Year].&amp;[2019]" c="2019" nd="1"/>
            </range>
          </ranges>
        </level>
        <level uniqueName="[Calendar 1].[Date Hierarchy].[Month]" sourceCaption="Month" count="0"/>
        <level uniqueName="[Calendar 1].[Date Hierarchy].[DateColumn]" sourceCaption="DateColumn" count="0"/>
      </levels>
      <selections count="1">
        <selection n="[Calendar 1].[Date Hierarchy].[All]"/>
      </selections>
    </olap>
  </data>
  <extLst>
    <x:ext xmlns:x15="http://schemas.microsoft.com/office/spreadsheetml/2010/11/main" uri="{470722E0-AACD-4C17-9CDC-17EF765DBC7E}">
      <x15:slicerCacheHideItemsWithNoData count="1">
        <x15:slicerCacheOlapLevelName uniqueName="[Calendar 1].[Date Hierarchy].[Year]" count="1"/>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D0C588C8-3F79-4C74-B430-D4C3C11DE72D}" sourceName="[Calendar 1].[Month]">
  <pivotTables>
    <pivotTable tabId="14" name="%ofExpensebyCat"/>
    <pivotTable tabId="14" name="Avr.Largestexp"/>
    <pivotTable tabId="14" name="HighestExp"/>
    <pivotTable tabId="14" name="Top2_ExpenseDetails"/>
    <pivotTable tabId="14" name="Top5Exp.byCat"/>
    <pivotTable tabId="14" name="TotalExpense"/>
    <pivotTable tabId="14" name="Avr.DailyExpense"/>
    <pivotTable tabId="14" name="Top2Doughnutchart"/>
    <pivotTable tabId="14" name="LineChartbysumofCat"/>
    <pivotTable tabId="14" name="YTD"/>
  </pivotTables>
  <data>
    <olap pivotCacheId="1387541148">
      <levels count="2">
        <level uniqueName="[Calendar 1].[Month].[(All)]" sourceCaption="(All)" count="0"/>
        <level uniqueName="[Calendar 1].[Month].[Month]" sourceCaption="Month" count="12">
          <ranges>
            <range startItem="0">
              <i n="[Calendar 1].[Month].&amp;[January]" c="January"/>
              <i n="[Calendar 1].[Month].&amp;[February]" c="February"/>
              <i n="[Calendar 1].[Month].&amp;[March]" c="March"/>
              <i n="[Calendar 1].[Month].&amp;[April]" c="April"/>
              <i n="[Calendar 1].[Month].&amp;[May]" c="May"/>
              <i n="[Calendar 1].[Month].&amp;[June]" c="June"/>
              <i n="[Calendar 1].[Month].&amp;[July]" c="July"/>
              <i n="[Calendar 1].[Month].&amp;[August]" c="August"/>
              <i n="[Calendar 1].[Month].&amp;[September]" c="September"/>
              <i n="[Calendar 1].[Month].&amp;[October]" c="October"/>
              <i n="[Calendar 1].[Month].&amp;[November]" c="November"/>
              <i n="[Calendar 1].[Month].&amp;[December]" c="December"/>
            </range>
          </ranges>
        </level>
      </levels>
      <selections count="1">
        <selection n="[Calendar 1].[Month].[All]"/>
      </selections>
    </olap>
  </data>
  <extLst>
    <x:ext xmlns:x15="http://schemas.microsoft.com/office/spreadsheetml/2010/11/main" uri="{470722E0-AACD-4C17-9CDC-17EF765DBC7E}">
      <x15:slicerCacheHideItemsWithNoData count="1">
        <x15:slicerCacheOlapLevelName uniqueName="[Calendar 1].[Month].[Month]" count="0"/>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5C2143A8-DA4B-4088-BABD-A67C7F81891B}" cache="Slicer_Category" caption="Category" columnCount="4" level="1" style="Custom Style" rowHeight="432000"/>
  <slicer name="Year" xr10:uid="{8CAFB331-39CD-44BE-9BBC-16CD5E50F681}" cache="Slicer_Date_Hierarchy" caption="Year" columnCount="3" level="1" style="Custom Style" rowHeight="241300"/>
  <slicer name="Month" xr10:uid="{E0E1ED7B-2ED7-4325-98AC-520D6865D556}" cache="Slicer_Month" caption="Month" columnCount="3" level="1" style="Custom Style" rowHeight="432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EFB56370-0ACB-4A2B-8D34-6EEBD8B484D9}" cache="Slicer_Date_Hierarchy" caption="Year" columnCount="3" level="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2B09B98-B9DC-4D6F-83D0-6941F9D2FC73}" name="Dexpense_details4" displayName="Dexpense_details4" ref="A1:Q17" totalsRowShown="0">
  <autoFilter ref="A1:Q17" xr:uid="{CFF85F3D-DCB9-4522-9A96-3E4ACD21033E}"/>
  <tableColumns count="17">
    <tableColumn id="17" xr3:uid="{11F7CB87-7E8E-4613-A244-E5A5B2D12E36}" name="All"/>
    <tableColumn id="1" xr3:uid="{6DD34AF4-5B48-4516-B939-5031F3AB84AD}" name="Refund"/>
    <tableColumn id="2" xr3:uid="{6C7E6CA2-3345-4F08-B549-B689DEB38561}" name="Lubricant &amp; Fuel"/>
    <tableColumn id="3" xr3:uid="{9193D18F-9BFA-4C12-81F7-3F557510CA06}" name="Purchases"/>
    <tableColumn id="4" xr3:uid="{D33DED70-001A-464D-AA31-AB69A20D3B70}" name="Utility Bills"/>
    <tableColumn id="5" xr3:uid="{19DA49DF-75C3-4721-815B-8289336A9D9E}" name="Repairs &amp; Maintenance"/>
    <tableColumn id="6" xr3:uid="{855C4CED-2079-471F-A9FA-DBE268D30C4C}" name="Transportation"/>
    <tableColumn id="7" xr3:uid="{972EE575-D325-4763-AB5F-60114831ECD0}" name="Consumables"/>
    <tableColumn id="8" xr3:uid="{781C1B76-C624-41B9-BC90-F57A9F94DCC3}" name="Entertainment"/>
    <tableColumn id="9" xr3:uid="{183D328E-FBBA-4D27-896F-F95127E2F9F7}" name="Allowances"/>
    <tableColumn id="10" xr3:uid="{3FCF7602-CB73-4D6D-A9BF-11164D83F95D}" name="Taxes &amp; Levies"/>
    <tableColumn id="11" xr3:uid="{19E44513-E138-4AFB-A660-6E9893D4D1F0}" name="Subscriptions"/>
    <tableColumn id="12" xr3:uid="{08CE4D7B-DF6C-4A48-A386-B7390AF408C9}" name="Monthly Salary"/>
    <tableColumn id="13" xr3:uid="{BE5BAB5C-32E4-4B17-83B1-83BF627AE825}" name="L.D.A Related"/>
    <tableColumn id="15" xr3:uid="{626708E1-6B60-4066-A07A-2DDA58EE41B7}" name="Pharmacy Related"/>
    <tableColumn id="16" xr3:uid="{209BE91E-0B8A-4E98-960F-14D0F0D040EC}" name="Other Expenses"/>
    <tableColumn id="14" xr3:uid="{71516561-4714-4E17-8812-DA08E9442A1B}" name="Directors Expens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563AC32-5A78-427D-8FD2-3999DBB5A772}" name="fTransaction" displayName="fTransaction" ref="A1:I1850" totalsRowShown="0" headerRowDxfId="4" tableBorderDxfId="3">
  <autoFilter ref="A1:I1850" xr:uid="{F9FB8764-E369-4841-8612-9E29413A06E5}"/>
  <tableColumns count="9">
    <tableColumn id="1" xr3:uid="{7081F7F9-7E4A-4F7D-80CC-AD3018F2BE69}" name="S/N" dataDxfId="2"/>
    <tableColumn id="2" xr3:uid="{650E72FC-FB95-4C31-8A13-D78D414BAA8C}" name="Date" dataDxfId="1"/>
    <tableColumn id="3" xr3:uid="{8D991EC9-789E-4184-95F8-7ABA77B7503A}" name="Category"/>
    <tableColumn id="4" xr3:uid="{2C42E6CD-4ABA-4E4F-8A65-E2B4A2779A6C}" name="Expense name"/>
    <tableColumn id="5" xr3:uid="{329695B6-99B9-44FC-A75C-C0361A90CBF8}" name="Amount" dataDxfId="0"/>
    <tableColumn id="6" xr3:uid="{D9A74021-3E83-495A-BAD5-49A2846D4165}" name="Location (taken from)"/>
    <tableColumn id="7" xr3:uid="{0D780FE2-6C72-4C9D-9A8C-4057EC9B079D}" name="Comments"/>
    <tableColumn id="8" xr3:uid="{3EB1EDAC-2054-4CED-B1D5-E5CAA453F94E}" name="Submitted by"/>
    <tableColumn id="9" xr3:uid="{172E3CCF-E2C2-4FB6-BDB1-7A952C387977}" name="Submitted o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control" Target="../activeX/activeX5.xml"/><Relationship Id="rId3" Type="http://schemas.openxmlformats.org/officeDocument/2006/relationships/vmlDrawing" Target="../drawings/vmlDrawing1.vml"/><Relationship Id="rId7" Type="http://schemas.openxmlformats.org/officeDocument/2006/relationships/control" Target="../activeX/activeX2.xml"/><Relationship Id="rId12" Type="http://schemas.openxmlformats.org/officeDocument/2006/relationships/image" Target="../media/image5.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2.emf"/><Relationship Id="rId11" Type="http://schemas.openxmlformats.org/officeDocument/2006/relationships/control" Target="../activeX/activeX4.xml"/><Relationship Id="rId5" Type="http://schemas.openxmlformats.org/officeDocument/2006/relationships/control" Target="../activeX/activeX1.xml"/><Relationship Id="rId10" Type="http://schemas.openxmlformats.org/officeDocument/2006/relationships/image" Target="../media/image4.emf"/><Relationship Id="rId4" Type="http://schemas.openxmlformats.org/officeDocument/2006/relationships/image" Target="../media/image1.png"/><Relationship Id="rId9" Type="http://schemas.openxmlformats.org/officeDocument/2006/relationships/control" Target="../activeX/activeX3.xml"/><Relationship Id="rId14" Type="http://schemas.openxmlformats.org/officeDocument/2006/relationships/image" Target="../media/image6.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7.xml"/><Relationship Id="rId13" Type="http://schemas.openxmlformats.org/officeDocument/2006/relationships/image" Target="../media/image26.emf"/><Relationship Id="rId3" Type="http://schemas.openxmlformats.org/officeDocument/2006/relationships/drawing" Target="../drawings/drawing2.xml"/><Relationship Id="rId7" Type="http://schemas.openxmlformats.org/officeDocument/2006/relationships/image" Target="../media/image23.emf"/><Relationship Id="rId12" Type="http://schemas.openxmlformats.org/officeDocument/2006/relationships/control" Target="../activeX/activeX9.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openxmlformats.org/officeDocument/2006/relationships/control" Target="../activeX/activeX6.xml"/><Relationship Id="rId11" Type="http://schemas.openxmlformats.org/officeDocument/2006/relationships/image" Target="../media/image25.emf"/><Relationship Id="rId5" Type="http://schemas.openxmlformats.org/officeDocument/2006/relationships/image" Target="../media/image1.png"/><Relationship Id="rId10" Type="http://schemas.openxmlformats.org/officeDocument/2006/relationships/control" Target="../activeX/activeX8.xml"/><Relationship Id="rId4" Type="http://schemas.openxmlformats.org/officeDocument/2006/relationships/vmlDrawing" Target="../drawings/vmlDrawing2.vml"/><Relationship Id="rId9" Type="http://schemas.openxmlformats.org/officeDocument/2006/relationships/image" Target="../media/image24.emf"/></Relationships>
</file>

<file path=xl/worksheets/_rels/sheet3.xml.rels><?xml version="1.0" encoding="UTF-8" standalone="yes"?>
<Relationships xmlns="http://schemas.openxmlformats.org/package/2006/relationships"><Relationship Id="rId8" Type="http://schemas.openxmlformats.org/officeDocument/2006/relationships/image" Target="../media/image30.emf"/><Relationship Id="rId13" Type="http://schemas.microsoft.com/office/2007/relationships/slicer" Target="../slicers/slicer1.xml"/><Relationship Id="rId3" Type="http://schemas.openxmlformats.org/officeDocument/2006/relationships/vmlDrawing" Target="../drawings/vmlDrawing3.vml"/><Relationship Id="rId7" Type="http://schemas.openxmlformats.org/officeDocument/2006/relationships/control" Target="../activeX/activeX11.xml"/><Relationship Id="rId12" Type="http://schemas.openxmlformats.org/officeDocument/2006/relationships/image" Target="../media/image32.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image" Target="../media/image29.emf"/><Relationship Id="rId11" Type="http://schemas.openxmlformats.org/officeDocument/2006/relationships/control" Target="../activeX/activeX13.xml"/><Relationship Id="rId5" Type="http://schemas.openxmlformats.org/officeDocument/2006/relationships/control" Target="../activeX/activeX10.xml"/><Relationship Id="rId10" Type="http://schemas.openxmlformats.org/officeDocument/2006/relationships/image" Target="../media/image31.emf"/><Relationship Id="rId4" Type="http://schemas.openxmlformats.org/officeDocument/2006/relationships/image" Target="../media/image28.png"/><Relationship Id="rId9" Type="http://schemas.openxmlformats.org/officeDocument/2006/relationships/control" Target="../activeX/activeX1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pivotTable" Target="../pivotTables/pivotTable9.xml"/><Relationship Id="rId13" Type="http://schemas.openxmlformats.org/officeDocument/2006/relationships/drawing" Target="../drawings/drawing5.xml"/><Relationship Id="rId3" Type="http://schemas.openxmlformats.org/officeDocument/2006/relationships/pivotTable" Target="../pivotTables/pivotTable4.xml"/><Relationship Id="rId7" Type="http://schemas.openxmlformats.org/officeDocument/2006/relationships/pivotTable" Target="../pivotTables/pivotTable8.xml"/><Relationship Id="rId12" Type="http://schemas.openxmlformats.org/officeDocument/2006/relationships/printerSettings" Target="../printerSettings/printerSettings6.bin"/><Relationship Id="rId2" Type="http://schemas.openxmlformats.org/officeDocument/2006/relationships/pivotTable" Target="../pivotTables/pivotTable3.xml"/><Relationship Id="rId16" Type="http://schemas.openxmlformats.org/officeDocument/2006/relationships/comments" Target="../comments1.xml"/><Relationship Id="rId1" Type="http://schemas.openxmlformats.org/officeDocument/2006/relationships/pivotTable" Target="../pivotTables/pivotTable2.xml"/><Relationship Id="rId6" Type="http://schemas.openxmlformats.org/officeDocument/2006/relationships/pivotTable" Target="../pivotTables/pivotTable7.xml"/><Relationship Id="rId11" Type="http://schemas.openxmlformats.org/officeDocument/2006/relationships/pivotTable" Target="../pivotTables/pivotTable12.xml"/><Relationship Id="rId5" Type="http://schemas.openxmlformats.org/officeDocument/2006/relationships/pivotTable" Target="../pivotTables/pivotTable6.xml"/><Relationship Id="rId15" Type="http://schemas.microsoft.com/office/2007/relationships/slicer" Target="../slicers/slicer2.xml"/><Relationship Id="rId10" Type="http://schemas.openxmlformats.org/officeDocument/2006/relationships/pivotTable" Target="../pivotTables/pivotTable11.xml"/><Relationship Id="rId4" Type="http://schemas.openxmlformats.org/officeDocument/2006/relationships/pivotTable" Target="../pivotTables/pivotTable5.xml"/><Relationship Id="rId9" Type="http://schemas.openxmlformats.org/officeDocument/2006/relationships/pivotTable" Target="../pivotTables/pivotTable10.xml"/><Relationship Id="rId14"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9BD0E-0382-435D-ACDD-57D295D10139}">
  <sheetPr codeName="Sheet5"/>
  <dimension ref="A1:XFC1048571"/>
  <sheetViews>
    <sheetView showGridLines="0" tabSelected="1" defaultGridColor="0" colorId="8" zoomScale="77" zoomScaleNormal="77" workbookViewId="0">
      <selection sqref="A1:B3"/>
    </sheetView>
  </sheetViews>
  <sheetFormatPr defaultColWidth="0" defaultRowHeight="15" customHeight="1" zeroHeight="1" x14ac:dyDescent="0.25"/>
  <cols>
    <col min="1" max="1" width="4.42578125" customWidth="1"/>
    <col min="2" max="2" width="16.140625" customWidth="1"/>
    <col min="3" max="3" width="4.85546875" customWidth="1"/>
    <col min="4" max="4" width="5.140625" customWidth="1"/>
    <col min="5" max="5" width="24.85546875" customWidth="1"/>
    <col min="6" max="6" width="11.28515625" customWidth="1"/>
    <col min="7" max="7" width="10.5703125" customWidth="1"/>
    <col min="8" max="8" width="12.7109375" customWidth="1"/>
    <col min="9" max="10" width="9.140625" customWidth="1"/>
    <col min="11" max="11" width="11" customWidth="1"/>
    <col min="12" max="12" width="9.140625" customWidth="1"/>
    <col min="13" max="13" width="10.7109375" customWidth="1"/>
    <col min="14" max="14" width="11.7109375" customWidth="1"/>
    <col min="15" max="15" width="11.28515625" customWidth="1"/>
    <col min="16" max="16" width="9.85546875" customWidth="1"/>
    <col min="17" max="17" width="28.5703125" customWidth="1"/>
    <col min="18" max="18" width="33.42578125" customWidth="1"/>
    <col min="19" max="22" width="8.85546875" customWidth="1"/>
    <col min="23" max="23" width="5.42578125" hidden="1"/>
    <col min="24" max="16383" width="9.140625" hidden="1"/>
    <col min="16384" max="16384" width="8.85546875" hidden="1"/>
  </cols>
  <sheetData>
    <row r="1" spans="1:21" x14ac:dyDescent="0.25">
      <c r="A1" s="51"/>
      <c r="B1" s="51"/>
      <c r="N1" s="32" t="s">
        <v>64</v>
      </c>
      <c r="U1" s="39">
        <v>1</v>
      </c>
    </row>
    <row r="2" spans="1:21" x14ac:dyDescent="0.25">
      <c r="A2" s="51"/>
      <c r="B2" s="51"/>
    </row>
    <row r="3" spans="1:21" x14ac:dyDescent="0.25">
      <c r="A3" s="51"/>
      <c r="B3" s="51"/>
    </row>
    <row r="4" spans="1:21" x14ac:dyDescent="0.25">
      <c r="A4" s="36"/>
      <c r="B4" s="36"/>
    </row>
    <row r="5" spans="1:21" x14ac:dyDescent="0.25">
      <c r="A5" s="38"/>
      <c r="B5" s="38"/>
    </row>
    <row r="6" spans="1:21" x14ac:dyDescent="0.25">
      <c r="A6" s="38"/>
      <c r="B6" s="38"/>
    </row>
    <row r="7" spans="1:21" ht="20.25" customHeight="1" x14ac:dyDescent="0.25">
      <c r="A7" s="36"/>
      <c r="B7" s="37"/>
    </row>
    <row r="8" spans="1:21" ht="15" customHeight="1" x14ac:dyDescent="0.25">
      <c r="A8" s="51"/>
      <c r="B8" s="52"/>
    </row>
    <row r="9" spans="1:21" ht="12" customHeight="1" x14ac:dyDescent="0.25">
      <c r="A9" s="51"/>
      <c r="B9" s="52"/>
    </row>
    <row r="10" spans="1:21" ht="6.75" customHeight="1" x14ac:dyDescent="0.25">
      <c r="A10" s="51"/>
      <c r="B10" s="52"/>
    </row>
    <row r="11" spans="1:21" x14ac:dyDescent="0.25">
      <c r="A11" s="51"/>
      <c r="B11" s="52"/>
    </row>
    <row r="12" spans="1:21" ht="25.5" customHeight="1" x14ac:dyDescent="0.25">
      <c r="A12" s="36"/>
      <c r="B12" s="38"/>
    </row>
    <row r="13" spans="1:21" ht="15" customHeight="1" x14ac:dyDescent="0.25"/>
    <row r="14" spans="1:21" ht="15" customHeight="1" x14ac:dyDescent="0.25">
      <c r="B14" s="34"/>
    </row>
    <row r="15" spans="1:21" x14ac:dyDescent="0.25"/>
    <row r="16" spans="1:21" x14ac:dyDescent="0.25"/>
    <row r="17" spans="2:2" x14ac:dyDescent="0.25">
      <c r="B17" s="35"/>
    </row>
    <row r="18" spans="2:2" x14ac:dyDescent="0.25"/>
    <row r="19" spans="2:2" x14ac:dyDescent="0.25"/>
    <row r="20" spans="2:2" x14ac:dyDescent="0.25"/>
    <row r="21" spans="2:2" x14ac:dyDescent="0.25"/>
    <row r="22" spans="2:2" x14ac:dyDescent="0.25"/>
    <row r="23" spans="2:2" x14ac:dyDescent="0.25"/>
    <row r="24" spans="2:2" ht="15" customHeight="1" x14ac:dyDescent="0.25"/>
    <row r="25" spans="2:2" ht="15" customHeight="1" x14ac:dyDescent="0.25"/>
    <row r="26" spans="2:2" ht="15" customHeight="1" x14ac:dyDescent="0.25"/>
    <row r="27" spans="2:2" ht="15" customHeight="1" x14ac:dyDescent="0.25"/>
    <row r="28" spans="2:2" ht="15" customHeight="1" x14ac:dyDescent="0.25"/>
    <row r="29" spans="2:2" ht="15" customHeight="1" x14ac:dyDescent="0.25"/>
    <row r="30" spans="2:2" ht="15" customHeight="1" x14ac:dyDescent="0.25"/>
    <row r="31" spans="2:2" ht="15" customHeight="1" x14ac:dyDescent="0.25"/>
    <row r="32" spans="2: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1048571" ht="15.75" hidden="1" customHeight="1" x14ac:dyDescent="0.25"/>
  </sheetData>
  <sheetProtection sheet="1" objects="1" selectLockedCells="1"/>
  <mergeCells count="5">
    <mergeCell ref="A1:B3"/>
    <mergeCell ref="B8:B9"/>
    <mergeCell ref="B10:B11"/>
    <mergeCell ref="A8:A9"/>
    <mergeCell ref="A10:A11"/>
  </mergeCells>
  <pageMargins left="0.7" right="0.7" top="0.75" bottom="0.75" header="0.3" footer="0.3"/>
  <pageSetup orientation="portrait" r:id="rId1"/>
  <drawing r:id="rId2"/>
  <legacyDrawing r:id="rId3"/>
  <picture r:id="rId4"/>
  <controls>
    <mc:AlternateContent xmlns:mc="http://schemas.openxmlformats.org/markup-compatibility/2006">
      <mc:Choice Requires="x14">
        <control shapeId="1029" r:id="rId5" name="Goto_DBS">
          <controlPr defaultSize="0" autoLine="0" r:id="rId6">
            <anchor moveWithCells="1">
              <from>
                <xdr:col>12</xdr:col>
                <xdr:colOff>504825</xdr:colOff>
                <xdr:row>38</xdr:row>
                <xdr:rowOff>76200</xdr:rowOff>
              </from>
              <to>
                <xdr:col>14</xdr:col>
                <xdr:colOff>666750</xdr:colOff>
                <xdr:row>44</xdr:row>
                <xdr:rowOff>38100</xdr:rowOff>
              </to>
            </anchor>
          </controlPr>
        </control>
      </mc:Choice>
      <mc:Fallback>
        <control shapeId="1029" r:id="rId5" name="Goto_DBS"/>
      </mc:Fallback>
    </mc:AlternateContent>
    <mc:AlternateContent xmlns:mc="http://schemas.openxmlformats.org/markup-compatibility/2006">
      <mc:Choice Requires="x14">
        <control shapeId="1028" r:id="rId7" name="Interface">
          <controlPr defaultSize="0" autoLine="0" r:id="rId8">
            <anchor moveWithCells="1">
              <from>
                <xdr:col>0</xdr:col>
                <xdr:colOff>47625</xdr:colOff>
                <xdr:row>6</xdr:row>
                <xdr:rowOff>133350</xdr:rowOff>
              </from>
              <to>
                <xdr:col>4</xdr:col>
                <xdr:colOff>152400</xdr:colOff>
                <xdr:row>9</xdr:row>
                <xdr:rowOff>66675</xdr:rowOff>
              </to>
            </anchor>
          </controlPr>
        </control>
      </mc:Choice>
      <mc:Fallback>
        <control shapeId="1028" r:id="rId7" name="Interface"/>
      </mc:Fallback>
    </mc:AlternateContent>
    <mc:AlternateContent xmlns:mc="http://schemas.openxmlformats.org/markup-compatibility/2006">
      <mc:Choice Requires="x14">
        <control shapeId="1027" r:id="rId9" name="SysAdmin">
          <controlPr defaultSize="0" autoLine="0" r:id="rId10">
            <anchor moveWithCells="1">
              <from>
                <xdr:col>0</xdr:col>
                <xdr:colOff>47625</xdr:colOff>
                <xdr:row>22</xdr:row>
                <xdr:rowOff>0</xdr:rowOff>
              </from>
              <to>
                <xdr:col>4</xdr:col>
                <xdr:colOff>123825</xdr:colOff>
                <xdr:row>24</xdr:row>
                <xdr:rowOff>133350</xdr:rowOff>
              </to>
            </anchor>
          </controlPr>
        </control>
      </mc:Choice>
      <mc:Fallback>
        <control shapeId="1027" r:id="rId9" name="SysAdmin"/>
      </mc:Fallback>
    </mc:AlternateContent>
    <mc:AlternateContent xmlns:mc="http://schemas.openxmlformats.org/markup-compatibility/2006">
      <mc:Choice Requires="x14">
        <control shapeId="1026" r:id="rId11" name="Dashboard">
          <controlPr defaultSize="0" autoLine="0" r:id="rId12">
            <anchor moveWithCells="1">
              <from>
                <xdr:col>0</xdr:col>
                <xdr:colOff>47625</xdr:colOff>
                <xdr:row>16</xdr:row>
                <xdr:rowOff>133350</xdr:rowOff>
              </from>
              <to>
                <xdr:col>4</xdr:col>
                <xdr:colOff>123825</xdr:colOff>
                <xdr:row>19</xdr:row>
                <xdr:rowOff>76200</xdr:rowOff>
              </to>
            </anchor>
          </controlPr>
        </control>
      </mc:Choice>
      <mc:Fallback>
        <control shapeId="1026" r:id="rId11" name="Dashboard"/>
      </mc:Fallback>
    </mc:AlternateContent>
    <mc:AlternateContent xmlns:mc="http://schemas.openxmlformats.org/markup-compatibility/2006">
      <mc:Choice Requires="x14">
        <control shapeId="1025" r:id="rId13" name="Analysis">
          <controlPr defaultSize="0" autoLine="0" r:id="rId14">
            <anchor moveWithCells="1">
              <from>
                <xdr:col>0</xdr:col>
                <xdr:colOff>47625</xdr:colOff>
                <xdr:row>11</xdr:row>
                <xdr:rowOff>219075</xdr:rowOff>
              </from>
              <to>
                <xdr:col>4</xdr:col>
                <xdr:colOff>123825</xdr:colOff>
                <xdr:row>14</xdr:row>
                <xdr:rowOff>28575</xdr:rowOff>
              </to>
            </anchor>
          </controlPr>
        </control>
      </mc:Choice>
      <mc:Fallback>
        <control shapeId="1025" r:id="rId13" name="Analysis"/>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C80B82-3BDC-4870-963D-AD4222ECBA71}">
  <sheetPr codeName="Sheet7"/>
  <dimension ref="A1:XFC79"/>
  <sheetViews>
    <sheetView showGridLines="0" showRowColHeaders="0" zoomScale="71" zoomScaleNormal="71" workbookViewId="0">
      <selection activeCell="F4" sqref="F4"/>
    </sheetView>
  </sheetViews>
  <sheetFormatPr defaultColWidth="0" defaultRowHeight="15" customHeight="1" zeroHeight="1" x14ac:dyDescent="0.25"/>
  <cols>
    <col min="1" max="1" width="4.5703125" customWidth="1"/>
    <col min="2" max="2" width="19.5703125" customWidth="1"/>
    <col min="3" max="3" width="1.5703125" customWidth="1"/>
    <col min="4" max="4" width="8.85546875" customWidth="1"/>
    <col min="5" max="5" width="28.28515625" customWidth="1"/>
    <col min="6" max="7" width="15.140625" customWidth="1"/>
    <col min="8" max="8" width="12.5703125" customWidth="1"/>
    <col min="9" max="9" width="10.140625" customWidth="1"/>
    <col min="10" max="10" width="9.28515625" customWidth="1"/>
    <col min="11" max="12" width="16.7109375" customWidth="1"/>
    <col min="13" max="13" width="12.140625" customWidth="1"/>
    <col min="14" max="14" width="14.5703125" customWidth="1"/>
    <col min="15" max="15" width="11.42578125" customWidth="1"/>
    <col min="16" max="16" width="18.42578125" customWidth="1"/>
    <col min="17" max="17" width="14" customWidth="1"/>
    <col min="18" max="18" width="15.7109375" customWidth="1"/>
    <col min="19" max="19" width="19" customWidth="1"/>
    <col min="20" max="20" width="13.7109375" customWidth="1"/>
    <col min="21" max="21" width="11.28515625" customWidth="1"/>
    <col min="22" max="22" width="20.42578125" customWidth="1"/>
    <col min="23" max="16378" width="9.140625" hidden="1"/>
    <col min="16379" max="16379" width="4.42578125" hidden="1"/>
    <col min="16380" max="16380" width="5.7109375" hidden="1"/>
    <col min="16381" max="16381" width="2.85546875" hidden="1"/>
    <col min="16382" max="16382" width="1.85546875" hidden="1"/>
    <col min="16383" max="16383" width="2.7109375" hidden="1"/>
    <col min="16384" max="16384" width="6" hidden="1"/>
  </cols>
  <sheetData>
    <row r="1" spans="1:22" x14ac:dyDescent="0.25">
      <c r="A1" s="53"/>
      <c r="B1" s="53"/>
      <c r="N1" s="32" t="s">
        <v>64</v>
      </c>
    </row>
    <row r="2" spans="1:22" x14ac:dyDescent="0.25">
      <c r="A2" s="53"/>
      <c r="B2" s="53"/>
    </row>
    <row r="3" spans="1:22" x14ac:dyDescent="0.25">
      <c r="A3" s="53"/>
      <c r="B3" s="53"/>
    </row>
    <row r="4" spans="1:22" x14ac:dyDescent="0.25"/>
    <row r="5" spans="1:22" ht="18.75" x14ac:dyDescent="0.3">
      <c r="A5" s="53"/>
      <c r="B5" s="55"/>
      <c r="E5" s="21" t="s">
        <v>772</v>
      </c>
      <c r="F5" s="22"/>
      <c r="G5" s="22"/>
      <c r="H5" s="22"/>
      <c r="I5" s="22"/>
      <c r="J5" s="22"/>
      <c r="K5" s="22"/>
      <c r="L5" s="22"/>
      <c r="M5" s="22"/>
      <c r="N5" s="22"/>
      <c r="O5" s="22"/>
      <c r="P5" s="22"/>
      <c r="Q5" s="22"/>
      <c r="R5" s="22"/>
      <c r="S5" s="22"/>
      <c r="T5" s="22"/>
      <c r="U5" s="22"/>
      <c r="V5" s="22"/>
    </row>
    <row r="6" spans="1:22" ht="21" x14ac:dyDescent="0.35">
      <c r="A6" s="53"/>
      <c r="B6" s="55"/>
      <c r="E6" s="22"/>
      <c r="F6" s="25" t="s">
        <v>3</v>
      </c>
      <c r="G6" s="25" t="s">
        <v>1</v>
      </c>
      <c r="H6" s="25" t="s">
        <v>9</v>
      </c>
      <c r="I6" s="25" t="s">
        <v>23</v>
      </c>
      <c r="J6" s="25" t="s">
        <v>6</v>
      </c>
      <c r="K6" s="25" t="s">
        <v>13</v>
      </c>
      <c r="L6" s="25" t="s">
        <v>40</v>
      </c>
      <c r="M6" s="25" t="s">
        <v>48</v>
      </c>
      <c r="N6" s="25" t="s">
        <v>2</v>
      </c>
      <c r="O6" s="25" t="s">
        <v>44</v>
      </c>
      <c r="P6" s="25" t="s">
        <v>92</v>
      </c>
      <c r="Q6" s="25" t="s">
        <v>744</v>
      </c>
      <c r="R6" s="25" t="s">
        <v>750</v>
      </c>
      <c r="S6" s="25" t="s">
        <v>768</v>
      </c>
      <c r="T6" s="25" t="s">
        <v>751</v>
      </c>
      <c r="U6" s="25" t="s">
        <v>4</v>
      </c>
      <c r="V6" s="25" t="s">
        <v>59</v>
      </c>
    </row>
    <row r="7" spans="1:22" ht="18.75" x14ac:dyDescent="0.3">
      <c r="B7" s="2"/>
      <c r="E7" s="23" t="s">
        <v>19</v>
      </c>
      <c r="F7" s="24">
        <v>0</v>
      </c>
      <c r="G7" s="24">
        <v>0</v>
      </c>
      <c r="H7" s="24">
        <v>0</v>
      </c>
      <c r="I7" s="24">
        <v>0</v>
      </c>
      <c r="J7" s="24">
        <v>0</v>
      </c>
      <c r="K7" s="24">
        <v>122000</v>
      </c>
      <c r="L7" s="24">
        <v>0</v>
      </c>
      <c r="M7" s="24">
        <v>0</v>
      </c>
      <c r="N7" s="24">
        <v>0</v>
      </c>
      <c r="O7" s="24">
        <v>0</v>
      </c>
      <c r="P7" s="24">
        <v>0</v>
      </c>
      <c r="Q7" s="24">
        <v>0</v>
      </c>
      <c r="R7" s="24">
        <v>0</v>
      </c>
      <c r="S7" s="24">
        <v>0</v>
      </c>
      <c r="T7" s="24">
        <v>0</v>
      </c>
      <c r="U7" s="24">
        <v>0</v>
      </c>
      <c r="V7" s="24">
        <v>122000</v>
      </c>
    </row>
    <row r="8" spans="1:22" ht="18.75" x14ac:dyDescent="0.3">
      <c r="E8" s="23" t="s">
        <v>24</v>
      </c>
      <c r="F8" s="24">
        <v>0</v>
      </c>
      <c r="G8" s="24">
        <v>0</v>
      </c>
      <c r="H8" s="24">
        <v>0</v>
      </c>
      <c r="I8" s="24">
        <v>156000</v>
      </c>
      <c r="J8" s="24">
        <v>0</v>
      </c>
      <c r="K8" s="24">
        <v>0</v>
      </c>
      <c r="L8" s="24">
        <v>0</v>
      </c>
      <c r="M8" s="24">
        <v>0</v>
      </c>
      <c r="N8" s="24">
        <v>0</v>
      </c>
      <c r="O8" s="24">
        <v>0</v>
      </c>
      <c r="P8" s="24">
        <v>0</v>
      </c>
      <c r="Q8" s="24">
        <v>0</v>
      </c>
      <c r="R8" s="24">
        <v>0</v>
      </c>
      <c r="S8" s="24">
        <v>0</v>
      </c>
      <c r="T8" s="24">
        <v>0</v>
      </c>
      <c r="U8" s="24">
        <v>0</v>
      </c>
      <c r="V8" s="24">
        <v>156000</v>
      </c>
    </row>
    <row r="9" spans="1:22" ht="18.75" x14ac:dyDescent="0.3">
      <c r="E9" s="23" t="s">
        <v>35</v>
      </c>
      <c r="F9" s="24">
        <v>0</v>
      </c>
      <c r="G9" s="24">
        <v>29400</v>
      </c>
      <c r="H9" s="24">
        <v>0</v>
      </c>
      <c r="I9" s="24">
        <v>0</v>
      </c>
      <c r="J9" s="24">
        <v>0</v>
      </c>
      <c r="K9" s="24">
        <v>0</v>
      </c>
      <c r="L9" s="24">
        <v>0</v>
      </c>
      <c r="M9" s="24">
        <v>0</v>
      </c>
      <c r="N9" s="24">
        <v>0</v>
      </c>
      <c r="O9" s="24">
        <v>0</v>
      </c>
      <c r="P9" s="24">
        <v>0</v>
      </c>
      <c r="Q9" s="24">
        <v>0</v>
      </c>
      <c r="R9" s="24">
        <v>0</v>
      </c>
      <c r="S9" s="24">
        <v>0</v>
      </c>
      <c r="T9" s="24">
        <v>0</v>
      </c>
      <c r="U9" s="24">
        <v>0</v>
      </c>
      <c r="V9" s="24">
        <v>29400</v>
      </c>
    </row>
    <row r="10" spans="1:22" ht="18.75" x14ac:dyDescent="0.3">
      <c r="A10" s="53"/>
      <c r="B10" s="54"/>
      <c r="E10" s="23" t="s">
        <v>12</v>
      </c>
      <c r="F10" s="24">
        <v>0</v>
      </c>
      <c r="G10" s="24">
        <v>0</v>
      </c>
      <c r="H10" s="24">
        <v>3171900</v>
      </c>
      <c r="I10" s="24">
        <v>0</v>
      </c>
      <c r="J10" s="24">
        <v>0</v>
      </c>
      <c r="K10" s="24">
        <v>0</v>
      </c>
      <c r="L10" s="24">
        <v>0</v>
      </c>
      <c r="M10" s="24">
        <v>0</v>
      </c>
      <c r="N10" s="24">
        <v>0</v>
      </c>
      <c r="O10" s="24">
        <v>0</v>
      </c>
      <c r="P10" s="24">
        <v>0</v>
      </c>
      <c r="Q10" s="24">
        <v>0</v>
      </c>
      <c r="R10" s="24">
        <v>0</v>
      </c>
      <c r="S10" s="24">
        <v>0</v>
      </c>
      <c r="T10" s="24">
        <v>0</v>
      </c>
      <c r="U10" s="24">
        <v>0</v>
      </c>
      <c r="V10" s="24">
        <v>3171900</v>
      </c>
    </row>
    <row r="11" spans="1:22" ht="18.75" x14ac:dyDescent="0.3">
      <c r="A11" s="53"/>
      <c r="B11" s="54"/>
      <c r="E11" s="23" t="s">
        <v>32</v>
      </c>
      <c r="F11" s="24">
        <v>0</v>
      </c>
      <c r="G11" s="24">
        <v>0</v>
      </c>
      <c r="H11" s="24">
        <v>0</v>
      </c>
      <c r="I11" s="24">
        <v>0</v>
      </c>
      <c r="J11" s="24">
        <v>0</v>
      </c>
      <c r="K11" s="24">
        <v>0</v>
      </c>
      <c r="L11" s="24">
        <v>0</v>
      </c>
      <c r="M11" s="24">
        <v>0</v>
      </c>
      <c r="N11" s="24">
        <v>0</v>
      </c>
      <c r="O11" s="24">
        <v>0</v>
      </c>
      <c r="P11" s="24">
        <v>0</v>
      </c>
      <c r="Q11" s="24">
        <v>0</v>
      </c>
      <c r="R11" s="24">
        <v>638400</v>
      </c>
      <c r="S11" s="24">
        <v>0</v>
      </c>
      <c r="T11" s="24">
        <v>0</v>
      </c>
      <c r="U11" s="24">
        <v>0</v>
      </c>
      <c r="V11" s="24">
        <v>638400</v>
      </c>
    </row>
    <row r="12" spans="1:22" ht="19.5" x14ac:dyDescent="0.3">
      <c r="B12" s="41"/>
      <c r="E12" s="23" t="s">
        <v>25</v>
      </c>
      <c r="F12" s="24">
        <v>0</v>
      </c>
      <c r="G12" s="24">
        <v>0</v>
      </c>
      <c r="H12" s="24">
        <v>0</v>
      </c>
      <c r="I12" s="24">
        <v>0</v>
      </c>
      <c r="J12" s="24">
        <v>0</v>
      </c>
      <c r="K12" s="24">
        <v>31000</v>
      </c>
      <c r="L12" s="24">
        <v>0</v>
      </c>
      <c r="M12" s="24">
        <v>0</v>
      </c>
      <c r="N12" s="24">
        <v>0</v>
      </c>
      <c r="O12" s="24">
        <v>0</v>
      </c>
      <c r="P12" s="24">
        <v>0</v>
      </c>
      <c r="Q12" s="24">
        <v>0</v>
      </c>
      <c r="R12" s="24">
        <v>0</v>
      </c>
      <c r="S12" s="24">
        <v>0</v>
      </c>
      <c r="T12" s="24">
        <v>0</v>
      </c>
      <c r="U12" s="24">
        <v>0</v>
      </c>
      <c r="V12" s="24">
        <v>31000</v>
      </c>
    </row>
    <row r="13" spans="1:22" ht="18.75" x14ac:dyDescent="0.3">
      <c r="E13" s="23" t="s">
        <v>14</v>
      </c>
      <c r="F13" s="24">
        <v>0</v>
      </c>
      <c r="G13" s="24">
        <v>0</v>
      </c>
      <c r="H13" s="24">
        <v>0</v>
      </c>
      <c r="I13" s="24">
        <v>0</v>
      </c>
      <c r="J13" s="24">
        <v>0</v>
      </c>
      <c r="K13" s="24">
        <v>40000</v>
      </c>
      <c r="L13" s="24">
        <v>0</v>
      </c>
      <c r="M13" s="24">
        <v>0</v>
      </c>
      <c r="N13" s="24">
        <v>0</v>
      </c>
      <c r="O13" s="24">
        <v>0</v>
      </c>
      <c r="P13" s="24">
        <v>0</v>
      </c>
      <c r="Q13" s="24">
        <v>0</v>
      </c>
      <c r="R13" s="24">
        <v>0</v>
      </c>
      <c r="S13" s="24">
        <v>0</v>
      </c>
      <c r="T13" s="24">
        <v>0</v>
      </c>
      <c r="U13" s="24">
        <v>0</v>
      </c>
      <c r="V13" s="24">
        <v>40000</v>
      </c>
    </row>
    <row r="14" spans="1:22" ht="18.75" x14ac:dyDescent="0.3">
      <c r="E14" s="23" t="s">
        <v>21</v>
      </c>
      <c r="F14" s="24">
        <v>0</v>
      </c>
      <c r="G14" s="24">
        <v>0</v>
      </c>
      <c r="H14" s="24">
        <v>0</v>
      </c>
      <c r="I14" s="24">
        <v>0</v>
      </c>
      <c r="J14" s="24">
        <v>0</v>
      </c>
      <c r="K14" s="24">
        <v>0</v>
      </c>
      <c r="L14" s="24">
        <v>0</v>
      </c>
      <c r="M14" s="24">
        <v>0</v>
      </c>
      <c r="N14" s="24">
        <v>0</v>
      </c>
      <c r="O14" s="24">
        <v>0</v>
      </c>
      <c r="P14" s="24">
        <v>0</v>
      </c>
      <c r="Q14" s="24">
        <v>1315000</v>
      </c>
      <c r="R14" s="24">
        <v>0</v>
      </c>
      <c r="S14" s="24">
        <v>0</v>
      </c>
      <c r="T14" s="24">
        <v>0</v>
      </c>
      <c r="U14" s="24">
        <v>0</v>
      </c>
      <c r="V14" s="24">
        <v>1315000</v>
      </c>
    </row>
    <row r="15" spans="1:22" ht="18.75" x14ac:dyDescent="0.3">
      <c r="E15" s="23" t="s">
        <v>60</v>
      </c>
      <c r="F15" s="24">
        <v>0</v>
      </c>
      <c r="G15" s="24">
        <v>0</v>
      </c>
      <c r="H15" s="24">
        <v>0</v>
      </c>
      <c r="I15" s="24">
        <v>0</v>
      </c>
      <c r="J15" s="24">
        <v>0</v>
      </c>
      <c r="K15" s="24">
        <v>0</v>
      </c>
      <c r="L15" s="24">
        <v>60000</v>
      </c>
      <c r="M15" s="24">
        <v>0</v>
      </c>
      <c r="N15" s="24">
        <v>0</v>
      </c>
      <c r="O15" s="24">
        <v>0</v>
      </c>
      <c r="P15" s="24">
        <v>0</v>
      </c>
      <c r="Q15" s="24">
        <v>0</v>
      </c>
      <c r="R15" s="24">
        <v>0</v>
      </c>
      <c r="S15" s="24">
        <v>0</v>
      </c>
      <c r="T15" s="24">
        <v>0</v>
      </c>
      <c r="U15" s="24">
        <v>0</v>
      </c>
      <c r="V15" s="24">
        <v>60000</v>
      </c>
    </row>
    <row r="16" spans="1:22" ht="18.75" x14ac:dyDescent="0.3">
      <c r="E16" s="23" t="s">
        <v>46</v>
      </c>
      <c r="F16" s="24">
        <v>0</v>
      </c>
      <c r="G16" s="24">
        <v>0</v>
      </c>
      <c r="H16" s="24">
        <v>0</v>
      </c>
      <c r="I16" s="24">
        <v>0</v>
      </c>
      <c r="J16" s="24">
        <v>0</v>
      </c>
      <c r="K16" s="24">
        <v>0</v>
      </c>
      <c r="L16" s="24">
        <v>0</v>
      </c>
      <c r="M16" s="24">
        <v>0</v>
      </c>
      <c r="N16" s="24">
        <v>0</v>
      </c>
      <c r="O16" s="24">
        <v>59000</v>
      </c>
      <c r="P16" s="24">
        <v>0</v>
      </c>
      <c r="Q16" s="24">
        <v>0</v>
      </c>
      <c r="R16" s="24">
        <v>0</v>
      </c>
      <c r="S16" s="24">
        <v>0</v>
      </c>
      <c r="T16" s="24">
        <v>0</v>
      </c>
      <c r="U16" s="24">
        <v>0</v>
      </c>
      <c r="V16" s="24">
        <v>59000</v>
      </c>
    </row>
    <row r="17" spans="5:22" ht="18.75" x14ac:dyDescent="0.3">
      <c r="E17" s="23" t="s">
        <v>62</v>
      </c>
      <c r="F17" s="24">
        <v>0</v>
      </c>
      <c r="G17" s="24">
        <v>0</v>
      </c>
      <c r="H17" s="24">
        <v>0</v>
      </c>
      <c r="I17" s="24">
        <v>0</v>
      </c>
      <c r="J17" s="24">
        <v>0</v>
      </c>
      <c r="K17" s="24">
        <v>0</v>
      </c>
      <c r="L17" s="24">
        <v>0</v>
      </c>
      <c r="M17" s="24">
        <v>0</v>
      </c>
      <c r="N17" s="24">
        <v>0</v>
      </c>
      <c r="O17" s="24">
        <v>0</v>
      </c>
      <c r="P17" s="24">
        <v>0</v>
      </c>
      <c r="Q17" s="24">
        <v>0</v>
      </c>
      <c r="R17" s="24">
        <v>0</v>
      </c>
      <c r="S17" s="24">
        <v>0</v>
      </c>
      <c r="T17" s="24">
        <v>0</v>
      </c>
      <c r="U17" s="24">
        <v>58900</v>
      </c>
      <c r="V17" s="24">
        <v>58900</v>
      </c>
    </row>
    <row r="18" spans="5:22" ht="18.75" x14ac:dyDescent="0.3">
      <c r="E18" s="23" t="s">
        <v>47</v>
      </c>
      <c r="F18" s="24">
        <v>0</v>
      </c>
      <c r="G18" s="24">
        <v>0</v>
      </c>
      <c r="H18" s="24">
        <v>0</v>
      </c>
      <c r="I18" s="24">
        <v>0</v>
      </c>
      <c r="J18" s="24">
        <v>0</v>
      </c>
      <c r="K18" s="24">
        <v>0</v>
      </c>
      <c r="L18" s="24">
        <v>59000</v>
      </c>
      <c r="M18" s="24">
        <v>0</v>
      </c>
      <c r="N18" s="24">
        <v>0</v>
      </c>
      <c r="O18" s="24">
        <v>0</v>
      </c>
      <c r="P18" s="24">
        <v>0</v>
      </c>
      <c r="Q18" s="24">
        <v>0</v>
      </c>
      <c r="R18" s="24">
        <v>0</v>
      </c>
      <c r="S18" s="24">
        <v>0</v>
      </c>
      <c r="T18" s="24">
        <v>0</v>
      </c>
      <c r="U18" s="24">
        <v>0</v>
      </c>
      <c r="V18" s="24">
        <v>59000</v>
      </c>
    </row>
    <row r="19" spans="5:22" ht="18.75" x14ac:dyDescent="0.3">
      <c r="E19" s="23" t="s">
        <v>73</v>
      </c>
      <c r="F19" s="24">
        <v>1641500</v>
      </c>
      <c r="G19" s="24">
        <v>0</v>
      </c>
      <c r="H19" s="24">
        <v>0</v>
      </c>
      <c r="I19" s="24">
        <v>0</v>
      </c>
      <c r="J19" s="24">
        <v>0</v>
      </c>
      <c r="K19" s="24">
        <v>0</v>
      </c>
      <c r="L19" s="24">
        <v>0</v>
      </c>
      <c r="M19" s="24">
        <v>0</v>
      </c>
      <c r="N19" s="24">
        <v>0</v>
      </c>
      <c r="O19" s="24">
        <v>0</v>
      </c>
      <c r="P19" s="24">
        <v>0</v>
      </c>
      <c r="Q19" s="24">
        <v>0</v>
      </c>
      <c r="R19" s="24">
        <v>0</v>
      </c>
      <c r="S19" s="24">
        <v>0</v>
      </c>
      <c r="T19" s="24">
        <v>0</v>
      </c>
      <c r="U19" s="24">
        <v>0</v>
      </c>
      <c r="V19" s="24">
        <v>1641500</v>
      </c>
    </row>
    <row r="20" spans="5:22" ht="18.75" x14ac:dyDescent="0.3">
      <c r="E20" s="23" t="s">
        <v>75</v>
      </c>
      <c r="F20" s="24">
        <v>0</v>
      </c>
      <c r="G20" s="24">
        <v>0</v>
      </c>
      <c r="H20" s="24">
        <v>0</v>
      </c>
      <c r="I20" s="24">
        <v>0</v>
      </c>
      <c r="J20" s="24">
        <v>0</v>
      </c>
      <c r="K20" s="24">
        <v>0</v>
      </c>
      <c r="L20" s="24">
        <v>0</v>
      </c>
      <c r="M20" s="24">
        <v>0</v>
      </c>
      <c r="N20" s="24">
        <v>0</v>
      </c>
      <c r="O20" s="24">
        <v>0</v>
      </c>
      <c r="P20" s="24">
        <v>131000</v>
      </c>
      <c r="Q20" s="24">
        <v>0</v>
      </c>
      <c r="R20" s="24">
        <v>0</v>
      </c>
      <c r="S20" s="24">
        <v>0</v>
      </c>
      <c r="T20" s="24">
        <v>0</v>
      </c>
      <c r="U20" s="24">
        <v>0</v>
      </c>
      <c r="V20" s="24">
        <v>131000</v>
      </c>
    </row>
    <row r="21" spans="5:22" ht="18.75" x14ac:dyDescent="0.3">
      <c r="E21" s="23" t="s">
        <v>10</v>
      </c>
      <c r="F21" s="24">
        <v>0</v>
      </c>
      <c r="G21" s="24">
        <v>0</v>
      </c>
      <c r="H21" s="24">
        <v>749800</v>
      </c>
      <c r="I21" s="24">
        <v>0</v>
      </c>
      <c r="J21" s="24">
        <v>0</v>
      </c>
      <c r="K21" s="24">
        <v>0</v>
      </c>
      <c r="L21" s="24">
        <v>0</v>
      </c>
      <c r="M21" s="24">
        <v>0</v>
      </c>
      <c r="N21" s="24">
        <v>0</v>
      </c>
      <c r="O21" s="24">
        <v>0</v>
      </c>
      <c r="P21" s="24">
        <v>0</v>
      </c>
      <c r="Q21" s="24">
        <v>0</v>
      </c>
      <c r="R21" s="24">
        <v>0</v>
      </c>
      <c r="S21" s="24">
        <v>0</v>
      </c>
      <c r="T21" s="24">
        <v>0</v>
      </c>
      <c r="U21" s="24">
        <v>0</v>
      </c>
      <c r="V21" s="24">
        <v>749800</v>
      </c>
    </row>
    <row r="22" spans="5:22" ht="18.75" x14ac:dyDescent="0.3">
      <c r="E22" s="23" t="s">
        <v>74</v>
      </c>
      <c r="F22" s="24">
        <v>0</v>
      </c>
      <c r="G22" s="24">
        <v>0</v>
      </c>
      <c r="H22" s="24">
        <v>0</v>
      </c>
      <c r="I22" s="24">
        <v>73100</v>
      </c>
      <c r="J22" s="24">
        <v>0</v>
      </c>
      <c r="K22" s="24">
        <v>0</v>
      </c>
      <c r="L22" s="24">
        <v>0</v>
      </c>
      <c r="M22" s="24">
        <v>0</v>
      </c>
      <c r="N22" s="24">
        <v>0</v>
      </c>
      <c r="O22" s="24">
        <v>0</v>
      </c>
      <c r="P22" s="24">
        <v>0</v>
      </c>
      <c r="Q22" s="24">
        <v>0</v>
      </c>
      <c r="R22" s="24">
        <v>0</v>
      </c>
      <c r="S22" s="24">
        <v>0</v>
      </c>
      <c r="T22" s="24">
        <v>0</v>
      </c>
      <c r="U22" s="24">
        <v>0</v>
      </c>
      <c r="V22" s="24">
        <v>73100</v>
      </c>
    </row>
    <row r="23" spans="5:22" ht="18.75" x14ac:dyDescent="0.3">
      <c r="E23" s="23" t="s">
        <v>20</v>
      </c>
      <c r="F23" s="24">
        <v>0</v>
      </c>
      <c r="G23" s="24">
        <v>0</v>
      </c>
      <c r="H23" s="24">
        <v>0</v>
      </c>
      <c r="I23" s="24">
        <v>0</v>
      </c>
      <c r="J23" s="24">
        <v>0</v>
      </c>
      <c r="K23" s="24">
        <v>91240</v>
      </c>
      <c r="L23" s="24">
        <v>0</v>
      </c>
      <c r="M23" s="24">
        <v>0</v>
      </c>
      <c r="N23" s="24">
        <v>0</v>
      </c>
      <c r="O23" s="24">
        <v>0</v>
      </c>
      <c r="P23" s="24">
        <v>0</v>
      </c>
      <c r="Q23" s="24">
        <v>0</v>
      </c>
      <c r="R23" s="24">
        <v>0</v>
      </c>
      <c r="S23" s="24">
        <v>0</v>
      </c>
      <c r="T23" s="24">
        <v>0</v>
      </c>
      <c r="U23" s="24">
        <v>0</v>
      </c>
      <c r="V23" s="24">
        <v>91240</v>
      </c>
    </row>
    <row r="24" spans="5:22" ht="18.75" x14ac:dyDescent="0.3">
      <c r="E24" s="23" t="s">
        <v>15</v>
      </c>
      <c r="F24" s="24">
        <v>0</v>
      </c>
      <c r="G24" s="24">
        <v>0</v>
      </c>
      <c r="H24" s="24">
        <v>0</v>
      </c>
      <c r="I24" s="24">
        <v>0</v>
      </c>
      <c r="J24" s="24">
        <v>0</v>
      </c>
      <c r="K24" s="24">
        <v>222000</v>
      </c>
      <c r="L24" s="24">
        <v>0</v>
      </c>
      <c r="M24" s="24">
        <v>0</v>
      </c>
      <c r="N24" s="24">
        <v>0</v>
      </c>
      <c r="O24" s="24">
        <v>0</v>
      </c>
      <c r="P24" s="24">
        <v>0</v>
      </c>
      <c r="Q24" s="24">
        <v>0</v>
      </c>
      <c r="R24" s="24">
        <v>0</v>
      </c>
      <c r="S24" s="24">
        <v>0</v>
      </c>
      <c r="T24" s="24">
        <v>0</v>
      </c>
      <c r="U24" s="24">
        <v>0</v>
      </c>
      <c r="V24" s="24">
        <v>222000</v>
      </c>
    </row>
    <row r="25" spans="5:22" ht="18.75" x14ac:dyDescent="0.3">
      <c r="E25" s="23" t="s">
        <v>16</v>
      </c>
      <c r="F25" s="24">
        <v>0</v>
      </c>
      <c r="G25" s="24">
        <v>0</v>
      </c>
      <c r="H25" s="24">
        <v>0</v>
      </c>
      <c r="I25" s="24">
        <v>0</v>
      </c>
      <c r="J25" s="24">
        <v>0</v>
      </c>
      <c r="K25" s="24">
        <v>90800</v>
      </c>
      <c r="L25" s="24">
        <v>0</v>
      </c>
      <c r="M25" s="24">
        <v>0</v>
      </c>
      <c r="N25" s="24">
        <v>0</v>
      </c>
      <c r="O25" s="24">
        <v>0</v>
      </c>
      <c r="P25" s="24">
        <v>0</v>
      </c>
      <c r="Q25" s="24">
        <v>0</v>
      </c>
      <c r="R25" s="24">
        <v>0</v>
      </c>
      <c r="S25" s="24">
        <v>0</v>
      </c>
      <c r="T25" s="24">
        <v>0</v>
      </c>
      <c r="U25" s="24">
        <v>0</v>
      </c>
      <c r="V25" s="24">
        <v>90800</v>
      </c>
    </row>
    <row r="26" spans="5:22" ht="18.75" x14ac:dyDescent="0.3">
      <c r="E26" s="23" t="s">
        <v>124</v>
      </c>
      <c r="F26" s="24">
        <v>0</v>
      </c>
      <c r="G26" s="24">
        <v>0</v>
      </c>
      <c r="H26" s="24">
        <v>0</v>
      </c>
      <c r="I26" s="24">
        <v>0</v>
      </c>
      <c r="J26" s="24">
        <v>0</v>
      </c>
      <c r="K26" s="24">
        <v>0</v>
      </c>
      <c r="L26" s="24">
        <v>0</v>
      </c>
      <c r="M26" s="24">
        <v>0</v>
      </c>
      <c r="N26" s="24">
        <v>0</v>
      </c>
      <c r="O26" s="24">
        <v>80000</v>
      </c>
      <c r="P26" s="24">
        <v>0</v>
      </c>
      <c r="Q26" s="24">
        <v>0</v>
      </c>
      <c r="R26" s="24">
        <v>0</v>
      </c>
      <c r="S26" s="24">
        <v>0</v>
      </c>
      <c r="T26" s="24">
        <v>0</v>
      </c>
      <c r="U26" s="24">
        <v>0</v>
      </c>
      <c r="V26" s="24">
        <v>80000</v>
      </c>
    </row>
    <row r="27" spans="5:22" ht="18.75" x14ac:dyDescent="0.3">
      <c r="E27" s="23" t="s">
        <v>27</v>
      </c>
      <c r="F27" s="24">
        <v>0</v>
      </c>
      <c r="G27" s="24">
        <v>0</v>
      </c>
      <c r="H27" s="24">
        <v>0</v>
      </c>
      <c r="I27" s="24">
        <v>0</v>
      </c>
      <c r="J27" s="24">
        <v>0</v>
      </c>
      <c r="K27" s="24">
        <v>123400</v>
      </c>
      <c r="L27" s="24">
        <v>0</v>
      </c>
      <c r="M27" s="24">
        <v>0</v>
      </c>
      <c r="N27" s="24">
        <v>0</v>
      </c>
      <c r="O27" s="24">
        <v>0</v>
      </c>
      <c r="P27" s="24">
        <v>0</v>
      </c>
      <c r="Q27" s="24">
        <v>0</v>
      </c>
      <c r="R27" s="24">
        <v>0</v>
      </c>
      <c r="S27" s="24">
        <v>0</v>
      </c>
      <c r="T27" s="24">
        <v>0</v>
      </c>
      <c r="U27" s="24">
        <v>0</v>
      </c>
      <c r="V27" s="24">
        <v>123400</v>
      </c>
    </row>
    <row r="28" spans="5:22" ht="18.75" x14ac:dyDescent="0.3">
      <c r="E28" s="23" t="s">
        <v>37</v>
      </c>
      <c r="F28" s="24">
        <v>0</v>
      </c>
      <c r="G28" s="24">
        <v>0</v>
      </c>
      <c r="H28" s="24">
        <v>0</v>
      </c>
      <c r="I28" s="24">
        <v>0</v>
      </c>
      <c r="J28" s="24">
        <v>0</v>
      </c>
      <c r="K28" s="24">
        <v>0</v>
      </c>
      <c r="L28" s="24">
        <v>0</v>
      </c>
      <c r="M28" s="24">
        <v>0</v>
      </c>
      <c r="N28" s="24">
        <v>0</v>
      </c>
      <c r="O28" s="24">
        <v>0</v>
      </c>
      <c r="P28" s="24">
        <v>0</v>
      </c>
      <c r="Q28" s="24">
        <v>0</v>
      </c>
      <c r="R28" s="24">
        <v>0</v>
      </c>
      <c r="S28" s="24">
        <v>0</v>
      </c>
      <c r="T28" s="24">
        <v>0</v>
      </c>
      <c r="U28" s="24">
        <v>25300</v>
      </c>
      <c r="V28" s="24">
        <v>25300</v>
      </c>
    </row>
    <row r="29" spans="5:22" ht="18.75" x14ac:dyDescent="0.3">
      <c r="E29" s="23" t="s">
        <v>78</v>
      </c>
      <c r="F29" s="24">
        <v>0</v>
      </c>
      <c r="G29" s="24">
        <v>0</v>
      </c>
      <c r="H29" s="24">
        <v>0</v>
      </c>
      <c r="I29" s="24">
        <v>0</v>
      </c>
      <c r="J29" s="24">
        <v>0</v>
      </c>
      <c r="K29" s="24">
        <v>0</v>
      </c>
      <c r="L29" s="24">
        <v>0</v>
      </c>
      <c r="M29" s="24">
        <v>0</v>
      </c>
      <c r="N29" s="24">
        <v>12000</v>
      </c>
      <c r="O29" s="24">
        <v>0</v>
      </c>
      <c r="P29" s="24">
        <v>0</v>
      </c>
      <c r="Q29" s="24">
        <v>0</v>
      </c>
      <c r="R29" s="24">
        <v>0</v>
      </c>
      <c r="S29" s="24">
        <v>0</v>
      </c>
      <c r="T29" s="24">
        <v>0</v>
      </c>
      <c r="U29" s="24">
        <v>0</v>
      </c>
      <c r="V29" s="24">
        <v>12000</v>
      </c>
    </row>
    <row r="30" spans="5:22" ht="18.75" x14ac:dyDescent="0.3">
      <c r="E30" s="23" t="s">
        <v>125</v>
      </c>
      <c r="F30" s="24">
        <v>0</v>
      </c>
      <c r="G30" s="24">
        <v>0</v>
      </c>
      <c r="H30" s="24">
        <v>0</v>
      </c>
      <c r="I30" s="24">
        <v>795600</v>
      </c>
      <c r="J30" s="24">
        <v>0</v>
      </c>
      <c r="K30" s="24">
        <v>0</v>
      </c>
      <c r="L30" s="24">
        <v>0</v>
      </c>
      <c r="M30" s="24">
        <v>0</v>
      </c>
      <c r="N30" s="24">
        <v>0</v>
      </c>
      <c r="O30" s="24">
        <v>0</v>
      </c>
      <c r="P30" s="24">
        <v>0</v>
      </c>
      <c r="Q30" s="24">
        <v>0</v>
      </c>
      <c r="R30" s="24">
        <v>0</v>
      </c>
      <c r="S30" s="24">
        <v>0</v>
      </c>
      <c r="T30" s="24">
        <v>0</v>
      </c>
      <c r="U30" s="24">
        <v>0</v>
      </c>
      <c r="V30" s="24">
        <v>795600</v>
      </c>
    </row>
    <row r="31" spans="5:22" ht="18.75" x14ac:dyDescent="0.3">
      <c r="E31" s="23" t="s">
        <v>18</v>
      </c>
      <c r="F31" s="24">
        <v>0</v>
      </c>
      <c r="G31" s="24">
        <v>0</v>
      </c>
      <c r="H31" s="24">
        <v>0</v>
      </c>
      <c r="I31" s="24">
        <v>0</v>
      </c>
      <c r="J31" s="24">
        <v>0</v>
      </c>
      <c r="K31" s="24">
        <v>73800</v>
      </c>
      <c r="L31" s="24">
        <v>0</v>
      </c>
      <c r="M31" s="24">
        <v>0</v>
      </c>
      <c r="N31" s="24">
        <v>0</v>
      </c>
      <c r="O31" s="24">
        <v>0</v>
      </c>
      <c r="P31" s="24">
        <v>0</v>
      </c>
      <c r="Q31" s="24">
        <v>0</v>
      </c>
      <c r="R31" s="24">
        <v>0</v>
      </c>
      <c r="S31" s="24">
        <v>0</v>
      </c>
      <c r="T31" s="24">
        <v>0</v>
      </c>
      <c r="U31" s="24">
        <v>0</v>
      </c>
      <c r="V31" s="24">
        <v>73800</v>
      </c>
    </row>
    <row r="32" spans="5:22" ht="18.75" x14ac:dyDescent="0.3">
      <c r="E32" s="23" t="s">
        <v>17</v>
      </c>
      <c r="F32" s="24">
        <v>0</v>
      </c>
      <c r="G32" s="24">
        <v>0</v>
      </c>
      <c r="H32" s="24">
        <v>0</v>
      </c>
      <c r="I32" s="24">
        <v>0</v>
      </c>
      <c r="J32" s="24">
        <v>0</v>
      </c>
      <c r="K32" s="24">
        <v>545600</v>
      </c>
      <c r="L32" s="24">
        <v>0</v>
      </c>
      <c r="M32" s="24">
        <v>0</v>
      </c>
      <c r="N32" s="24">
        <v>0</v>
      </c>
      <c r="O32" s="24">
        <v>0</v>
      </c>
      <c r="P32" s="24">
        <v>0</v>
      </c>
      <c r="Q32" s="24">
        <v>0</v>
      </c>
      <c r="R32" s="24">
        <v>0</v>
      </c>
      <c r="S32" s="24">
        <v>0</v>
      </c>
      <c r="T32" s="24">
        <v>0</v>
      </c>
      <c r="U32" s="24">
        <v>0</v>
      </c>
      <c r="V32" s="24">
        <v>545600</v>
      </c>
    </row>
    <row r="33" spans="5:22" ht="18.75" x14ac:dyDescent="0.3">
      <c r="E33" s="23" t="s">
        <v>77</v>
      </c>
      <c r="F33" s="24">
        <v>0</v>
      </c>
      <c r="G33" s="24">
        <v>0</v>
      </c>
      <c r="H33" s="24">
        <v>0</v>
      </c>
      <c r="I33" s="24">
        <v>0</v>
      </c>
      <c r="J33" s="24">
        <v>0</v>
      </c>
      <c r="K33" s="24">
        <v>0</v>
      </c>
      <c r="L33" s="24">
        <v>0</v>
      </c>
      <c r="M33" s="24">
        <v>0</v>
      </c>
      <c r="N33" s="24">
        <v>174400</v>
      </c>
      <c r="O33" s="24">
        <v>0</v>
      </c>
      <c r="P33" s="24">
        <v>0</v>
      </c>
      <c r="Q33" s="24">
        <v>0</v>
      </c>
      <c r="R33" s="24">
        <v>0</v>
      </c>
      <c r="S33" s="24">
        <v>0</v>
      </c>
      <c r="T33" s="24">
        <v>0</v>
      </c>
      <c r="U33" s="24">
        <v>0</v>
      </c>
      <c r="V33" s="24">
        <v>174400</v>
      </c>
    </row>
    <row r="34" spans="5:22" ht="18.75" x14ac:dyDescent="0.3">
      <c r="E34" s="23" t="s">
        <v>76</v>
      </c>
      <c r="F34" s="24">
        <v>0</v>
      </c>
      <c r="G34" s="24">
        <v>0</v>
      </c>
      <c r="H34" s="24">
        <v>0</v>
      </c>
      <c r="I34" s="24">
        <v>0</v>
      </c>
      <c r="J34" s="24">
        <v>0</v>
      </c>
      <c r="K34" s="24">
        <v>21400</v>
      </c>
      <c r="L34" s="24">
        <v>0</v>
      </c>
      <c r="M34" s="24">
        <v>0</v>
      </c>
      <c r="N34" s="24">
        <v>0</v>
      </c>
      <c r="O34" s="24">
        <v>0</v>
      </c>
      <c r="P34" s="24">
        <v>0</v>
      </c>
      <c r="Q34" s="24">
        <v>0</v>
      </c>
      <c r="R34" s="24">
        <v>0</v>
      </c>
      <c r="S34" s="24">
        <v>0</v>
      </c>
      <c r="T34" s="24">
        <v>0</v>
      </c>
      <c r="U34" s="24">
        <v>0</v>
      </c>
      <c r="V34" s="24">
        <v>21400</v>
      </c>
    </row>
    <row r="35" spans="5:22" ht="18.75" x14ac:dyDescent="0.3">
      <c r="E35" s="23" t="s">
        <v>7</v>
      </c>
      <c r="F35" s="24">
        <v>0</v>
      </c>
      <c r="G35" s="24">
        <v>0</v>
      </c>
      <c r="H35" s="24">
        <v>0</v>
      </c>
      <c r="I35" s="24">
        <v>0</v>
      </c>
      <c r="J35" s="24">
        <v>33000</v>
      </c>
      <c r="K35" s="24">
        <v>0</v>
      </c>
      <c r="L35" s="24">
        <v>0</v>
      </c>
      <c r="M35" s="24">
        <v>0</v>
      </c>
      <c r="N35" s="24">
        <v>0</v>
      </c>
      <c r="O35" s="24">
        <v>0</v>
      </c>
      <c r="P35" s="24">
        <v>0</v>
      </c>
      <c r="Q35" s="24">
        <v>0</v>
      </c>
      <c r="R35" s="24">
        <v>0</v>
      </c>
      <c r="S35" s="24">
        <v>0</v>
      </c>
      <c r="T35" s="24">
        <v>0</v>
      </c>
      <c r="U35" s="24">
        <v>0</v>
      </c>
      <c r="V35" s="24">
        <v>33000</v>
      </c>
    </row>
    <row r="36" spans="5:22" ht="18.75" x14ac:dyDescent="0.3">
      <c r="E36" s="23" t="s">
        <v>39</v>
      </c>
      <c r="F36" s="24">
        <v>0</v>
      </c>
      <c r="G36" s="24">
        <v>0</v>
      </c>
      <c r="H36" s="24">
        <v>0</v>
      </c>
      <c r="I36" s="24">
        <v>0</v>
      </c>
      <c r="J36" s="24">
        <v>0</v>
      </c>
      <c r="K36" s="24">
        <v>0</v>
      </c>
      <c r="L36" s="24">
        <v>0</v>
      </c>
      <c r="M36" s="24">
        <v>0</v>
      </c>
      <c r="N36" s="24">
        <v>0</v>
      </c>
      <c r="O36" s="24">
        <v>0</v>
      </c>
      <c r="P36" s="24">
        <v>0</v>
      </c>
      <c r="Q36" s="24">
        <v>0</v>
      </c>
      <c r="R36" s="24">
        <v>0</v>
      </c>
      <c r="S36" s="24">
        <v>0</v>
      </c>
      <c r="T36" s="24">
        <v>0</v>
      </c>
      <c r="U36" s="24">
        <v>22000</v>
      </c>
      <c r="V36" s="24">
        <v>22000</v>
      </c>
    </row>
    <row r="37" spans="5:22" ht="18.75" x14ac:dyDescent="0.3">
      <c r="E37" s="23" t="s">
        <v>56</v>
      </c>
      <c r="F37" s="24">
        <v>0</v>
      </c>
      <c r="G37" s="24">
        <v>0</v>
      </c>
      <c r="H37" s="24">
        <v>0</v>
      </c>
      <c r="I37" s="24">
        <v>0</v>
      </c>
      <c r="J37" s="24">
        <v>0</v>
      </c>
      <c r="K37" s="24">
        <v>12000</v>
      </c>
      <c r="L37" s="24">
        <v>0</v>
      </c>
      <c r="M37" s="24">
        <v>0</v>
      </c>
      <c r="N37" s="24">
        <v>0</v>
      </c>
      <c r="O37" s="24">
        <v>0</v>
      </c>
      <c r="P37" s="24">
        <v>0</v>
      </c>
      <c r="Q37" s="24">
        <v>0</v>
      </c>
      <c r="R37" s="24">
        <v>0</v>
      </c>
      <c r="S37" s="24">
        <v>0</v>
      </c>
      <c r="T37" s="24">
        <v>0</v>
      </c>
      <c r="U37" s="24">
        <v>0</v>
      </c>
      <c r="V37" s="24">
        <v>12000</v>
      </c>
    </row>
    <row r="38" spans="5:22" ht="18.75" x14ac:dyDescent="0.3">
      <c r="E38" s="23" t="s">
        <v>758</v>
      </c>
      <c r="F38" s="24">
        <v>0</v>
      </c>
      <c r="G38" s="24">
        <v>0</v>
      </c>
      <c r="H38" s="24">
        <v>0</v>
      </c>
      <c r="I38" s="24">
        <v>0</v>
      </c>
      <c r="J38" s="24">
        <v>0</v>
      </c>
      <c r="K38" s="24">
        <v>265800</v>
      </c>
      <c r="L38" s="24">
        <v>0</v>
      </c>
      <c r="M38" s="24">
        <v>0</v>
      </c>
      <c r="N38" s="24">
        <v>0</v>
      </c>
      <c r="O38" s="24">
        <v>0</v>
      </c>
      <c r="P38" s="24">
        <v>0</v>
      </c>
      <c r="Q38" s="24">
        <v>0</v>
      </c>
      <c r="R38" s="24">
        <v>16600</v>
      </c>
      <c r="S38" s="24">
        <v>0</v>
      </c>
      <c r="T38" s="24">
        <v>0</v>
      </c>
      <c r="U38" s="24">
        <v>0</v>
      </c>
      <c r="V38" s="24">
        <v>282400</v>
      </c>
    </row>
    <row r="39" spans="5:22" ht="18.75" x14ac:dyDescent="0.3">
      <c r="E39" s="23" t="s">
        <v>745</v>
      </c>
      <c r="F39" s="24">
        <v>0</v>
      </c>
      <c r="G39" s="24">
        <v>0</v>
      </c>
      <c r="H39" s="24">
        <v>0</v>
      </c>
      <c r="I39" s="24">
        <v>0</v>
      </c>
      <c r="J39" s="24">
        <v>0</v>
      </c>
      <c r="K39" s="24">
        <v>0</v>
      </c>
      <c r="L39" s="24">
        <v>0</v>
      </c>
      <c r="M39" s="24">
        <v>0</v>
      </c>
      <c r="N39" s="24">
        <v>0</v>
      </c>
      <c r="O39" s="24">
        <v>0</v>
      </c>
      <c r="P39" s="24">
        <v>0</v>
      </c>
      <c r="Q39" s="24">
        <v>21993200</v>
      </c>
      <c r="R39" s="24">
        <v>0</v>
      </c>
      <c r="S39" s="24">
        <v>0</v>
      </c>
      <c r="T39" s="24">
        <v>0</v>
      </c>
      <c r="U39" s="24">
        <v>0</v>
      </c>
      <c r="V39" s="24">
        <v>21993200</v>
      </c>
    </row>
    <row r="40" spans="5:22" ht="18.75" x14ac:dyDescent="0.3">
      <c r="E40" s="23" t="s">
        <v>34</v>
      </c>
      <c r="F40" s="24">
        <v>0</v>
      </c>
      <c r="G40" s="24">
        <v>0</v>
      </c>
      <c r="H40" s="24">
        <v>0</v>
      </c>
      <c r="I40" s="24">
        <v>849800</v>
      </c>
      <c r="J40" s="24">
        <v>0</v>
      </c>
      <c r="K40" s="24">
        <v>0</v>
      </c>
      <c r="L40" s="24">
        <v>0</v>
      </c>
      <c r="M40" s="24">
        <v>0</v>
      </c>
      <c r="N40" s="24">
        <v>0</v>
      </c>
      <c r="O40" s="24">
        <v>0</v>
      </c>
      <c r="P40" s="24">
        <v>0</v>
      </c>
      <c r="Q40" s="24">
        <v>0</v>
      </c>
      <c r="R40" s="24">
        <v>0</v>
      </c>
      <c r="S40" s="24">
        <v>0</v>
      </c>
      <c r="T40" s="24">
        <v>0</v>
      </c>
      <c r="U40" s="24">
        <v>0</v>
      </c>
      <c r="V40" s="24">
        <v>849800</v>
      </c>
    </row>
    <row r="41" spans="5:22" ht="18.75" x14ac:dyDescent="0.3">
      <c r="E41" s="23" t="s">
        <v>754</v>
      </c>
      <c r="F41" s="24">
        <v>0</v>
      </c>
      <c r="G41" s="24">
        <v>0</v>
      </c>
      <c r="H41" s="24">
        <v>0</v>
      </c>
      <c r="I41" s="24">
        <v>0</v>
      </c>
      <c r="J41" s="24">
        <v>0</v>
      </c>
      <c r="K41" s="24">
        <v>0</v>
      </c>
      <c r="L41" s="24">
        <v>0</v>
      </c>
      <c r="M41" s="24">
        <v>0</v>
      </c>
      <c r="N41" s="24">
        <v>0</v>
      </c>
      <c r="O41" s="24">
        <v>0</v>
      </c>
      <c r="P41" s="24">
        <v>0</v>
      </c>
      <c r="Q41" s="24">
        <v>0</v>
      </c>
      <c r="R41" s="24">
        <v>128400</v>
      </c>
      <c r="S41" s="24">
        <v>0</v>
      </c>
      <c r="T41" s="24">
        <v>0</v>
      </c>
      <c r="U41" s="24">
        <v>0</v>
      </c>
      <c r="V41" s="24">
        <v>128400</v>
      </c>
    </row>
    <row r="42" spans="5:22" ht="18.75" x14ac:dyDescent="0.3">
      <c r="E42" s="23" t="s">
        <v>755</v>
      </c>
      <c r="F42" s="24">
        <v>0</v>
      </c>
      <c r="G42" s="24">
        <v>0</v>
      </c>
      <c r="H42" s="24">
        <v>0</v>
      </c>
      <c r="I42" s="24">
        <v>0</v>
      </c>
      <c r="J42" s="24">
        <v>0</v>
      </c>
      <c r="K42" s="24">
        <v>0</v>
      </c>
      <c r="L42" s="24">
        <v>0</v>
      </c>
      <c r="M42" s="24">
        <v>0</v>
      </c>
      <c r="N42" s="24">
        <v>0</v>
      </c>
      <c r="O42" s="24">
        <v>0</v>
      </c>
      <c r="P42" s="24">
        <v>0</v>
      </c>
      <c r="Q42" s="24">
        <v>0</v>
      </c>
      <c r="R42" s="24">
        <v>0</v>
      </c>
      <c r="S42" s="24">
        <v>8765600</v>
      </c>
      <c r="T42" s="24">
        <v>0</v>
      </c>
      <c r="U42" s="24">
        <v>0</v>
      </c>
      <c r="V42" s="24">
        <v>8765600</v>
      </c>
    </row>
    <row r="43" spans="5:22" ht="18.75" x14ac:dyDescent="0.3">
      <c r="E43" s="23" t="s">
        <v>756</v>
      </c>
      <c r="F43" s="24">
        <v>0</v>
      </c>
      <c r="G43" s="24">
        <v>0</v>
      </c>
      <c r="H43" s="24">
        <v>0</v>
      </c>
      <c r="I43" s="24">
        <v>0</v>
      </c>
      <c r="J43" s="24">
        <v>0</v>
      </c>
      <c r="K43" s="24">
        <v>601800</v>
      </c>
      <c r="L43" s="24">
        <v>0</v>
      </c>
      <c r="M43" s="24">
        <v>0</v>
      </c>
      <c r="N43" s="24">
        <v>0</v>
      </c>
      <c r="O43" s="24">
        <v>0</v>
      </c>
      <c r="P43" s="24">
        <v>0</v>
      </c>
      <c r="Q43" s="24">
        <v>0</v>
      </c>
      <c r="R43" s="24">
        <v>0</v>
      </c>
      <c r="S43" s="24">
        <v>0</v>
      </c>
      <c r="T43" s="24">
        <v>0</v>
      </c>
      <c r="U43" s="24">
        <v>0</v>
      </c>
      <c r="V43" s="24">
        <v>601800</v>
      </c>
    </row>
    <row r="44" spans="5:22" ht="18.75" x14ac:dyDescent="0.3">
      <c r="E44" s="23" t="s">
        <v>180</v>
      </c>
      <c r="F44" s="24">
        <v>0</v>
      </c>
      <c r="G44" s="24">
        <v>0</v>
      </c>
      <c r="H44" s="24">
        <v>0</v>
      </c>
      <c r="I44" s="24">
        <v>0</v>
      </c>
      <c r="J44" s="24">
        <v>0</v>
      </c>
      <c r="K44" s="24">
        <v>819900</v>
      </c>
      <c r="L44" s="24">
        <v>0</v>
      </c>
      <c r="M44" s="24">
        <v>0</v>
      </c>
      <c r="N44" s="24">
        <v>0</v>
      </c>
      <c r="O44" s="24">
        <v>0</v>
      </c>
      <c r="P44" s="24">
        <v>0</v>
      </c>
      <c r="Q44" s="24">
        <v>0</v>
      </c>
      <c r="R44" s="24">
        <v>0</v>
      </c>
      <c r="S44" s="24">
        <v>0</v>
      </c>
      <c r="T44" s="24">
        <v>0</v>
      </c>
      <c r="U44" s="24">
        <v>0</v>
      </c>
      <c r="V44" s="24">
        <v>819900</v>
      </c>
    </row>
    <row r="45" spans="5:22" ht="18.75" x14ac:dyDescent="0.3">
      <c r="E45" s="23" t="s">
        <v>747</v>
      </c>
      <c r="F45" s="24">
        <v>0</v>
      </c>
      <c r="G45" s="24">
        <v>0</v>
      </c>
      <c r="H45" s="24">
        <v>0</v>
      </c>
      <c r="I45" s="24">
        <v>0</v>
      </c>
      <c r="J45" s="24">
        <v>0</v>
      </c>
      <c r="K45" s="24">
        <v>0</v>
      </c>
      <c r="L45" s="24">
        <v>0</v>
      </c>
      <c r="M45" s="24">
        <v>0</v>
      </c>
      <c r="N45" s="24">
        <v>0</v>
      </c>
      <c r="O45" s="24">
        <v>0</v>
      </c>
      <c r="P45" s="24">
        <v>0</v>
      </c>
      <c r="Q45" s="24">
        <v>0</v>
      </c>
      <c r="R45" s="24">
        <v>0</v>
      </c>
      <c r="S45" s="24">
        <v>0</v>
      </c>
      <c r="T45" s="24">
        <v>84000</v>
      </c>
      <c r="U45" s="24">
        <v>0</v>
      </c>
      <c r="V45" s="24">
        <v>84000</v>
      </c>
    </row>
    <row r="46" spans="5:22" ht="18.75" x14ac:dyDescent="0.3">
      <c r="E46" s="23" t="s">
        <v>757</v>
      </c>
      <c r="F46" s="24">
        <v>0</v>
      </c>
      <c r="G46" s="24">
        <v>0</v>
      </c>
      <c r="H46" s="24">
        <v>0</v>
      </c>
      <c r="I46" s="24">
        <v>0</v>
      </c>
      <c r="J46" s="24">
        <v>0</v>
      </c>
      <c r="K46" s="24">
        <v>0</v>
      </c>
      <c r="L46" s="24">
        <v>0</v>
      </c>
      <c r="M46" s="24">
        <v>0</v>
      </c>
      <c r="N46" s="24">
        <v>0</v>
      </c>
      <c r="O46" s="24">
        <v>0</v>
      </c>
      <c r="P46" s="24">
        <v>0</v>
      </c>
      <c r="Q46" s="24">
        <v>0</v>
      </c>
      <c r="R46" s="24">
        <v>0</v>
      </c>
      <c r="S46" s="24">
        <v>0</v>
      </c>
      <c r="T46" s="24">
        <v>934000</v>
      </c>
      <c r="U46" s="24">
        <v>0</v>
      </c>
      <c r="V46" s="24">
        <v>934000</v>
      </c>
    </row>
    <row r="47" spans="5:22" ht="18.75" x14ac:dyDescent="0.3">
      <c r="E47" s="23" t="s">
        <v>118</v>
      </c>
      <c r="F47" s="24">
        <v>0</v>
      </c>
      <c r="G47" s="24">
        <v>0</v>
      </c>
      <c r="H47" s="24">
        <v>0</v>
      </c>
      <c r="I47" s="24">
        <v>0</v>
      </c>
      <c r="J47" s="24">
        <v>0</v>
      </c>
      <c r="K47" s="24">
        <v>0</v>
      </c>
      <c r="L47" s="24">
        <v>0</v>
      </c>
      <c r="M47" s="24">
        <v>3094400</v>
      </c>
      <c r="N47" s="24">
        <v>0</v>
      </c>
      <c r="O47" s="24">
        <v>0</v>
      </c>
      <c r="P47" s="24">
        <v>0</v>
      </c>
      <c r="Q47" s="24">
        <v>0</v>
      </c>
      <c r="R47" s="24">
        <v>0</v>
      </c>
      <c r="S47" s="24">
        <v>0</v>
      </c>
      <c r="T47" s="24">
        <v>0</v>
      </c>
      <c r="U47" s="24">
        <v>0</v>
      </c>
      <c r="V47" s="24">
        <v>3094400</v>
      </c>
    </row>
    <row r="48" spans="5:22" ht="18.75" x14ac:dyDescent="0.3">
      <c r="E48" s="23" t="s">
        <v>117</v>
      </c>
      <c r="F48" s="24">
        <v>0</v>
      </c>
      <c r="G48" s="24">
        <v>0</v>
      </c>
      <c r="H48" s="24">
        <v>0</v>
      </c>
      <c r="I48" s="24">
        <v>0</v>
      </c>
      <c r="J48" s="24">
        <v>0</v>
      </c>
      <c r="K48" s="24">
        <v>0</v>
      </c>
      <c r="L48" s="24">
        <v>0</v>
      </c>
      <c r="M48" s="24">
        <v>227500</v>
      </c>
      <c r="N48" s="24">
        <v>0</v>
      </c>
      <c r="O48" s="24">
        <v>0</v>
      </c>
      <c r="P48" s="24">
        <v>0</v>
      </c>
      <c r="Q48" s="24">
        <v>0</v>
      </c>
      <c r="R48" s="24">
        <v>0</v>
      </c>
      <c r="S48" s="24">
        <v>0</v>
      </c>
      <c r="T48" s="24">
        <v>0</v>
      </c>
      <c r="U48" s="24">
        <v>0</v>
      </c>
      <c r="V48" s="24">
        <v>227500</v>
      </c>
    </row>
    <row r="49" spans="5:22" ht="18.75" x14ac:dyDescent="0.3">
      <c r="E49" s="23" t="s">
        <v>422</v>
      </c>
      <c r="F49" s="24">
        <v>0</v>
      </c>
      <c r="G49" s="24">
        <v>0</v>
      </c>
      <c r="H49" s="24">
        <v>0</v>
      </c>
      <c r="I49" s="24">
        <v>0</v>
      </c>
      <c r="J49" s="24">
        <v>0</v>
      </c>
      <c r="K49" s="24">
        <v>0</v>
      </c>
      <c r="L49" s="24">
        <v>0</v>
      </c>
      <c r="M49" s="24">
        <v>0</v>
      </c>
      <c r="N49" s="24">
        <v>0</v>
      </c>
      <c r="O49" s="24">
        <v>0</v>
      </c>
      <c r="P49" s="24">
        <v>0</v>
      </c>
      <c r="Q49" s="24">
        <v>2865000</v>
      </c>
      <c r="R49" s="24">
        <v>0</v>
      </c>
      <c r="S49" s="24">
        <v>0</v>
      </c>
      <c r="T49" s="24">
        <v>0</v>
      </c>
      <c r="U49" s="24">
        <v>0</v>
      </c>
      <c r="V49" s="24">
        <v>2865000</v>
      </c>
    </row>
    <row r="50" spans="5:22" ht="18.75" x14ac:dyDescent="0.3">
      <c r="E50" s="23" t="s">
        <v>119</v>
      </c>
      <c r="F50" s="24">
        <v>0</v>
      </c>
      <c r="G50" s="24">
        <v>0</v>
      </c>
      <c r="H50" s="24">
        <v>0</v>
      </c>
      <c r="I50" s="24">
        <v>0</v>
      </c>
      <c r="J50" s="24">
        <v>0</v>
      </c>
      <c r="K50" s="24">
        <v>0</v>
      </c>
      <c r="L50" s="24">
        <v>0</v>
      </c>
      <c r="M50" s="24">
        <v>117000</v>
      </c>
      <c r="N50" s="24">
        <v>0</v>
      </c>
      <c r="O50" s="24">
        <v>0</v>
      </c>
      <c r="P50" s="24">
        <v>0</v>
      </c>
      <c r="Q50" s="24">
        <v>0</v>
      </c>
      <c r="R50" s="24">
        <v>0</v>
      </c>
      <c r="S50" s="24">
        <v>0</v>
      </c>
      <c r="T50" s="24">
        <v>0</v>
      </c>
      <c r="U50" s="24">
        <v>0</v>
      </c>
      <c r="V50" s="24">
        <v>117000</v>
      </c>
    </row>
    <row r="51" spans="5:22" ht="18.75" x14ac:dyDescent="0.3">
      <c r="E51" s="23" t="s">
        <v>753</v>
      </c>
      <c r="F51" s="24">
        <v>0</v>
      </c>
      <c r="G51" s="24">
        <v>0</v>
      </c>
      <c r="H51" s="24">
        <v>0</v>
      </c>
      <c r="I51" s="24">
        <v>0</v>
      </c>
      <c r="J51" s="24">
        <v>0</v>
      </c>
      <c r="K51" s="24">
        <v>0</v>
      </c>
      <c r="L51" s="24">
        <v>0</v>
      </c>
      <c r="M51" s="24">
        <v>0</v>
      </c>
      <c r="N51" s="24">
        <v>0</v>
      </c>
      <c r="O51" s="24">
        <v>0</v>
      </c>
      <c r="P51" s="24">
        <v>0</v>
      </c>
      <c r="Q51" s="24">
        <v>0</v>
      </c>
      <c r="R51" s="24">
        <v>35200</v>
      </c>
      <c r="S51" s="24">
        <v>0</v>
      </c>
      <c r="T51" s="24">
        <v>0</v>
      </c>
      <c r="U51" s="24">
        <v>0</v>
      </c>
      <c r="V51" s="24">
        <v>35200</v>
      </c>
    </row>
    <row r="52" spans="5:22" ht="18.75" x14ac:dyDescent="0.3">
      <c r="E52" s="23" t="s">
        <v>764</v>
      </c>
      <c r="F52" s="24">
        <v>0</v>
      </c>
      <c r="G52" s="24">
        <v>0</v>
      </c>
      <c r="H52" s="24">
        <v>0</v>
      </c>
      <c r="I52" s="24">
        <v>0</v>
      </c>
      <c r="J52" s="24">
        <v>0</v>
      </c>
      <c r="K52" s="24">
        <v>0</v>
      </c>
      <c r="L52" s="24">
        <v>0</v>
      </c>
      <c r="M52" s="24">
        <v>0</v>
      </c>
      <c r="N52" s="24">
        <v>0</v>
      </c>
      <c r="O52" s="24">
        <v>0</v>
      </c>
      <c r="P52" s="24">
        <v>0</v>
      </c>
      <c r="Q52" s="24">
        <v>0</v>
      </c>
      <c r="R52" s="24">
        <v>0</v>
      </c>
      <c r="S52" s="24">
        <v>4131900</v>
      </c>
      <c r="T52" s="24">
        <v>0</v>
      </c>
      <c r="U52" s="24">
        <v>0</v>
      </c>
      <c r="V52" s="24">
        <v>4131900</v>
      </c>
    </row>
    <row r="53" spans="5:22" ht="18.75" x14ac:dyDescent="0.3">
      <c r="E53" s="23" t="s">
        <v>43</v>
      </c>
      <c r="F53" s="24">
        <v>0</v>
      </c>
      <c r="G53" s="24">
        <v>0</v>
      </c>
      <c r="H53" s="24">
        <v>0</v>
      </c>
      <c r="I53" s="24">
        <v>0</v>
      </c>
      <c r="J53" s="24">
        <v>0</v>
      </c>
      <c r="K53" s="24">
        <v>912000</v>
      </c>
      <c r="L53" s="24">
        <v>0</v>
      </c>
      <c r="M53" s="24">
        <v>0</v>
      </c>
      <c r="N53" s="24">
        <v>0</v>
      </c>
      <c r="O53" s="24">
        <v>0</v>
      </c>
      <c r="P53" s="24">
        <v>0</v>
      </c>
      <c r="Q53" s="24">
        <v>0</v>
      </c>
      <c r="R53" s="24">
        <v>0</v>
      </c>
      <c r="S53" s="24">
        <v>0</v>
      </c>
      <c r="T53" s="24">
        <v>0</v>
      </c>
      <c r="U53" s="24">
        <v>0</v>
      </c>
      <c r="V53" s="24">
        <v>912000</v>
      </c>
    </row>
    <row r="54" spans="5:22" ht="18.75" x14ac:dyDescent="0.3">
      <c r="E54" s="23" t="s">
        <v>759</v>
      </c>
      <c r="F54" s="24">
        <v>0</v>
      </c>
      <c r="G54" s="24">
        <v>0</v>
      </c>
      <c r="H54" s="24">
        <v>0</v>
      </c>
      <c r="I54" s="24">
        <v>0</v>
      </c>
      <c r="J54" s="24">
        <v>0</v>
      </c>
      <c r="K54" s="24">
        <v>127400</v>
      </c>
      <c r="L54" s="24">
        <v>0</v>
      </c>
      <c r="M54" s="24">
        <v>0</v>
      </c>
      <c r="N54" s="24">
        <v>0</v>
      </c>
      <c r="O54" s="24">
        <v>0</v>
      </c>
      <c r="P54" s="24">
        <v>0</v>
      </c>
      <c r="Q54" s="24">
        <v>0</v>
      </c>
      <c r="R54" s="24">
        <v>0</v>
      </c>
      <c r="S54" s="24">
        <v>0</v>
      </c>
      <c r="T54" s="24">
        <v>0</v>
      </c>
      <c r="U54" s="24">
        <v>0</v>
      </c>
      <c r="V54" s="24">
        <v>127400</v>
      </c>
    </row>
    <row r="55" spans="5:22" ht="18.75" x14ac:dyDescent="0.3">
      <c r="E55" s="23" t="s">
        <v>26</v>
      </c>
      <c r="F55" s="24">
        <v>0</v>
      </c>
      <c r="G55" s="24">
        <v>0</v>
      </c>
      <c r="H55" s="24">
        <v>0</v>
      </c>
      <c r="I55" s="24">
        <v>4757000</v>
      </c>
      <c r="J55" s="24">
        <v>0</v>
      </c>
      <c r="K55" s="24">
        <v>0</v>
      </c>
      <c r="L55" s="24">
        <v>0</v>
      </c>
      <c r="M55" s="24">
        <v>0</v>
      </c>
      <c r="N55" s="24">
        <v>0</v>
      </c>
      <c r="O55" s="24">
        <v>0</v>
      </c>
      <c r="P55" s="24">
        <v>0</v>
      </c>
      <c r="Q55" s="24">
        <v>0</v>
      </c>
      <c r="R55" s="24">
        <v>0</v>
      </c>
      <c r="S55" s="24">
        <v>0</v>
      </c>
      <c r="T55" s="24">
        <v>0</v>
      </c>
      <c r="U55" s="24">
        <v>0</v>
      </c>
      <c r="V55" s="24">
        <v>4757000</v>
      </c>
    </row>
    <row r="56" spans="5:22" ht="18.75" x14ac:dyDescent="0.3">
      <c r="E56" s="23" t="s">
        <v>11</v>
      </c>
      <c r="F56" s="24">
        <v>0</v>
      </c>
      <c r="G56" s="24">
        <v>0</v>
      </c>
      <c r="H56" s="24">
        <v>75000</v>
      </c>
      <c r="I56" s="24">
        <v>0</v>
      </c>
      <c r="J56" s="24">
        <v>0</v>
      </c>
      <c r="K56" s="24">
        <v>0</v>
      </c>
      <c r="L56" s="24">
        <v>0</v>
      </c>
      <c r="M56" s="24">
        <v>0</v>
      </c>
      <c r="N56" s="24">
        <v>0</v>
      </c>
      <c r="O56" s="24">
        <v>0</v>
      </c>
      <c r="P56" s="24">
        <v>0</v>
      </c>
      <c r="Q56" s="24">
        <v>0</v>
      </c>
      <c r="R56" s="24">
        <v>0</v>
      </c>
      <c r="S56" s="24">
        <v>0</v>
      </c>
      <c r="T56" s="24">
        <v>0</v>
      </c>
      <c r="U56" s="24">
        <v>0</v>
      </c>
      <c r="V56" s="24">
        <v>75000</v>
      </c>
    </row>
    <row r="57" spans="5:22" ht="18.75" x14ac:dyDescent="0.3">
      <c r="E57" s="23" t="s">
        <v>760</v>
      </c>
      <c r="F57" s="24">
        <v>0</v>
      </c>
      <c r="G57" s="24">
        <v>0</v>
      </c>
      <c r="H57" s="24">
        <v>0</v>
      </c>
      <c r="I57" s="24">
        <v>774800</v>
      </c>
      <c r="J57" s="24">
        <v>0</v>
      </c>
      <c r="K57" s="24">
        <v>0</v>
      </c>
      <c r="L57" s="24">
        <v>0</v>
      </c>
      <c r="M57" s="24">
        <v>0</v>
      </c>
      <c r="N57" s="24">
        <v>0</v>
      </c>
      <c r="O57" s="24">
        <v>0</v>
      </c>
      <c r="P57" s="24">
        <v>0</v>
      </c>
      <c r="Q57" s="24">
        <v>0</v>
      </c>
      <c r="R57" s="24">
        <v>0</v>
      </c>
      <c r="S57" s="24">
        <v>0</v>
      </c>
      <c r="T57" s="24">
        <v>0</v>
      </c>
      <c r="U57" s="24">
        <v>0</v>
      </c>
      <c r="V57" s="24">
        <v>774800</v>
      </c>
    </row>
    <row r="58" spans="5:22" ht="18.75" x14ac:dyDescent="0.3">
      <c r="E58" s="23" t="s">
        <v>752</v>
      </c>
      <c r="F58" s="24">
        <v>234200</v>
      </c>
      <c r="G58" s="24">
        <v>0</v>
      </c>
      <c r="H58" s="24">
        <v>0</v>
      </c>
      <c r="I58" s="24">
        <v>0</v>
      </c>
      <c r="J58" s="24">
        <v>0</v>
      </c>
      <c r="K58" s="24">
        <v>0</v>
      </c>
      <c r="L58" s="24">
        <v>0</v>
      </c>
      <c r="M58" s="24">
        <v>0</v>
      </c>
      <c r="N58" s="24">
        <v>0</v>
      </c>
      <c r="O58" s="24">
        <v>0</v>
      </c>
      <c r="P58" s="24">
        <v>0</v>
      </c>
      <c r="Q58" s="24">
        <v>0</v>
      </c>
      <c r="R58" s="24">
        <v>0</v>
      </c>
      <c r="S58" s="24">
        <v>0</v>
      </c>
      <c r="T58" s="24">
        <v>0</v>
      </c>
      <c r="U58" s="24">
        <v>0</v>
      </c>
      <c r="V58" s="24">
        <v>234200</v>
      </c>
    </row>
    <row r="59" spans="5:22" ht="18.75" x14ac:dyDescent="0.3">
      <c r="E59" s="23" t="s">
        <v>749</v>
      </c>
      <c r="F59" s="24">
        <v>0</v>
      </c>
      <c r="G59" s="24">
        <v>0</v>
      </c>
      <c r="H59" s="24">
        <v>0</v>
      </c>
      <c r="I59" s="24">
        <v>0</v>
      </c>
      <c r="J59" s="24">
        <v>0</v>
      </c>
      <c r="K59" s="24">
        <v>0</v>
      </c>
      <c r="L59" s="24">
        <v>0</v>
      </c>
      <c r="M59" s="24">
        <v>0</v>
      </c>
      <c r="N59" s="24">
        <v>0</v>
      </c>
      <c r="O59" s="24">
        <v>0</v>
      </c>
      <c r="P59" s="24">
        <v>0</v>
      </c>
      <c r="Q59" s="24">
        <v>0</v>
      </c>
      <c r="R59" s="24">
        <v>0</v>
      </c>
      <c r="S59" s="24">
        <v>0</v>
      </c>
      <c r="T59" s="24">
        <v>38000</v>
      </c>
      <c r="U59" s="24">
        <v>0</v>
      </c>
      <c r="V59" s="24">
        <v>38000</v>
      </c>
    </row>
    <row r="60" spans="5:22" ht="18.75" x14ac:dyDescent="0.3">
      <c r="E60" s="23" t="s">
        <v>746</v>
      </c>
      <c r="F60" s="24">
        <v>0</v>
      </c>
      <c r="G60" s="24">
        <v>0</v>
      </c>
      <c r="H60" s="24">
        <v>0</v>
      </c>
      <c r="I60" s="24">
        <v>0</v>
      </c>
      <c r="J60" s="24">
        <v>0</v>
      </c>
      <c r="K60" s="24">
        <v>0</v>
      </c>
      <c r="L60" s="24">
        <v>0</v>
      </c>
      <c r="M60" s="24">
        <v>0</v>
      </c>
      <c r="N60" s="24">
        <v>0</v>
      </c>
      <c r="O60" s="24">
        <v>0</v>
      </c>
      <c r="P60" s="24">
        <v>0</v>
      </c>
      <c r="Q60" s="24">
        <v>0</v>
      </c>
      <c r="R60" s="24">
        <v>0</v>
      </c>
      <c r="S60" s="24">
        <v>0</v>
      </c>
      <c r="T60" s="24">
        <v>103000</v>
      </c>
      <c r="U60" s="24">
        <v>0</v>
      </c>
      <c r="V60" s="24">
        <v>103000</v>
      </c>
    </row>
    <row r="61" spans="5:22" ht="18.75" x14ac:dyDescent="0.3">
      <c r="E61" s="23" t="s">
        <v>748</v>
      </c>
      <c r="F61" s="24">
        <v>0</v>
      </c>
      <c r="G61" s="24">
        <v>0</v>
      </c>
      <c r="H61" s="24">
        <v>0</v>
      </c>
      <c r="I61" s="24">
        <v>0</v>
      </c>
      <c r="J61" s="24">
        <v>0</v>
      </c>
      <c r="K61" s="24">
        <v>0</v>
      </c>
      <c r="L61" s="24">
        <v>0</v>
      </c>
      <c r="M61" s="24">
        <v>0</v>
      </c>
      <c r="N61" s="24">
        <v>0</v>
      </c>
      <c r="O61" s="24">
        <v>0</v>
      </c>
      <c r="P61" s="24">
        <v>0</v>
      </c>
      <c r="Q61" s="24">
        <v>0</v>
      </c>
      <c r="R61" s="24">
        <v>0</v>
      </c>
      <c r="S61" s="24">
        <v>0</v>
      </c>
      <c r="T61" s="24">
        <v>80000</v>
      </c>
      <c r="U61" s="24">
        <v>0</v>
      </c>
      <c r="V61" s="24">
        <v>80000</v>
      </c>
    </row>
    <row r="62" spans="5:22" ht="18.75" x14ac:dyDescent="0.3">
      <c r="E62" s="23" t="s">
        <v>765</v>
      </c>
      <c r="F62" s="24">
        <v>0</v>
      </c>
      <c r="G62" s="24">
        <v>0</v>
      </c>
      <c r="H62" s="24">
        <v>0</v>
      </c>
      <c r="I62" s="24">
        <v>0</v>
      </c>
      <c r="J62" s="24">
        <v>0</v>
      </c>
      <c r="K62" s="24">
        <v>0</v>
      </c>
      <c r="L62" s="24">
        <v>0</v>
      </c>
      <c r="M62" s="24">
        <v>0</v>
      </c>
      <c r="N62" s="24">
        <v>0</v>
      </c>
      <c r="O62" s="24">
        <v>0</v>
      </c>
      <c r="P62" s="24">
        <v>0</v>
      </c>
      <c r="Q62" s="24">
        <v>0</v>
      </c>
      <c r="R62" s="24">
        <v>0</v>
      </c>
      <c r="S62" s="24">
        <v>83000</v>
      </c>
      <c r="T62" s="24">
        <v>0</v>
      </c>
      <c r="U62" s="24">
        <v>0</v>
      </c>
      <c r="V62" s="24">
        <v>83000</v>
      </c>
    </row>
    <row r="63" spans="5:22" ht="18.75" x14ac:dyDescent="0.3">
      <c r="E63" s="23" t="s">
        <v>615</v>
      </c>
      <c r="F63" s="24">
        <v>0</v>
      </c>
      <c r="G63" s="24">
        <v>0</v>
      </c>
      <c r="H63" s="24">
        <v>0</v>
      </c>
      <c r="I63" s="24">
        <v>0</v>
      </c>
      <c r="J63" s="24">
        <v>0</v>
      </c>
      <c r="K63" s="24">
        <v>0</v>
      </c>
      <c r="L63" s="24">
        <v>0</v>
      </c>
      <c r="M63" s="24">
        <v>0</v>
      </c>
      <c r="N63" s="24">
        <v>0</v>
      </c>
      <c r="O63" s="24">
        <v>0</v>
      </c>
      <c r="P63" s="24">
        <v>0</v>
      </c>
      <c r="Q63" s="24">
        <v>0</v>
      </c>
      <c r="R63" s="24">
        <v>4373000</v>
      </c>
      <c r="S63" s="24">
        <v>0</v>
      </c>
      <c r="T63" s="24">
        <v>0</v>
      </c>
      <c r="U63" s="24">
        <v>0</v>
      </c>
      <c r="V63" s="24">
        <v>4373000</v>
      </c>
    </row>
    <row r="64" spans="5:22" ht="18.75" x14ac:dyDescent="0.3">
      <c r="E64" s="23" t="s">
        <v>22</v>
      </c>
      <c r="F64" s="24">
        <v>0</v>
      </c>
      <c r="G64" s="24">
        <v>0</v>
      </c>
      <c r="H64" s="24">
        <v>0</v>
      </c>
      <c r="I64" s="24">
        <v>0</v>
      </c>
      <c r="J64" s="24">
        <v>0</v>
      </c>
      <c r="K64" s="24">
        <v>0</v>
      </c>
      <c r="L64" s="24">
        <v>0</v>
      </c>
      <c r="M64" s="24">
        <v>0</v>
      </c>
      <c r="N64" s="24">
        <v>46000</v>
      </c>
      <c r="O64" s="24">
        <v>0</v>
      </c>
      <c r="P64" s="24">
        <v>0</v>
      </c>
      <c r="Q64" s="24">
        <v>0</v>
      </c>
      <c r="R64" s="24">
        <v>0</v>
      </c>
      <c r="S64" s="24">
        <v>0</v>
      </c>
      <c r="T64" s="24">
        <v>0</v>
      </c>
      <c r="U64" s="24">
        <v>0</v>
      </c>
      <c r="V64" s="24">
        <v>46000</v>
      </c>
    </row>
    <row r="65" spans="5:22" ht="18.75" x14ac:dyDescent="0.3">
      <c r="E65" s="23" t="s">
        <v>761</v>
      </c>
      <c r="F65" s="24">
        <v>0</v>
      </c>
      <c r="G65" s="24">
        <v>0</v>
      </c>
      <c r="H65" s="24">
        <v>0</v>
      </c>
      <c r="I65" s="24">
        <v>0</v>
      </c>
      <c r="J65" s="24">
        <v>0</v>
      </c>
      <c r="K65" s="24">
        <v>0</v>
      </c>
      <c r="L65" s="24">
        <v>0</v>
      </c>
      <c r="M65" s="24">
        <v>0</v>
      </c>
      <c r="N65" s="24">
        <v>0</v>
      </c>
      <c r="O65" s="24">
        <v>0</v>
      </c>
      <c r="P65" s="24">
        <v>0</v>
      </c>
      <c r="Q65" s="24">
        <v>0</v>
      </c>
      <c r="R65" s="24">
        <v>0</v>
      </c>
      <c r="S65" s="24">
        <v>0</v>
      </c>
      <c r="T65" s="24">
        <v>100000</v>
      </c>
      <c r="U65" s="24">
        <v>0</v>
      </c>
      <c r="V65" s="24">
        <v>100000</v>
      </c>
    </row>
    <row r="66" spans="5:22" ht="18.75" x14ac:dyDescent="0.3">
      <c r="E66" s="23" t="s">
        <v>762</v>
      </c>
      <c r="F66" s="24">
        <v>0</v>
      </c>
      <c r="G66" s="24">
        <v>0</v>
      </c>
      <c r="H66" s="24">
        <v>0</v>
      </c>
      <c r="I66" s="24">
        <v>542100</v>
      </c>
      <c r="J66" s="24">
        <v>0</v>
      </c>
      <c r="K66" s="24">
        <v>0</v>
      </c>
      <c r="L66" s="24">
        <v>0</v>
      </c>
      <c r="M66" s="24">
        <v>0</v>
      </c>
      <c r="N66" s="24">
        <v>0</v>
      </c>
      <c r="O66" s="24">
        <v>0</v>
      </c>
      <c r="P66" s="24">
        <v>0</v>
      </c>
      <c r="Q66" s="24">
        <v>0</v>
      </c>
      <c r="R66" s="24">
        <v>0</v>
      </c>
      <c r="S66" s="24">
        <v>0</v>
      </c>
      <c r="T66" s="24">
        <v>0</v>
      </c>
      <c r="U66" s="24">
        <v>0</v>
      </c>
      <c r="V66" s="24">
        <v>542100</v>
      </c>
    </row>
    <row r="67" spans="5:22" ht="18.75" x14ac:dyDescent="0.3">
      <c r="E67" s="23" t="s">
        <v>766</v>
      </c>
      <c r="F67" s="24">
        <v>0</v>
      </c>
      <c r="G67" s="24">
        <v>0</v>
      </c>
      <c r="H67" s="24">
        <v>0</v>
      </c>
      <c r="I67" s="24">
        <v>0</v>
      </c>
      <c r="J67" s="24">
        <v>0</v>
      </c>
      <c r="K67" s="24">
        <v>0</v>
      </c>
      <c r="L67" s="24">
        <v>0</v>
      </c>
      <c r="M67" s="24">
        <v>0</v>
      </c>
      <c r="N67" s="24">
        <v>0</v>
      </c>
      <c r="O67" s="24">
        <v>207000</v>
      </c>
      <c r="P67" s="24">
        <v>0</v>
      </c>
      <c r="Q67" s="24">
        <v>0</v>
      </c>
      <c r="R67" s="24">
        <v>0</v>
      </c>
      <c r="S67" s="24">
        <v>0</v>
      </c>
      <c r="T67" s="24">
        <v>0</v>
      </c>
      <c r="U67" s="24">
        <v>0</v>
      </c>
      <c r="V67" s="24">
        <v>207000</v>
      </c>
    </row>
    <row r="68" spans="5:22" ht="18.75" x14ac:dyDescent="0.3">
      <c r="E68" s="23" t="s">
        <v>763</v>
      </c>
      <c r="F68" s="24">
        <v>0</v>
      </c>
      <c r="G68" s="24">
        <v>0</v>
      </c>
      <c r="H68" s="24">
        <v>0</v>
      </c>
      <c r="I68" s="24">
        <v>0</v>
      </c>
      <c r="J68" s="24">
        <v>0</v>
      </c>
      <c r="K68" s="24">
        <v>0</v>
      </c>
      <c r="L68" s="24">
        <v>0</v>
      </c>
      <c r="M68" s="24">
        <v>0</v>
      </c>
      <c r="N68" s="24">
        <v>0</v>
      </c>
      <c r="O68" s="24">
        <v>0</v>
      </c>
      <c r="P68" s="24">
        <v>0</v>
      </c>
      <c r="Q68" s="24">
        <v>0</v>
      </c>
      <c r="R68" s="24">
        <v>25160</v>
      </c>
      <c r="S68" s="24">
        <v>0</v>
      </c>
      <c r="T68" s="24">
        <v>0</v>
      </c>
      <c r="U68" s="24">
        <v>0</v>
      </c>
      <c r="V68" s="24">
        <v>25160</v>
      </c>
    </row>
    <row r="69" spans="5:22" ht="18.75" x14ac:dyDescent="0.3">
      <c r="E69" s="23" t="s">
        <v>767</v>
      </c>
      <c r="F69" s="24">
        <v>0</v>
      </c>
      <c r="G69" s="24">
        <v>0</v>
      </c>
      <c r="H69" s="24">
        <v>0</v>
      </c>
      <c r="I69" s="24">
        <v>0</v>
      </c>
      <c r="J69" s="24">
        <v>0</v>
      </c>
      <c r="K69" s="24">
        <v>0</v>
      </c>
      <c r="L69" s="24">
        <v>0</v>
      </c>
      <c r="M69" s="24">
        <v>0</v>
      </c>
      <c r="N69" s="24">
        <v>0</v>
      </c>
      <c r="O69" s="24">
        <v>1280000</v>
      </c>
      <c r="P69" s="24">
        <v>0</v>
      </c>
      <c r="Q69" s="24">
        <v>0</v>
      </c>
      <c r="R69" s="24">
        <v>0</v>
      </c>
      <c r="S69" s="24">
        <v>0</v>
      </c>
      <c r="T69" s="24">
        <v>0</v>
      </c>
      <c r="U69" s="24">
        <v>0</v>
      </c>
      <c r="V69" s="24">
        <v>1280000</v>
      </c>
    </row>
    <row r="70" spans="5:22" ht="18.75" x14ac:dyDescent="0.3">
      <c r="E70" s="23" t="s">
        <v>59</v>
      </c>
      <c r="F70" s="24">
        <v>1875700</v>
      </c>
      <c r="G70" s="24">
        <v>29400</v>
      </c>
      <c r="H70" s="24">
        <v>3996700</v>
      </c>
      <c r="I70" s="24">
        <v>7948400</v>
      </c>
      <c r="J70" s="24">
        <v>33000</v>
      </c>
      <c r="K70" s="24">
        <v>4100140</v>
      </c>
      <c r="L70" s="24">
        <v>119000</v>
      </c>
      <c r="M70" s="24">
        <v>3438900</v>
      </c>
      <c r="N70" s="24">
        <v>232400</v>
      </c>
      <c r="O70" s="24">
        <v>1626000</v>
      </c>
      <c r="P70" s="24">
        <v>131000</v>
      </c>
      <c r="Q70" s="24">
        <v>26173200</v>
      </c>
      <c r="R70" s="24">
        <v>5216760</v>
      </c>
      <c r="S70" s="24">
        <v>12980500</v>
      </c>
      <c r="T70" s="24">
        <v>1339000</v>
      </c>
      <c r="U70" s="24">
        <v>106200</v>
      </c>
      <c r="V70" s="24">
        <v>69346300</v>
      </c>
    </row>
    <row r="71" spans="5:22" x14ac:dyDescent="0.25"/>
    <row r="72" spans="5:22" x14ac:dyDescent="0.25"/>
    <row r="73" spans="5:22" x14ac:dyDescent="0.25"/>
    <row r="74" spans="5:22" x14ac:dyDescent="0.25"/>
    <row r="75" spans="5:22" ht="15" customHeight="1" x14ac:dyDescent="0.25"/>
    <row r="76" spans="5:22" ht="15" customHeight="1" x14ac:dyDescent="0.25"/>
    <row r="77" spans="5:22" ht="15" customHeight="1" x14ac:dyDescent="0.25"/>
    <row r="78" spans="5:22" ht="15" customHeight="1" x14ac:dyDescent="0.25"/>
    <row r="79" spans="5:22" ht="15" customHeight="1" x14ac:dyDescent="0.25"/>
  </sheetData>
  <sheetProtection sheet="1" objects="1" scenarios="1"/>
  <mergeCells count="5">
    <mergeCell ref="A10:A11"/>
    <mergeCell ref="B10:B11"/>
    <mergeCell ref="A1:B3"/>
    <mergeCell ref="A5:A6"/>
    <mergeCell ref="B5:B6"/>
  </mergeCells>
  <pageMargins left="0.7" right="0.7" top="0.75" bottom="0.75" header="0.3" footer="0.3"/>
  <pageSetup orientation="portrait" r:id="rId2"/>
  <drawing r:id="rId3"/>
  <legacyDrawing r:id="rId4"/>
  <picture r:id="rId5"/>
  <controls>
    <mc:AlternateContent xmlns:mc="http://schemas.openxmlformats.org/markup-compatibility/2006">
      <mc:Choice Requires="x14">
        <control shapeId="2053" r:id="rId6" name="Interface2">
          <controlPr defaultSize="0" autoLine="0" r:id="rId7">
            <anchor moveWithCells="1">
              <from>
                <xdr:col>0</xdr:col>
                <xdr:colOff>47625</xdr:colOff>
                <xdr:row>7</xdr:row>
                <xdr:rowOff>19050</xdr:rowOff>
              </from>
              <to>
                <xdr:col>3</xdr:col>
                <xdr:colOff>447675</xdr:colOff>
                <xdr:row>9</xdr:row>
                <xdr:rowOff>85725</xdr:rowOff>
              </to>
            </anchor>
          </controlPr>
        </control>
      </mc:Choice>
      <mc:Fallback>
        <control shapeId="2053" r:id="rId6" name="Interface2"/>
      </mc:Fallback>
    </mc:AlternateContent>
    <mc:AlternateContent xmlns:mc="http://schemas.openxmlformats.org/markup-compatibility/2006">
      <mc:Choice Requires="x14">
        <control shapeId="2052" r:id="rId8" name="Analysis2">
          <controlPr defaultSize="0" autoLine="0" r:id="rId9">
            <anchor>
              <from>
                <xdr:col>0</xdr:col>
                <xdr:colOff>47625</xdr:colOff>
                <xdr:row>10</xdr:row>
                <xdr:rowOff>209550</xdr:rowOff>
              </from>
              <to>
                <xdr:col>3</xdr:col>
                <xdr:colOff>447675</xdr:colOff>
                <xdr:row>13</xdr:row>
                <xdr:rowOff>0</xdr:rowOff>
              </to>
            </anchor>
          </controlPr>
        </control>
      </mc:Choice>
      <mc:Fallback>
        <control shapeId="2052" r:id="rId8" name="Analysis2"/>
      </mc:Fallback>
    </mc:AlternateContent>
    <mc:AlternateContent xmlns:mc="http://schemas.openxmlformats.org/markup-compatibility/2006">
      <mc:Choice Requires="x14">
        <control shapeId="2051" r:id="rId10" name="SysAdmin2">
          <controlPr defaultSize="0" autoLine="0" r:id="rId11">
            <anchor moveWithCells="1">
              <from>
                <xdr:col>0</xdr:col>
                <xdr:colOff>47625</xdr:colOff>
                <xdr:row>18</xdr:row>
                <xdr:rowOff>76200</xdr:rowOff>
              </from>
              <to>
                <xdr:col>3</xdr:col>
                <xdr:colOff>447675</xdr:colOff>
                <xdr:row>20</xdr:row>
                <xdr:rowOff>104775</xdr:rowOff>
              </to>
            </anchor>
          </controlPr>
        </control>
      </mc:Choice>
      <mc:Fallback>
        <control shapeId="2051" r:id="rId10" name="SysAdmin2"/>
      </mc:Fallback>
    </mc:AlternateContent>
    <mc:AlternateContent xmlns:mc="http://schemas.openxmlformats.org/markup-compatibility/2006">
      <mc:Choice Requires="x14">
        <control shapeId="2050" r:id="rId12" name="Dashboard2">
          <controlPr defaultSize="0" autoLine="0" r:id="rId13">
            <anchor moveWithCells="1">
              <from>
                <xdr:col>0</xdr:col>
                <xdr:colOff>47625</xdr:colOff>
                <xdr:row>14</xdr:row>
                <xdr:rowOff>123825</xdr:rowOff>
              </from>
              <to>
                <xdr:col>3</xdr:col>
                <xdr:colOff>447675</xdr:colOff>
                <xdr:row>16</xdr:row>
                <xdr:rowOff>161925</xdr:rowOff>
              </to>
            </anchor>
          </controlPr>
        </control>
      </mc:Choice>
      <mc:Fallback>
        <control shapeId="2050" r:id="rId12" name="Dashboard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C06F62-8DE4-467A-8389-04F0FF6D6EFA}">
  <sheetPr codeName="Sheet9"/>
  <dimension ref="A1:XFC46"/>
  <sheetViews>
    <sheetView showGridLines="0" showRowColHeaders="0" showRuler="0" zoomScale="75" zoomScaleNormal="75" workbookViewId="0">
      <selection activeCell="P31" sqref="P31"/>
    </sheetView>
  </sheetViews>
  <sheetFormatPr defaultColWidth="0" defaultRowHeight="15" customHeight="1" zeroHeight="1" x14ac:dyDescent="0.25"/>
  <cols>
    <col min="1" max="1" width="5" customWidth="1"/>
    <col min="2" max="2" width="20.5703125" customWidth="1"/>
    <col min="3" max="3" width="17" customWidth="1"/>
    <col min="4" max="4" width="22.42578125" customWidth="1"/>
    <col min="5" max="5" width="25" customWidth="1"/>
    <col min="6" max="6" width="21" customWidth="1"/>
    <col min="7" max="7" width="19.42578125" customWidth="1"/>
    <col min="8" max="8" width="11.85546875" customWidth="1"/>
    <col min="9" max="9" width="18.7109375" customWidth="1"/>
    <col min="10" max="10" width="11.7109375" customWidth="1"/>
    <col min="11" max="11" width="12.7109375" customWidth="1"/>
    <col min="12" max="12" width="15.140625" customWidth="1"/>
    <col min="13" max="13" width="15.85546875" customWidth="1"/>
    <col min="14" max="14" width="9.140625" customWidth="1"/>
    <col min="15" max="15" width="21" customWidth="1"/>
    <col min="16" max="16" width="12.28515625" customWidth="1"/>
    <col min="17" max="17" width="2.42578125" customWidth="1"/>
    <col min="18" max="18" width="16.42578125" customWidth="1"/>
    <col min="19" max="16381" width="9.140625" hidden="1"/>
    <col min="16382" max="16382" width="2" hidden="1"/>
    <col min="16383" max="16383" width="1.140625" hidden="1"/>
    <col min="16384" max="16384" width="3.5703125" hidden="1"/>
  </cols>
  <sheetData>
    <row r="1" spans="1:33" x14ac:dyDescent="0.25">
      <c r="A1" s="53"/>
      <c r="B1" s="53"/>
      <c r="N1" s="32" t="s">
        <v>64</v>
      </c>
      <c r="AE1" t="s">
        <v>770</v>
      </c>
      <c r="AG1" t="s">
        <v>771</v>
      </c>
    </row>
    <row r="2" spans="1:33" x14ac:dyDescent="0.25">
      <c r="A2" s="53"/>
      <c r="B2" s="53"/>
      <c r="AE2" s="14" t="e">
        <f>GETPIVOTDATA("[Measures].[YearTillDate]",$AE$4)</f>
        <v>#REF!</v>
      </c>
      <c r="AG2" s="14" t="e">
        <f>GETPIVOTDATA("[Measures].[Avr.YTD]",$AG$4)</f>
        <v>#REF!</v>
      </c>
    </row>
    <row r="3" spans="1:33" x14ac:dyDescent="0.25">
      <c r="A3" s="53"/>
      <c r="B3" s="53"/>
    </row>
    <row r="4" spans="1:33" x14ac:dyDescent="0.25"/>
    <row r="5" spans="1:33" x14ac:dyDescent="0.25">
      <c r="A5" s="53"/>
      <c r="B5" s="57"/>
    </row>
    <row r="6" spans="1:33" x14ac:dyDescent="0.25">
      <c r="A6" s="53"/>
      <c r="B6" s="57"/>
    </row>
    <row r="7" spans="1:33" ht="11.25" customHeight="1" x14ac:dyDescent="0.25">
      <c r="B7" s="2"/>
    </row>
    <row r="8" spans="1:33" ht="15" customHeight="1" x14ac:dyDescent="0.25">
      <c r="A8" s="53"/>
      <c r="B8" s="58"/>
    </row>
    <row r="9" spans="1:33" ht="20.25" customHeight="1" x14ac:dyDescent="0.25">
      <c r="A9" s="53"/>
      <c r="B9" s="58"/>
    </row>
    <row r="10" spans="1:33" ht="19.5" customHeight="1" x14ac:dyDescent="0.25">
      <c r="A10" s="53"/>
      <c r="B10" s="57"/>
    </row>
    <row r="11" spans="1:33" ht="15" customHeight="1" x14ac:dyDescent="0.25">
      <c r="A11" s="53"/>
      <c r="B11" s="57"/>
    </row>
    <row r="12" spans="1:33" ht="15.75" customHeight="1" x14ac:dyDescent="0.25">
      <c r="B12" s="56"/>
    </row>
    <row r="13" spans="1:33" ht="18.75" customHeight="1" x14ac:dyDescent="0.25">
      <c r="B13" s="56"/>
    </row>
    <row r="14" spans="1:33" x14ac:dyDescent="0.25"/>
    <row r="15" spans="1:33" x14ac:dyDescent="0.25"/>
    <row r="16" spans="1:33" x14ac:dyDescent="0.25"/>
    <row r="17" x14ac:dyDescent="0.25"/>
    <row r="18" x14ac:dyDescent="0.25"/>
    <row r="19" x14ac:dyDescent="0.25"/>
    <row r="20" x14ac:dyDescent="0.25"/>
    <row r="21" x14ac:dyDescent="0.25"/>
    <row r="22" x14ac:dyDescent="0.25"/>
    <row r="23" x14ac:dyDescent="0.25"/>
    <row r="24" ht="12.7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sheetData>
  <sheetProtection sheet="1" objects="1" scenarios="1"/>
  <mergeCells count="8">
    <mergeCell ref="B12:B13"/>
    <mergeCell ref="A10:A11"/>
    <mergeCell ref="B10:B11"/>
    <mergeCell ref="A1:B3"/>
    <mergeCell ref="A5:A6"/>
    <mergeCell ref="B5:B6"/>
    <mergeCell ref="A8:A9"/>
    <mergeCell ref="B8:B9"/>
  </mergeCells>
  <pageMargins left="0.7" right="0.7" top="0.75" bottom="0.75" header="0.3" footer="0.3"/>
  <pageSetup orientation="portrait" r:id="rId1"/>
  <drawing r:id="rId2"/>
  <legacyDrawing r:id="rId3"/>
  <picture r:id="rId4"/>
  <controls>
    <mc:AlternateContent xmlns:mc="http://schemas.openxmlformats.org/markup-compatibility/2006">
      <mc:Choice Requires="x14">
        <control shapeId="3076" r:id="rId5" name="Interface3">
          <controlPr defaultSize="0" autoLine="0" r:id="rId6">
            <anchor moveWithCells="1">
              <from>
                <xdr:col>0</xdr:col>
                <xdr:colOff>47625</xdr:colOff>
                <xdr:row>7</xdr:row>
                <xdr:rowOff>152400</xdr:rowOff>
              </from>
              <to>
                <xdr:col>2</xdr:col>
                <xdr:colOff>457200</xdr:colOff>
                <xdr:row>9</xdr:row>
                <xdr:rowOff>219075</xdr:rowOff>
              </to>
            </anchor>
          </controlPr>
        </control>
      </mc:Choice>
      <mc:Fallback>
        <control shapeId="3076" r:id="rId5" name="Interface3"/>
      </mc:Fallback>
    </mc:AlternateContent>
    <mc:AlternateContent xmlns:mc="http://schemas.openxmlformats.org/markup-compatibility/2006">
      <mc:Choice Requires="x14">
        <control shapeId="3075" r:id="rId7" name="SysAdmin3">
          <controlPr defaultSize="0" autoLine="0" r:id="rId8">
            <anchor moveWithCells="1">
              <from>
                <xdr:col>0</xdr:col>
                <xdr:colOff>38100</xdr:colOff>
                <xdr:row>21</xdr:row>
                <xdr:rowOff>0</xdr:rowOff>
              </from>
              <to>
                <xdr:col>2</xdr:col>
                <xdr:colOff>447675</xdr:colOff>
                <xdr:row>23</xdr:row>
                <xdr:rowOff>142875</xdr:rowOff>
              </to>
            </anchor>
          </controlPr>
        </control>
      </mc:Choice>
      <mc:Fallback>
        <control shapeId="3075" r:id="rId7" name="SysAdmin3"/>
      </mc:Fallback>
    </mc:AlternateContent>
    <mc:AlternateContent xmlns:mc="http://schemas.openxmlformats.org/markup-compatibility/2006">
      <mc:Choice Requires="x14">
        <control shapeId="3074" r:id="rId9" name="Dashboard3">
          <controlPr defaultSize="0" autoLine="0" r:id="rId10">
            <anchor moveWithCells="1">
              <from>
                <xdr:col>0</xdr:col>
                <xdr:colOff>38100</xdr:colOff>
                <xdr:row>16</xdr:row>
                <xdr:rowOff>9525</xdr:rowOff>
              </from>
              <to>
                <xdr:col>2</xdr:col>
                <xdr:colOff>447675</xdr:colOff>
                <xdr:row>18</xdr:row>
                <xdr:rowOff>161925</xdr:rowOff>
              </to>
            </anchor>
          </controlPr>
        </control>
      </mc:Choice>
      <mc:Fallback>
        <control shapeId="3074" r:id="rId9" name="Dashboard3"/>
      </mc:Fallback>
    </mc:AlternateContent>
    <mc:AlternateContent xmlns:mc="http://schemas.openxmlformats.org/markup-compatibility/2006">
      <mc:Choice Requires="x14">
        <control shapeId="3073" r:id="rId11" name="Analysis3">
          <controlPr defaultSize="0" autoLine="0" r:id="rId12">
            <anchor moveWithCells="1">
              <from>
                <xdr:col>0</xdr:col>
                <xdr:colOff>38100</xdr:colOff>
                <xdr:row>11</xdr:row>
                <xdr:rowOff>95250</xdr:rowOff>
              </from>
              <to>
                <xdr:col>2</xdr:col>
                <xdr:colOff>438150</xdr:colOff>
                <xdr:row>13</xdr:row>
                <xdr:rowOff>180975</xdr:rowOff>
              </to>
            </anchor>
          </controlPr>
        </control>
      </mc:Choice>
      <mc:Fallback>
        <control shapeId="3073" r:id="rId11" name="Analysis3"/>
      </mc:Fallback>
    </mc:AlternateContent>
  </controls>
  <extLst>
    <ext xmlns:x14="http://schemas.microsoft.com/office/spreadsheetml/2009/9/main" uri="{A8765BA9-456A-4dab-B4F3-ACF838C121DE}">
      <x14:slicerList>
        <x14:slicer r:id="rId1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FA55D-5F8C-4EFB-AC53-5F35EEB7052A}">
  <sheetPr codeName="Sheet2"/>
  <dimension ref="A1:Q17"/>
  <sheetViews>
    <sheetView zoomScaleNormal="100" workbookViewId="0">
      <selection activeCell="E12" sqref="E12"/>
    </sheetView>
  </sheetViews>
  <sheetFormatPr defaultRowHeight="15" x14ac:dyDescent="0.25"/>
  <cols>
    <col min="1" max="1" width="6.7109375" customWidth="1"/>
    <col min="2" max="2" width="12.85546875" customWidth="1"/>
    <col min="3" max="3" width="16" customWidth="1"/>
    <col min="4" max="4" width="18.140625" customWidth="1"/>
    <col min="5" max="5" width="15.140625" customWidth="1"/>
    <col min="6" max="6" width="21.42578125" customWidth="1"/>
    <col min="7" max="7" width="14.28515625" customWidth="1"/>
    <col min="8" max="8" width="13.140625" customWidth="1"/>
    <col min="9" max="9" width="14" customWidth="1"/>
    <col min="10" max="10" width="15.140625" customWidth="1"/>
    <col min="11" max="12" width="15.28515625" customWidth="1"/>
    <col min="13" max="13" width="15.85546875" customWidth="1"/>
    <col min="14" max="14" width="15" customWidth="1"/>
    <col min="15" max="15" width="22.7109375" bestFit="1" customWidth="1"/>
    <col min="16" max="16" width="16.7109375" customWidth="1"/>
    <col min="17" max="17" width="19.42578125" customWidth="1"/>
  </cols>
  <sheetData>
    <row r="1" spans="1:17" x14ac:dyDescent="0.25">
      <c r="A1" t="s">
        <v>787</v>
      </c>
      <c r="B1" t="s">
        <v>6</v>
      </c>
      <c r="C1" t="s">
        <v>9</v>
      </c>
      <c r="D1" t="s">
        <v>23</v>
      </c>
      <c r="E1" t="s">
        <v>48</v>
      </c>
      <c r="F1" t="s">
        <v>13</v>
      </c>
      <c r="G1" t="s">
        <v>4</v>
      </c>
      <c r="H1" t="s">
        <v>3</v>
      </c>
      <c r="I1" t="s">
        <v>1</v>
      </c>
      <c r="J1" t="s">
        <v>2</v>
      </c>
      <c r="K1" t="s">
        <v>40</v>
      </c>
      <c r="L1" t="s">
        <v>92</v>
      </c>
      <c r="M1" t="s">
        <v>744</v>
      </c>
      <c r="N1" t="s">
        <v>751</v>
      </c>
      <c r="O1" t="s">
        <v>750</v>
      </c>
      <c r="P1" t="s">
        <v>44</v>
      </c>
      <c r="Q1" t="s">
        <v>768</v>
      </c>
    </row>
    <row r="2" spans="1:17" x14ac:dyDescent="0.25">
      <c r="B2" t="s">
        <v>5</v>
      </c>
      <c r="C2" t="s">
        <v>12</v>
      </c>
      <c r="D2" t="s">
        <v>125</v>
      </c>
      <c r="E2" t="s">
        <v>117</v>
      </c>
      <c r="F2" t="s">
        <v>25</v>
      </c>
      <c r="G2" t="s">
        <v>37</v>
      </c>
      <c r="H2" t="s">
        <v>73</v>
      </c>
      <c r="I2" t="s">
        <v>35</v>
      </c>
      <c r="J2" t="s">
        <v>77</v>
      </c>
      <c r="K2" t="s">
        <v>41</v>
      </c>
      <c r="L2" t="s">
        <v>75</v>
      </c>
      <c r="M2" t="s">
        <v>745</v>
      </c>
      <c r="N2" t="s">
        <v>757</v>
      </c>
      <c r="O2" t="s">
        <v>32</v>
      </c>
      <c r="P2" t="s">
        <v>45</v>
      </c>
      <c r="Q2" t="s">
        <v>755</v>
      </c>
    </row>
    <row r="3" spans="1:17" x14ac:dyDescent="0.25">
      <c r="B3" t="s">
        <v>7</v>
      </c>
      <c r="C3" t="s">
        <v>10</v>
      </c>
      <c r="D3" t="s">
        <v>74</v>
      </c>
      <c r="E3" t="s">
        <v>118</v>
      </c>
      <c r="F3" t="s">
        <v>20</v>
      </c>
      <c r="G3" t="s">
        <v>38</v>
      </c>
      <c r="H3" t="s">
        <v>783</v>
      </c>
      <c r="I3" t="s">
        <v>36</v>
      </c>
      <c r="J3" t="s">
        <v>22</v>
      </c>
      <c r="K3" t="s">
        <v>60</v>
      </c>
      <c r="L3" t="s">
        <v>113</v>
      </c>
      <c r="M3" t="s">
        <v>422</v>
      </c>
      <c r="N3" t="s">
        <v>746</v>
      </c>
      <c r="O3" t="s">
        <v>753</v>
      </c>
      <c r="P3" t="s">
        <v>0</v>
      </c>
      <c r="Q3" t="s">
        <v>764</v>
      </c>
    </row>
    <row r="4" spans="1:17" x14ac:dyDescent="0.25">
      <c r="B4" t="s">
        <v>8</v>
      </c>
      <c r="C4" t="s">
        <v>11</v>
      </c>
      <c r="D4" t="s">
        <v>24</v>
      </c>
      <c r="E4" t="s">
        <v>119</v>
      </c>
      <c r="F4" t="s">
        <v>15</v>
      </c>
      <c r="G4" t="s">
        <v>62</v>
      </c>
      <c r="H4" t="s">
        <v>784</v>
      </c>
      <c r="J4" t="s">
        <v>78</v>
      </c>
      <c r="K4" t="s">
        <v>47</v>
      </c>
      <c r="M4" t="s">
        <v>21</v>
      </c>
      <c r="N4" t="s">
        <v>747</v>
      </c>
      <c r="O4" t="s">
        <v>754</v>
      </c>
      <c r="P4" t="s">
        <v>766</v>
      </c>
      <c r="Q4" t="s">
        <v>765</v>
      </c>
    </row>
    <row r="5" spans="1:17" x14ac:dyDescent="0.25">
      <c r="B5" t="s">
        <v>31</v>
      </c>
      <c r="C5" t="s">
        <v>30</v>
      </c>
      <c r="D5" t="s">
        <v>26</v>
      </c>
      <c r="E5" t="s">
        <v>29</v>
      </c>
      <c r="F5" t="s">
        <v>758</v>
      </c>
      <c r="G5" t="s">
        <v>39</v>
      </c>
      <c r="H5" t="s">
        <v>785</v>
      </c>
      <c r="J5" t="s">
        <v>61</v>
      </c>
      <c r="K5" t="s">
        <v>42</v>
      </c>
      <c r="N5" t="s">
        <v>748</v>
      </c>
      <c r="O5" t="s">
        <v>615</v>
      </c>
      <c r="P5" t="s">
        <v>46</v>
      </c>
    </row>
    <row r="6" spans="1:17" x14ac:dyDescent="0.25">
      <c r="D6" t="s">
        <v>34</v>
      </c>
      <c r="F6" t="s">
        <v>14</v>
      </c>
      <c r="H6" t="s">
        <v>786</v>
      </c>
      <c r="N6" t="s">
        <v>749</v>
      </c>
      <c r="O6" t="s">
        <v>763</v>
      </c>
      <c r="P6" t="s">
        <v>72</v>
      </c>
    </row>
    <row r="7" spans="1:17" x14ac:dyDescent="0.25">
      <c r="D7" t="s">
        <v>760</v>
      </c>
      <c r="F7" t="s">
        <v>19</v>
      </c>
      <c r="H7" t="s">
        <v>33</v>
      </c>
      <c r="N7" t="s">
        <v>761</v>
      </c>
      <c r="P7" t="s">
        <v>124</v>
      </c>
    </row>
    <row r="8" spans="1:17" x14ac:dyDescent="0.25">
      <c r="D8" t="s">
        <v>762</v>
      </c>
      <c r="F8" t="s">
        <v>56</v>
      </c>
      <c r="P8" t="s">
        <v>767</v>
      </c>
    </row>
    <row r="9" spans="1:17" x14ac:dyDescent="0.25">
      <c r="D9" t="s">
        <v>28</v>
      </c>
      <c r="F9" t="s">
        <v>18</v>
      </c>
    </row>
    <row r="10" spans="1:17" x14ac:dyDescent="0.25">
      <c r="F10" t="s">
        <v>17</v>
      </c>
    </row>
    <row r="11" spans="1:17" x14ac:dyDescent="0.25">
      <c r="F11" t="s">
        <v>43</v>
      </c>
    </row>
    <row r="12" spans="1:17" x14ac:dyDescent="0.25">
      <c r="F12" t="s">
        <v>27</v>
      </c>
    </row>
    <row r="13" spans="1:17" x14ac:dyDescent="0.25">
      <c r="F13" t="s">
        <v>76</v>
      </c>
    </row>
    <row r="14" spans="1:17" x14ac:dyDescent="0.25">
      <c r="F14" t="s">
        <v>180</v>
      </c>
    </row>
    <row r="15" spans="1:17" x14ac:dyDescent="0.25">
      <c r="F15" t="s">
        <v>756</v>
      </c>
    </row>
    <row r="16" spans="1:17" x14ac:dyDescent="0.25">
      <c r="F16" t="s">
        <v>759</v>
      </c>
    </row>
    <row r="17" spans="6:6" x14ac:dyDescent="0.25">
      <c r="F17" t="s">
        <v>16</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01AFC-6DA5-45D0-9375-6177022EF5FB}">
  <sheetPr codeName="Sheet3"/>
  <dimension ref="A1:M1850"/>
  <sheetViews>
    <sheetView showGridLines="0" workbookViewId="0"/>
  </sheetViews>
  <sheetFormatPr defaultRowHeight="15" x14ac:dyDescent="0.25"/>
  <cols>
    <col min="1" max="1" width="7.42578125" style="31" customWidth="1"/>
    <col min="2" max="2" width="10.7109375" style="48" bestFit="1" customWidth="1"/>
    <col min="3" max="3" width="15.42578125" bestFit="1" customWidth="1"/>
    <col min="4" max="4" width="20" bestFit="1" customWidth="1"/>
    <col min="5" max="5" width="12.7109375" style="50" bestFit="1" customWidth="1"/>
    <col min="6" max="6" width="24.85546875" bestFit="1" customWidth="1"/>
    <col min="7" max="7" width="24.85546875" customWidth="1"/>
    <col min="8" max="8" width="19.28515625" customWidth="1"/>
    <col min="9" max="9" width="19.85546875" customWidth="1"/>
    <col min="13" max="13" width="8.42578125" bestFit="1" customWidth="1"/>
    <col min="15" max="15" width="13.140625" bestFit="1" customWidth="1"/>
  </cols>
  <sheetData>
    <row r="1" spans="1:13" x14ac:dyDescent="0.25">
      <c r="A1" s="42" t="s">
        <v>49</v>
      </c>
      <c r="B1" s="43" t="s">
        <v>50</v>
      </c>
      <c r="C1" s="44" t="s">
        <v>51</v>
      </c>
      <c r="D1" s="44" t="s">
        <v>52</v>
      </c>
      <c r="E1" s="49" t="s">
        <v>57</v>
      </c>
      <c r="F1" s="44" t="s">
        <v>58</v>
      </c>
      <c r="G1" s="44" t="s">
        <v>53</v>
      </c>
      <c r="H1" s="44" t="s">
        <v>54</v>
      </c>
      <c r="I1" s="44" t="s">
        <v>55</v>
      </c>
      <c r="J1" s="26"/>
      <c r="K1" s="26"/>
      <c r="L1" s="26"/>
      <c r="M1" s="26"/>
    </row>
    <row r="2" spans="1:13" x14ac:dyDescent="0.25">
      <c r="A2" s="31">
        <v>1</v>
      </c>
      <c r="B2" s="48">
        <v>43920</v>
      </c>
      <c r="C2" t="s">
        <v>744</v>
      </c>
      <c r="D2" t="s">
        <v>745</v>
      </c>
      <c r="E2" s="50">
        <v>409000</v>
      </c>
      <c r="F2" t="s">
        <v>806</v>
      </c>
      <c r="G2" t="s">
        <v>126</v>
      </c>
      <c r="H2" t="s">
        <v>794</v>
      </c>
      <c r="I2" s="47">
        <v>44510.114722222221</v>
      </c>
      <c r="J2" s="26"/>
      <c r="K2" s="26"/>
      <c r="L2" s="26"/>
      <c r="M2" s="26"/>
    </row>
    <row r="3" spans="1:13" x14ac:dyDescent="0.25">
      <c r="A3" s="31">
        <v>2</v>
      </c>
      <c r="B3" s="48">
        <v>43920</v>
      </c>
      <c r="C3" t="s">
        <v>9</v>
      </c>
      <c r="D3" t="s">
        <v>12</v>
      </c>
      <c r="E3" s="50">
        <v>6250</v>
      </c>
      <c r="F3" t="s">
        <v>82</v>
      </c>
      <c r="G3" t="s">
        <v>127</v>
      </c>
      <c r="H3" t="s">
        <v>82</v>
      </c>
      <c r="I3" t="s">
        <v>82</v>
      </c>
      <c r="J3" s="26"/>
      <c r="K3" s="26"/>
      <c r="L3" s="26"/>
      <c r="M3" s="26"/>
    </row>
    <row r="4" spans="1:13" x14ac:dyDescent="0.25">
      <c r="A4" s="31">
        <v>3</v>
      </c>
      <c r="B4" s="48">
        <v>43920</v>
      </c>
      <c r="C4" t="s">
        <v>9</v>
      </c>
      <c r="D4" t="s">
        <v>12</v>
      </c>
      <c r="E4" s="50">
        <v>4750</v>
      </c>
      <c r="F4" t="s">
        <v>806</v>
      </c>
      <c r="G4" t="s">
        <v>128</v>
      </c>
      <c r="H4" t="s">
        <v>794</v>
      </c>
      <c r="I4" s="47">
        <v>44510.105474537035</v>
      </c>
      <c r="J4" s="26"/>
      <c r="K4" s="26"/>
      <c r="L4" s="26"/>
      <c r="M4" s="26"/>
    </row>
    <row r="5" spans="1:13" x14ac:dyDescent="0.25">
      <c r="A5" s="31">
        <v>4</v>
      </c>
      <c r="B5" s="48">
        <v>43920</v>
      </c>
      <c r="C5" t="s">
        <v>23</v>
      </c>
      <c r="D5" t="s">
        <v>125</v>
      </c>
      <c r="E5" s="50">
        <v>5000</v>
      </c>
      <c r="F5" t="s">
        <v>82</v>
      </c>
      <c r="G5" t="s">
        <v>129</v>
      </c>
      <c r="H5" t="s">
        <v>82</v>
      </c>
      <c r="I5" t="s">
        <v>82</v>
      </c>
      <c r="J5" s="29"/>
      <c r="K5" s="27"/>
      <c r="L5" s="26"/>
      <c r="M5" s="28"/>
    </row>
    <row r="6" spans="1:13" x14ac:dyDescent="0.25">
      <c r="A6" s="31">
        <v>5</v>
      </c>
      <c r="B6" s="48">
        <v>43921</v>
      </c>
      <c r="C6" t="s">
        <v>23</v>
      </c>
      <c r="D6" t="s">
        <v>34</v>
      </c>
      <c r="E6" s="50">
        <v>4000</v>
      </c>
      <c r="F6" t="s">
        <v>82</v>
      </c>
      <c r="G6" t="s">
        <v>130</v>
      </c>
      <c r="H6" t="s">
        <v>82</v>
      </c>
      <c r="I6" t="s">
        <v>82</v>
      </c>
      <c r="J6" s="26"/>
      <c r="K6" s="26"/>
      <c r="L6" s="26"/>
      <c r="M6" s="26"/>
    </row>
    <row r="7" spans="1:13" x14ac:dyDescent="0.25">
      <c r="A7" s="31">
        <v>6</v>
      </c>
      <c r="B7" s="48">
        <v>43921</v>
      </c>
      <c r="C7" t="s">
        <v>750</v>
      </c>
      <c r="D7" t="s">
        <v>754</v>
      </c>
      <c r="E7" s="50">
        <v>12500</v>
      </c>
      <c r="F7" t="s">
        <v>82</v>
      </c>
      <c r="G7" t="s">
        <v>131</v>
      </c>
      <c r="H7" t="s">
        <v>82</v>
      </c>
      <c r="I7" t="s">
        <v>82</v>
      </c>
      <c r="J7" s="26"/>
      <c r="K7" s="26"/>
      <c r="L7" s="26"/>
      <c r="M7" s="26"/>
    </row>
    <row r="8" spans="1:13" x14ac:dyDescent="0.25">
      <c r="A8" s="31">
        <v>7</v>
      </c>
      <c r="B8" s="48">
        <v>43922</v>
      </c>
      <c r="C8" t="s">
        <v>744</v>
      </c>
      <c r="D8" t="s">
        <v>745</v>
      </c>
      <c r="E8" s="50">
        <v>65000</v>
      </c>
      <c r="F8" t="s">
        <v>82</v>
      </c>
      <c r="G8" t="s">
        <v>132</v>
      </c>
      <c r="H8" t="s">
        <v>82</v>
      </c>
      <c r="I8" t="s">
        <v>82</v>
      </c>
      <c r="J8" s="26"/>
      <c r="K8" s="26"/>
      <c r="L8" s="26"/>
      <c r="M8" s="26"/>
    </row>
    <row r="9" spans="1:13" x14ac:dyDescent="0.25">
      <c r="A9" s="31">
        <v>8</v>
      </c>
      <c r="B9" s="48">
        <v>43923</v>
      </c>
      <c r="C9" t="s">
        <v>768</v>
      </c>
      <c r="D9" t="s">
        <v>755</v>
      </c>
      <c r="E9" s="50">
        <v>400000</v>
      </c>
      <c r="F9" t="s">
        <v>803</v>
      </c>
      <c r="G9" t="s">
        <v>133</v>
      </c>
      <c r="H9" t="s">
        <v>794</v>
      </c>
      <c r="I9" s="47">
        <v>44325.132175925923</v>
      </c>
      <c r="J9" s="26"/>
      <c r="K9" s="26"/>
      <c r="L9" s="26"/>
      <c r="M9" s="26"/>
    </row>
    <row r="10" spans="1:13" x14ac:dyDescent="0.25">
      <c r="A10" s="31">
        <v>9</v>
      </c>
      <c r="B10" s="48">
        <v>43923</v>
      </c>
      <c r="C10" t="s">
        <v>9</v>
      </c>
      <c r="D10" t="s">
        <v>12</v>
      </c>
      <c r="E10" s="50">
        <v>7000</v>
      </c>
      <c r="F10" t="s">
        <v>82</v>
      </c>
      <c r="G10" t="s">
        <v>134</v>
      </c>
      <c r="H10" t="s">
        <v>82</v>
      </c>
      <c r="I10" t="s">
        <v>82</v>
      </c>
      <c r="J10" s="26"/>
      <c r="K10" s="26"/>
      <c r="L10" s="26"/>
      <c r="M10" s="26"/>
    </row>
    <row r="11" spans="1:13" x14ac:dyDescent="0.25">
      <c r="A11" s="31">
        <v>10</v>
      </c>
      <c r="B11" s="48">
        <v>43924</v>
      </c>
      <c r="C11" t="s">
        <v>23</v>
      </c>
      <c r="D11" t="s">
        <v>125</v>
      </c>
      <c r="E11" s="50">
        <v>8500</v>
      </c>
      <c r="F11" t="s">
        <v>82</v>
      </c>
      <c r="G11" t="s">
        <v>135</v>
      </c>
      <c r="H11" t="s">
        <v>82</v>
      </c>
      <c r="I11" t="s">
        <v>82</v>
      </c>
      <c r="J11" s="26"/>
      <c r="K11" s="26"/>
      <c r="L11" s="26"/>
      <c r="M11" s="26"/>
    </row>
    <row r="12" spans="1:13" x14ac:dyDescent="0.25">
      <c r="A12" s="31">
        <v>11</v>
      </c>
      <c r="B12" s="48">
        <v>43924</v>
      </c>
      <c r="C12" t="s">
        <v>23</v>
      </c>
      <c r="D12" t="s">
        <v>125</v>
      </c>
      <c r="E12" s="50">
        <v>2500</v>
      </c>
      <c r="F12" t="s">
        <v>82</v>
      </c>
      <c r="G12" t="s">
        <v>136</v>
      </c>
      <c r="H12" t="s">
        <v>82</v>
      </c>
      <c r="I12" t="s">
        <v>82</v>
      </c>
      <c r="J12" s="26"/>
      <c r="K12" s="26"/>
      <c r="L12" s="26"/>
      <c r="M12" s="26"/>
    </row>
    <row r="13" spans="1:13" x14ac:dyDescent="0.25">
      <c r="A13" s="31">
        <v>12</v>
      </c>
      <c r="B13" s="48">
        <v>43925</v>
      </c>
      <c r="C13" t="s">
        <v>92</v>
      </c>
      <c r="D13" t="s">
        <v>75</v>
      </c>
      <c r="E13" s="50">
        <v>5000</v>
      </c>
      <c r="F13" t="s">
        <v>82</v>
      </c>
      <c r="G13" t="s">
        <v>137</v>
      </c>
      <c r="H13" t="s">
        <v>82</v>
      </c>
      <c r="I13" t="s">
        <v>82</v>
      </c>
      <c r="J13" s="26"/>
      <c r="K13" s="26"/>
      <c r="L13" s="26"/>
      <c r="M13" s="26"/>
    </row>
    <row r="14" spans="1:13" x14ac:dyDescent="0.25">
      <c r="A14" s="31">
        <v>13</v>
      </c>
      <c r="B14" s="48">
        <v>43927</v>
      </c>
      <c r="C14" t="s">
        <v>13</v>
      </c>
      <c r="D14" t="s">
        <v>17</v>
      </c>
      <c r="E14" s="50">
        <v>5000</v>
      </c>
      <c r="F14" t="s">
        <v>82</v>
      </c>
      <c r="G14" t="s">
        <v>17</v>
      </c>
      <c r="H14" t="s">
        <v>82</v>
      </c>
      <c r="I14" t="s">
        <v>82</v>
      </c>
      <c r="J14" s="26"/>
      <c r="K14" s="26"/>
      <c r="L14" s="26"/>
      <c r="M14" s="26"/>
    </row>
    <row r="15" spans="1:13" x14ac:dyDescent="0.25">
      <c r="A15" s="31">
        <v>14</v>
      </c>
      <c r="B15" s="48">
        <v>43927</v>
      </c>
      <c r="C15" t="s">
        <v>9</v>
      </c>
      <c r="D15" t="s">
        <v>12</v>
      </c>
      <c r="E15" s="50">
        <v>5000</v>
      </c>
      <c r="F15" t="s">
        <v>82</v>
      </c>
      <c r="G15" t="s">
        <v>138</v>
      </c>
      <c r="H15" t="s">
        <v>82</v>
      </c>
      <c r="I15" t="s">
        <v>82</v>
      </c>
      <c r="K15" s="26"/>
      <c r="L15" s="26"/>
      <c r="M15" s="26"/>
    </row>
    <row r="16" spans="1:13" x14ac:dyDescent="0.25">
      <c r="A16" s="31">
        <v>15</v>
      </c>
      <c r="B16" s="48">
        <v>43927</v>
      </c>
      <c r="C16" t="s">
        <v>13</v>
      </c>
      <c r="D16" t="s">
        <v>17</v>
      </c>
      <c r="E16" s="50">
        <v>4000</v>
      </c>
      <c r="F16" t="s">
        <v>82</v>
      </c>
      <c r="G16" t="s">
        <v>139</v>
      </c>
      <c r="H16" t="s">
        <v>82</v>
      </c>
      <c r="I16" t="s">
        <v>82</v>
      </c>
      <c r="J16" s="30" t="s">
        <v>788</v>
      </c>
      <c r="K16" s="26"/>
      <c r="L16" s="26"/>
      <c r="M16" s="26"/>
    </row>
    <row r="17" spans="1:13" x14ac:dyDescent="0.25">
      <c r="A17" s="31">
        <v>16</v>
      </c>
      <c r="B17" s="48">
        <v>43927</v>
      </c>
      <c r="C17" t="s">
        <v>768</v>
      </c>
      <c r="D17" t="s">
        <v>755</v>
      </c>
      <c r="E17" s="50">
        <v>300000</v>
      </c>
      <c r="F17" t="s">
        <v>82</v>
      </c>
      <c r="G17" t="s">
        <v>133</v>
      </c>
      <c r="H17" t="s">
        <v>82</v>
      </c>
      <c r="I17" t="s">
        <v>82</v>
      </c>
      <c r="J17" s="26"/>
      <c r="K17" s="26"/>
      <c r="L17" s="26"/>
      <c r="M17" s="26"/>
    </row>
    <row r="18" spans="1:13" x14ac:dyDescent="0.25">
      <c r="A18" s="31">
        <v>17</v>
      </c>
      <c r="B18" s="48">
        <v>43928</v>
      </c>
      <c r="C18" t="s">
        <v>9</v>
      </c>
      <c r="D18" t="s">
        <v>12</v>
      </c>
      <c r="E18" s="50">
        <v>5000</v>
      </c>
      <c r="F18" t="s">
        <v>82</v>
      </c>
      <c r="G18" t="s">
        <v>140</v>
      </c>
      <c r="H18" t="s">
        <v>82</v>
      </c>
      <c r="I18" t="s">
        <v>82</v>
      </c>
      <c r="J18" s="26"/>
      <c r="K18" s="26"/>
      <c r="L18" s="26"/>
      <c r="M18" s="26"/>
    </row>
    <row r="19" spans="1:13" x14ac:dyDescent="0.25">
      <c r="A19" s="31">
        <v>18</v>
      </c>
      <c r="B19" s="48">
        <v>43928</v>
      </c>
      <c r="C19" t="s">
        <v>13</v>
      </c>
      <c r="D19" t="s">
        <v>756</v>
      </c>
      <c r="E19" s="50">
        <v>2000</v>
      </c>
      <c r="F19" t="s">
        <v>82</v>
      </c>
      <c r="G19" t="s">
        <v>141</v>
      </c>
      <c r="H19" t="s">
        <v>82</v>
      </c>
      <c r="I19" t="s">
        <v>82</v>
      </c>
      <c r="J19" s="26"/>
      <c r="K19" s="26"/>
      <c r="L19" s="26"/>
      <c r="M19" s="26"/>
    </row>
    <row r="20" spans="1:13" x14ac:dyDescent="0.25">
      <c r="A20" s="31">
        <v>19</v>
      </c>
      <c r="B20" s="48">
        <v>43929</v>
      </c>
      <c r="C20" t="s">
        <v>9</v>
      </c>
      <c r="D20" t="s">
        <v>12</v>
      </c>
      <c r="E20" s="50">
        <v>10000</v>
      </c>
      <c r="F20" t="s">
        <v>82</v>
      </c>
      <c r="G20" t="s">
        <v>142</v>
      </c>
      <c r="H20" t="s">
        <v>82</v>
      </c>
      <c r="I20" t="s">
        <v>82</v>
      </c>
      <c r="K20" s="26"/>
      <c r="L20" s="26"/>
      <c r="M20" s="26"/>
    </row>
    <row r="21" spans="1:13" x14ac:dyDescent="0.25">
      <c r="A21" s="31">
        <v>20</v>
      </c>
      <c r="B21" s="48">
        <v>43929</v>
      </c>
      <c r="C21" t="s">
        <v>13</v>
      </c>
      <c r="D21" t="s">
        <v>180</v>
      </c>
      <c r="E21" s="50">
        <v>13000</v>
      </c>
      <c r="F21" t="s">
        <v>82</v>
      </c>
      <c r="G21" t="s">
        <v>143</v>
      </c>
      <c r="H21" t="s">
        <v>82</v>
      </c>
      <c r="I21" t="s">
        <v>82</v>
      </c>
      <c r="K21" s="46"/>
      <c r="L21" s="46"/>
      <c r="M21" s="26"/>
    </row>
    <row r="22" spans="1:13" x14ac:dyDescent="0.25">
      <c r="A22" s="31">
        <v>21</v>
      </c>
      <c r="B22" s="48">
        <v>43929</v>
      </c>
      <c r="C22" t="s">
        <v>751</v>
      </c>
      <c r="D22" t="s">
        <v>747</v>
      </c>
      <c r="E22" s="50">
        <v>3000</v>
      </c>
      <c r="F22" t="s">
        <v>82</v>
      </c>
      <c r="G22" t="s">
        <v>144</v>
      </c>
      <c r="H22" t="s">
        <v>82</v>
      </c>
      <c r="I22" t="s">
        <v>82</v>
      </c>
      <c r="J22" s="30" t="s">
        <v>801</v>
      </c>
      <c r="K22" s="46"/>
      <c r="L22" s="46"/>
      <c r="M22" s="26"/>
    </row>
    <row r="23" spans="1:13" x14ac:dyDescent="0.25">
      <c r="A23" s="31">
        <v>22</v>
      </c>
      <c r="B23" s="48">
        <v>43929</v>
      </c>
      <c r="C23" t="s">
        <v>13</v>
      </c>
      <c r="D23" t="s">
        <v>16</v>
      </c>
      <c r="E23" s="50">
        <v>8000</v>
      </c>
      <c r="F23" t="s">
        <v>82</v>
      </c>
      <c r="G23" t="s">
        <v>145</v>
      </c>
      <c r="H23" t="s">
        <v>82</v>
      </c>
      <c r="I23" t="s">
        <v>82</v>
      </c>
      <c r="J23" s="30" t="s">
        <v>788</v>
      </c>
      <c r="K23" s="46"/>
      <c r="L23" s="46"/>
      <c r="M23" s="26"/>
    </row>
    <row r="24" spans="1:13" x14ac:dyDescent="0.25">
      <c r="A24" s="31">
        <v>23</v>
      </c>
      <c r="B24" s="48">
        <v>43929</v>
      </c>
      <c r="C24" t="s">
        <v>3</v>
      </c>
      <c r="D24" t="s">
        <v>73</v>
      </c>
      <c r="E24" s="50">
        <v>16000</v>
      </c>
      <c r="F24" t="s">
        <v>82</v>
      </c>
      <c r="G24" t="s">
        <v>146</v>
      </c>
      <c r="H24" t="s">
        <v>82</v>
      </c>
      <c r="I24" t="s">
        <v>82</v>
      </c>
      <c r="J24" s="46"/>
      <c r="K24" s="46"/>
      <c r="L24" s="46"/>
      <c r="M24" s="26"/>
    </row>
    <row r="25" spans="1:13" x14ac:dyDescent="0.25">
      <c r="A25" s="31">
        <v>24</v>
      </c>
      <c r="B25" s="48">
        <v>43929</v>
      </c>
      <c r="C25" t="s">
        <v>3</v>
      </c>
      <c r="D25" t="s">
        <v>73</v>
      </c>
      <c r="E25" s="50">
        <v>5000</v>
      </c>
      <c r="F25" t="s">
        <v>82</v>
      </c>
      <c r="G25" t="s">
        <v>147</v>
      </c>
      <c r="H25" t="s">
        <v>82</v>
      </c>
      <c r="I25" t="s">
        <v>82</v>
      </c>
      <c r="J25" s="46"/>
      <c r="K25" s="46"/>
      <c r="L25" s="46"/>
      <c r="M25" s="26"/>
    </row>
    <row r="26" spans="1:13" x14ac:dyDescent="0.25">
      <c r="A26" s="31">
        <v>25</v>
      </c>
      <c r="B26" s="48">
        <v>43929</v>
      </c>
      <c r="C26" t="s">
        <v>3</v>
      </c>
      <c r="D26" t="s">
        <v>73</v>
      </c>
      <c r="E26" s="50">
        <v>25500</v>
      </c>
      <c r="F26" t="s">
        <v>82</v>
      </c>
      <c r="G26" t="s">
        <v>148</v>
      </c>
      <c r="H26" t="s">
        <v>82</v>
      </c>
      <c r="I26" t="s">
        <v>82</v>
      </c>
      <c r="J26" s="26"/>
      <c r="K26" s="26"/>
      <c r="L26" s="26"/>
      <c r="M26" s="26"/>
    </row>
    <row r="27" spans="1:13" x14ac:dyDescent="0.25">
      <c r="A27" s="31">
        <v>26</v>
      </c>
      <c r="B27" s="48">
        <v>43929</v>
      </c>
      <c r="C27" t="s">
        <v>4</v>
      </c>
      <c r="D27" t="s">
        <v>37</v>
      </c>
      <c r="E27" s="50">
        <v>2500</v>
      </c>
      <c r="F27" t="s">
        <v>82</v>
      </c>
      <c r="G27" t="s">
        <v>149</v>
      </c>
      <c r="H27" t="s">
        <v>82</v>
      </c>
      <c r="I27" t="s">
        <v>82</v>
      </c>
      <c r="J27" s="26"/>
      <c r="K27" s="26"/>
      <c r="L27" s="26"/>
      <c r="M27" s="26"/>
    </row>
    <row r="28" spans="1:13" x14ac:dyDescent="0.25">
      <c r="A28" s="31">
        <v>27</v>
      </c>
      <c r="B28" s="48">
        <v>43930</v>
      </c>
      <c r="C28" t="s">
        <v>23</v>
      </c>
      <c r="D28" t="s">
        <v>24</v>
      </c>
      <c r="E28" s="50">
        <v>8000</v>
      </c>
      <c r="F28" t="s">
        <v>82</v>
      </c>
      <c r="G28" t="s">
        <v>150</v>
      </c>
      <c r="H28" t="s">
        <v>82</v>
      </c>
      <c r="I28" t="s">
        <v>82</v>
      </c>
      <c r="J28" s="26"/>
      <c r="K28" s="26"/>
      <c r="L28" s="26"/>
      <c r="M28" s="26"/>
    </row>
    <row r="29" spans="1:13" x14ac:dyDescent="0.25">
      <c r="A29" s="31">
        <v>28</v>
      </c>
      <c r="B29" s="48">
        <v>43931</v>
      </c>
      <c r="C29" t="s">
        <v>751</v>
      </c>
      <c r="D29" t="s">
        <v>747</v>
      </c>
      <c r="E29" s="50">
        <v>3000</v>
      </c>
      <c r="F29" t="s">
        <v>82</v>
      </c>
      <c r="G29" t="s">
        <v>151</v>
      </c>
      <c r="H29" t="s">
        <v>82</v>
      </c>
      <c r="I29" t="s">
        <v>82</v>
      </c>
      <c r="J29" s="26"/>
      <c r="K29" s="26"/>
      <c r="L29" s="26"/>
      <c r="M29" s="26"/>
    </row>
    <row r="30" spans="1:13" x14ac:dyDescent="0.25">
      <c r="A30" s="31">
        <v>29</v>
      </c>
      <c r="B30" s="48">
        <v>43932</v>
      </c>
      <c r="C30" t="s">
        <v>9</v>
      </c>
      <c r="D30" t="s">
        <v>12</v>
      </c>
      <c r="E30" s="50">
        <v>5000</v>
      </c>
      <c r="F30" t="s">
        <v>82</v>
      </c>
      <c r="G30" t="s">
        <v>152</v>
      </c>
      <c r="H30" t="s">
        <v>82</v>
      </c>
      <c r="I30" t="s">
        <v>82</v>
      </c>
      <c r="J30" s="26"/>
      <c r="K30" s="26"/>
      <c r="L30" s="26"/>
      <c r="M30" s="26"/>
    </row>
    <row r="31" spans="1:13" x14ac:dyDescent="0.25">
      <c r="A31" s="31">
        <v>30</v>
      </c>
      <c r="B31" s="48">
        <v>43933</v>
      </c>
      <c r="C31" t="s">
        <v>9</v>
      </c>
      <c r="D31" t="s">
        <v>10</v>
      </c>
      <c r="E31" s="50">
        <v>5000</v>
      </c>
      <c r="F31" t="s">
        <v>82</v>
      </c>
      <c r="G31" t="s">
        <v>153</v>
      </c>
      <c r="H31" t="s">
        <v>82</v>
      </c>
      <c r="I31" t="s">
        <v>82</v>
      </c>
      <c r="J31" s="26"/>
      <c r="K31" s="26"/>
      <c r="L31" s="26"/>
      <c r="M31" s="26"/>
    </row>
    <row r="32" spans="1:13" x14ac:dyDescent="0.25">
      <c r="A32" s="31">
        <v>31</v>
      </c>
      <c r="B32" s="48">
        <v>43934</v>
      </c>
      <c r="C32" t="s">
        <v>9</v>
      </c>
      <c r="D32" t="s">
        <v>12</v>
      </c>
      <c r="E32" s="50">
        <v>10000</v>
      </c>
      <c r="F32" t="s">
        <v>82</v>
      </c>
      <c r="G32" t="s">
        <v>154</v>
      </c>
      <c r="H32" t="s">
        <v>82</v>
      </c>
      <c r="I32" t="s">
        <v>82</v>
      </c>
      <c r="J32" s="26"/>
      <c r="K32" s="26"/>
      <c r="L32" s="26"/>
      <c r="M32" s="26"/>
    </row>
    <row r="33" spans="1:13" x14ac:dyDescent="0.25">
      <c r="A33" s="31">
        <v>32</v>
      </c>
      <c r="B33" s="48">
        <v>43934</v>
      </c>
      <c r="C33" t="s">
        <v>751</v>
      </c>
      <c r="D33" t="s">
        <v>747</v>
      </c>
      <c r="E33" s="50">
        <v>4500</v>
      </c>
      <c r="F33" t="s">
        <v>82</v>
      </c>
      <c r="G33" t="s">
        <v>151</v>
      </c>
      <c r="H33" t="s">
        <v>82</v>
      </c>
      <c r="I33" t="s">
        <v>82</v>
      </c>
      <c r="J33" s="26"/>
      <c r="K33" s="26"/>
      <c r="L33" s="26"/>
      <c r="M33" s="26"/>
    </row>
    <row r="34" spans="1:13" x14ac:dyDescent="0.25">
      <c r="A34" s="31">
        <v>33</v>
      </c>
      <c r="B34" s="48">
        <v>43934</v>
      </c>
      <c r="C34" t="s">
        <v>9</v>
      </c>
      <c r="D34" t="s">
        <v>10</v>
      </c>
      <c r="E34" s="50">
        <v>10000</v>
      </c>
      <c r="F34" t="s">
        <v>82</v>
      </c>
      <c r="G34" t="s">
        <v>154</v>
      </c>
      <c r="H34" t="s">
        <v>82</v>
      </c>
      <c r="I34" t="s">
        <v>82</v>
      </c>
    </row>
    <row r="35" spans="1:13" x14ac:dyDescent="0.25">
      <c r="A35" s="31">
        <v>34</v>
      </c>
      <c r="B35" s="48">
        <v>43935</v>
      </c>
      <c r="C35" t="s">
        <v>768</v>
      </c>
      <c r="D35" t="s">
        <v>755</v>
      </c>
      <c r="E35" s="50">
        <v>300000</v>
      </c>
      <c r="F35" t="s">
        <v>82</v>
      </c>
      <c r="G35" t="s">
        <v>133</v>
      </c>
      <c r="H35" t="s">
        <v>82</v>
      </c>
      <c r="I35" t="s">
        <v>82</v>
      </c>
    </row>
    <row r="36" spans="1:13" x14ac:dyDescent="0.25">
      <c r="A36" s="31">
        <v>35</v>
      </c>
      <c r="B36" s="48">
        <v>43936</v>
      </c>
      <c r="C36" t="s">
        <v>751</v>
      </c>
      <c r="D36" t="s">
        <v>747</v>
      </c>
      <c r="E36" s="50">
        <v>3000</v>
      </c>
      <c r="F36" t="s">
        <v>82</v>
      </c>
      <c r="G36" t="s">
        <v>151</v>
      </c>
      <c r="H36" t="s">
        <v>82</v>
      </c>
      <c r="I36" t="s">
        <v>82</v>
      </c>
    </row>
    <row r="37" spans="1:13" x14ac:dyDescent="0.25">
      <c r="A37" s="31">
        <v>36</v>
      </c>
      <c r="B37" s="48">
        <v>43936</v>
      </c>
      <c r="C37" t="s">
        <v>751</v>
      </c>
      <c r="D37" t="s">
        <v>757</v>
      </c>
      <c r="E37" s="50">
        <v>2500</v>
      </c>
      <c r="F37" t="s">
        <v>82</v>
      </c>
      <c r="G37" t="s">
        <v>155</v>
      </c>
      <c r="H37" t="s">
        <v>82</v>
      </c>
      <c r="I37" t="s">
        <v>82</v>
      </c>
    </row>
    <row r="38" spans="1:13" x14ac:dyDescent="0.25">
      <c r="A38" s="31">
        <v>37</v>
      </c>
      <c r="B38" s="48">
        <v>43936</v>
      </c>
      <c r="C38" t="s">
        <v>23</v>
      </c>
      <c r="D38" t="s">
        <v>34</v>
      </c>
      <c r="E38" s="50">
        <v>8000</v>
      </c>
      <c r="F38" t="s">
        <v>82</v>
      </c>
      <c r="G38" t="s">
        <v>156</v>
      </c>
      <c r="H38" t="s">
        <v>82</v>
      </c>
      <c r="I38" t="s">
        <v>82</v>
      </c>
    </row>
    <row r="39" spans="1:13" x14ac:dyDescent="0.25">
      <c r="A39" s="31">
        <v>38</v>
      </c>
      <c r="B39" s="48">
        <v>43936</v>
      </c>
      <c r="C39" t="s">
        <v>23</v>
      </c>
      <c r="D39" t="s">
        <v>125</v>
      </c>
      <c r="E39" s="50">
        <v>5500</v>
      </c>
      <c r="F39" t="s">
        <v>82</v>
      </c>
      <c r="G39" t="s">
        <v>157</v>
      </c>
      <c r="H39" t="s">
        <v>82</v>
      </c>
      <c r="I39" t="s">
        <v>82</v>
      </c>
    </row>
    <row r="40" spans="1:13" x14ac:dyDescent="0.25">
      <c r="A40" s="31">
        <v>39</v>
      </c>
      <c r="B40" s="48">
        <v>43937</v>
      </c>
      <c r="C40" t="s">
        <v>13</v>
      </c>
      <c r="D40" t="s">
        <v>16</v>
      </c>
      <c r="E40" s="50">
        <v>17000</v>
      </c>
      <c r="F40" t="s">
        <v>82</v>
      </c>
      <c r="G40" t="s">
        <v>158</v>
      </c>
      <c r="H40" t="s">
        <v>82</v>
      </c>
      <c r="I40" t="s">
        <v>82</v>
      </c>
    </row>
    <row r="41" spans="1:13" x14ac:dyDescent="0.25">
      <c r="A41" s="31">
        <v>40</v>
      </c>
      <c r="B41" s="48">
        <v>43937</v>
      </c>
      <c r="C41" t="s">
        <v>4</v>
      </c>
      <c r="D41" t="s">
        <v>37</v>
      </c>
      <c r="E41" s="50">
        <v>1000</v>
      </c>
      <c r="F41" t="s">
        <v>82</v>
      </c>
      <c r="G41" t="s">
        <v>149</v>
      </c>
      <c r="H41" t="s">
        <v>82</v>
      </c>
      <c r="I41" t="s">
        <v>82</v>
      </c>
    </row>
    <row r="42" spans="1:13" x14ac:dyDescent="0.25">
      <c r="A42" s="31">
        <v>41</v>
      </c>
      <c r="B42" s="48">
        <v>43937</v>
      </c>
      <c r="C42" t="s">
        <v>3</v>
      </c>
      <c r="D42" t="s">
        <v>73</v>
      </c>
      <c r="E42" s="50">
        <v>25000</v>
      </c>
      <c r="F42" t="s">
        <v>82</v>
      </c>
      <c r="G42" t="s">
        <v>159</v>
      </c>
      <c r="H42" t="s">
        <v>82</v>
      </c>
      <c r="I42" t="s">
        <v>82</v>
      </c>
    </row>
    <row r="43" spans="1:13" x14ac:dyDescent="0.25">
      <c r="A43" s="31">
        <v>42</v>
      </c>
      <c r="B43" s="48">
        <v>43938</v>
      </c>
      <c r="C43" t="s">
        <v>9</v>
      </c>
      <c r="D43" t="s">
        <v>12</v>
      </c>
      <c r="E43" s="50">
        <v>5000</v>
      </c>
      <c r="F43" t="s">
        <v>82</v>
      </c>
      <c r="G43" t="s">
        <v>152</v>
      </c>
      <c r="H43" t="s">
        <v>82</v>
      </c>
      <c r="I43" t="s">
        <v>82</v>
      </c>
    </row>
    <row r="44" spans="1:13" x14ac:dyDescent="0.25">
      <c r="A44" s="31">
        <v>43</v>
      </c>
      <c r="B44" s="48">
        <v>43938</v>
      </c>
      <c r="C44" t="s">
        <v>13</v>
      </c>
      <c r="D44" t="s">
        <v>758</v>
      </c>
      <c r="E44" s="50">
        <v>3500</v>
      </c>
      <c r="F44" t="s">
        <v>82</v>
      </c>
      <c r="G44" t="s">
        <v>160</v>
      </c>
      <c r="H44" t="s">
        <v>82</v>
      </c>
      <c r="I44" t="s">
        <v>82</v>
      </c>
    </row>
    <row r="45" spans="1:13" x14ac:dyDescent="0.25">
      <c r="A45" s="31">
        <v>44</v>
      </c>
      <c r="B45" s="48">
        <v>43939</v>
      </c>
      <c r="C45" t="s">
        <v>9</v>
      </c>
      <c r="D45" t="s">
        <v>12</v>
      </c>
      <c r="E45" s="50">
        <v>5000</v>
      </c>
      <c r="F45" t="s">
        <v>82</v>
      </c>
      <c r="G45" t="s">
        <v>138</v>
      </c>
      <c r="H45" t="s">
        <v>82</v>
      </c>
      <c r="I45" t="s">
        <v>82</v>
      </c>
    </row>
    <row r="46" spans="1:13" x14ac:dyDescent="0.25">
      <c r="A46" s="31">
        <v>45</v>
      </c>
      <c r="B46" s="48">
        <v>43939</v>
      </c>
      <c r="C46" t="s">
        <v>751</v>
      </c>
      <c r="D46" t="s">
        <v>747</v>
      </c>
      <c r="E46" s="50">
        <v>4500</v>
      </c>
      <c r="F46" t="s">
        <v>82</v>
      </c>
      <c r="G46" t="s">
        <v>151</v>
      </c>
      <c r="H46" t="s">
        <v>82</v>
      </c>
      <c r="I46" t="s">
        <v>82</v>
      </c>
    </row>
    <row r="47" spans="1:13" x14ac:dyDescent="0.25">
      <c r="A47" s="31">
        <v>46</v>
      </c>
      <c r="B47" s="48">
        <v>43941</v>
      </c>
      <c r="C47" t="s">
        <v>9</v>
      </c>
      <c r="D47" t="s">
        <v>10</v>
      </c>
      <c r="E47" s="50">
        <v>10000</v>
      </c>
      <c r="F47" t="s">
        <v>82</v>
      </c>
      <c r="G47" t="s">
        <v>161</v>
      </c>
      <c r="H47" t="s">
        <v>82</v>
      </c>
      <c r="I47" t="s">
        <v>82</v>
      </c>
    </row>
    <row r="48" spans="1:13" x14ac:dyDescent="0.25">
      <c r="A48" s="31">
        <v>47</v>
      </c>
      <c r="B48" s="48">
        <v>43941</v>
      </c>
      <c r="C48" t="s">
        <v>13</v>
      </c>
      <c r="D48" t="s">
        <v>180</v>
      </c>
      <c r="E48" s="50">
        <v>12500</v>
      </c>
      <c r="F48" t="s">
        <v>82</v>
      </c>
      <c r="G48" t="s">
        <v>162</v>
      </c>
      <c r="H48" t="s">
        <v>82</v>
      </c>
      <c r="I48" t="s">
        <v>82</v>
      </c>
    </row>
    <row r="49" spans="1:9" x14ac:dyDescent="0.25">
      <c r="A49" s="31">
        <v>48</v>
      </c>
      <c r="B49" s="48">
        <v>43941</v>
      </c>
      <c r="C49" t="s">
        <v>9</v>
      </c>
      <c r="D49" t="s">
        <v>12</v>
      </c>
      <c r="E49" s="50">
        <v>3000</v>
      </c>
      <c r="F49" t="s">
        <v>82</v>
      </c>
      <c r="G49" t="s">
        <v>138</v>
      </c>
      <c r="H49" t="s">
        <v>82</v>
      </c>
      <c r="I49" t="s">
        <v>82</v>
      </c>
    </row>
    <row r="50" spans="1:9" x14ac:dyDescent="0.25">
      <c r="A50" s="31">
        <v>49</v>
      </c>
      <c r="B50" s="48">
        <v>43942</v>
      </c>
      <c r="C50" t="s">
        <v>9</v>
      </c>
      <c r="D50" t="s">
        <v>12</v>
      </c>
      <c r="E50" s="50">
        <v>4000</v>
      </c>
      <c r="F50" t="s">
        <v>82</v>
      </c>
      <c r="G50" t="s">
        <v>138</v>
      </c>
      <c r="H50" t="s">
        <v>82</v>
      </c>
      <c r="I50" t="s">
        <v>82</v>
      </c>
    </row>
    <row r="51" spans="1:9" x14ac:dyDescent="0.25">
      <c r="A51" s="31">
        <v>50</v>
      </c>
      <c r="B51" s="48">
        <v>43943</v>
      </c>
      <c r="C51" t="s">
        <v>48</v>
      </c>
      <c r="D51" t="s">
        <v>118</v>
      </c>
      <c r="E51" s="50">
        <v>138250</v>
      </c>
      <c r="F51" t="s">
        <v>82</v>
      </c>
      <c r="G51" t="s">
        <v>163</v>
      </c>
      <c r="H51" t="s">
        <v>82</v>
      </c>
      <c r="I51" t="s">
        <v>82</v>
      </c>
    </row>
    <row r="52" spans="1:9" x14ac:dyDescent="0.25">
      <c r="A52" s="31">
        <v>51</v>
      </c>
      <c r="B52" s="48">
        <v>43943</v>
      </c>
      <c r="C52" t="s">
        <v>48</v>
      </c>
      <c r="D52" t="s">
        <v>117</v>
      </c>
      <c r="E52" s="50">
        <v>17000</v>
      </c>
      <c r="F52" t="s">
        <v>82</v>
      </c>
      <c r="G52" t="s">
        <v>164</v>
      </c>
      <c r="H52" t="s">
        <v>82</v>
      </c>
      <c r="I52" t="s">
        <v>82</v>
      </c>
    </row>
    <row r="53" spans="1:9" x14ac:dyDescent="0.25">
      <c r="A53" s="31">
        <v>52</v>
      </c>
      <c r="B53" s="48">
        <v>43943</v>
      </c>
      <c r="C53" t="s">
        <v>4</v>
      </c>
      <c r="D53" t="s">
        <v>37</v>
      </c>
      <c r="E53" s="50">
        <v>750</v>
      </c>
      <c r="F53" t="s">
        <v>82</v>
      </c>
      <c r="G53" t="s">
        <v>165</v>
      </c>
      <c r="H53" t="s">
        <v>82</v>
      </c>
      <c r="I53" t="s">
        <v>82</v>
      </c>
    </row>
    <row r="54" spans="1:9" x14ac:dyDescent="0.25">
      <c r="A54" s="31">
        <v>53</v>
      </c>
      <c r="B54" s="48">
        <v>43943</v>
      </c>
      <c r="C54" t="s">
        <v>44</v>
      </c>
      <c r="D54" t="s">
        <v>124</v>
      </c>
      <c r="E54" s="50">
        <v>40000</v>
      </c>
      <c r="F54" t="s">
        <v>82</v>
      </c>
      <c r="G54" t="s">
        <v>166</v>
      </c>
      <c r="H54" t="s">
        <v>82</v>
      </c>
      <c r="I54" t="s">
        <v>82</v>
      </c>
    </row>
    <row r="55" spans="1:9" x14ac:dyDescent="0.25">
      <c r="A55" s="31">
        <v>54</v>
      </c>
      <c r="B55" s="48">
        <v>43943</v>
      </c>
      <c r="C55" t="s">
        <v>13</v>
      </c>
      <c r="D55" t="s">
        <v>17</v>
      </c>
      <c r="E55" s="50">
        <v>4000</v>
      </c>
      <c r="F55" t="s">
        <v>82</v>
      </c>
      <c r="G55" t="s">
        <v>167</v>
      </c>
      <c r="H55" t="s">
        <v>82</v>
      </c>
      <c r="I55" t="s">
        <v>82</v>
      </c>
    </row>
    <row r="56" spans="1:9" x14ac:dyDescent="0.25">
      <c r="A56" s="31">
        <v>55</v>
      </c>
      <c r="B56" s="48">
        <v>43943</v>
      </c>
      <c r="C56" t="s">
        <v>9</v>
      </c>
      <c r="D56" t="s">
        <v>10</v>
      </c>
      <c r="E56" s="50">
        <v>15000</v>
      </c>
      <c r="F56" t="s">
        <v>82</v>
      </c>
      <c r="G56" t="s">
        <v>168</v>
      </c>
      <c r="H56" t="s">
        <v>82</v>
      </c>
      <c r="I56" t="s">
        <v>82</v>
      </c>
    </row>
    <row r="57" spans="1:9" x14ac:dyDescent="0.25">
      <c r="A57" s="31">
        <v>56</v>
      </c>
      <c r="B57" s="48">
        <v>43944</v>
      </c>
      <c r="C57" t="s">
        <v>744</v>
      </c>
      <c r="D57" t="s">
        <v>422</v>
      </c>
      <c r="E57" s="50">
        <v>52000</v>
      </c>
      <c r="F57" t="s">
        <v>82</v>
      </c>
      <c r="G57" t="s">
        <v>169</v>
      </c>
      <c r="H57" t="s">
        <v>82</v>
      </c>
      <c r="I57" t="s">
        <v>82</v>
      </c>
    </row>
    <row r="58" spans="1:9" x14ac:dyDescent="0.25">
      <c r="A58" s="31">
        <v>57</v>
      </c>
      <c r="B58" s="48">
        <v>43944</v>
      </c>
      <c r="C58" t="s">
        <v>744</v>
      </c>
      <c r="D58" t="s">
        <v>21</v>
      </c>
      <c r="E58" s="50">
        <v>20000</v>
      </c>
      <c r="F58" t="s">
        <v>82</v>
      </c>
      <c r="G58" t="s">
        <v>170</v>
      </c>
      <c r="H58" t="s">
        <v>82</v>
      </c>
      <c r="I58" t="s">
        <v>82</v>
      </c>
    </row>
    <row r="59" spans="1:9" x14ac:dyDescent="0.25">
      <c r="A59" s="31">
        <v>58</v>
      </c>
      <c r="B59" s="48">
        <v>43944</v>
      </c>
      <c r="C59" t="s">
        <v>9</v>
      </c>
      <c r="D59" t="s">
        <v>12</v>
      </c>
      <c r="E59" s="50">
        <v>12000</v>
      </c>
      <c r="F59" t="s">
        <v>82</v>
      </c>
      <c r="G59" t="s">
        <v>171</v>
      </c>
      <c r="H59" t="s">
        <v>82</v>
      </c>
      <c r="I59" t="s">
        <v>82</v>
      </c>
    </row>
    <row r="60" spans="1:9" x14ac:dyDescent="0.25">
      <c r="A60" s="31">
        <v>59</v>
      </c>
      <c r="B60" s="48">
        <v>43948</v>
      </c>
      <c r="C60" t="s">
        <v>744</v>
      </c>
      <c r="D60" t="s">
        <v>745</v>
      </c>
      <c r="E60" s="50">
        <v>549000</v>
      </c>
      <c r="F60" t="s">
        <v>82</v>
      </c>
      <c r="G60" t="s">
        <v>172</v>
      </c>
      <c r="H60" t="s">
        <v>82</v>
      </c>
      <c r="I60" t="s">
        <v>82</v>
      </c>
    </row>
    <row r="61" spans="1:9" x14ac:dyDescent="0.25">
      <c r="A61" s="31">
        <v>60</v>
      </c>
      <c r="B61" s="48">
        <v>43948</v>
      </c>
      <c r="C61" t="s">
        <v>751</v>
      </c>
      <c r="D61" t="s">
        <v>747</v>
      </c>
      <c r="E61" s="50">
        <v>3000</v>
      </c>
      <c r="F61" t="s">
        <v>82</v>
      </c>
      <c r="G61" t="s">
        <v>173</v>
      </c>
      <c r="H61" t="s">
        <v>82</v>
      </c>
      <c r="I61" t="s">
        <v>82</v>
      </c>
    </row>
    <row r="62" spans="1:9" x14ac:dyDescent="0.25">
      <c r="A62" s="31">
        <v>61</v>
      </c>
      <c r="B62" s="48">
        <v>43949</v>
      </c>
      <c r="C62" t="s">
        <v>9</v>
      </c>
      <c r="D62" t="s">
        <v>12</v>
      </c>
      <c r="E62" s="50">
        <v>5000</v>
      </c>
      <c r="F62" t="s">
        <v>82</v>
      </c>
      <c r="G62" t="s">
        <v>138</v>
      </c>
      <c r="H62" t="s">
        <v>82</v>
      </c>
      <c r="I62" t="s">
        <v>82</v>
      </c>
    </row>
    <row r="63" spans="1:9" x14ac:dyDescent="0.25">
      <c r="A63" s="31">
        <v>62</v>
      </c>
      <c r="B63" s="48">
        <v>43950</v>
      </c>
      <c r="C63" t="s">
        <v>751</v>
      </c>
      <c r="D63" t="s">
        <v>757</v>
      </c>
      <c r="E63" s="50">
        <v>3500</v>
      </c>
      <c r="F63" t="s">
        <v>82</v>
      </c>
      <c r="G63" t="s">
        <v>174</v>
      </c>
      <c r="H63" t="s">
        <v>82</v>
      </c>
      <c r="I63" t="s">
        <v>82</v>
      </c>
    </row>
    <row r="64" spans="1:9" x14ac:dyDescent="0.25">
      <c r="A64" s="31">
        <v>63</v>
      </c>
      <c r="B64" s="48">
        <v>43950</v>
      </c>
      <c r="C64" t="s">
        <v>13</v>
      </c>
      <c r="D64" t="s">
        <v>17</v>
      </c>
      <c r="E64" s="50">
        <v>10500</v>
      </c>
      <c r="F64" t="s">
        <v>82</v>
      </c>
      <c r="G64" t="s">
        <v>17</v>
      </c>
      <c r="H64" t="s">
        <v>82</v>
      </c>
      <c r="I64" t="s">
        <v>82</v>
      </c>
    </row>
    <row r="65" spans="1:9" x14ac:dyDescent="0.25">
      <c r="A65" s="31">
        <v>64</v>
      </c>
      <c r="B65" s="48">
        <v>43950</v>
      </c>
      <c r="C65" t="s">
        <v>13</v>
      </c>
      <c r="D65" t="s">
        <v>20</v>
      </c>
      <c r="E65" s="50">
        <v>7500</v>
      </c>
      <c r="F65" t="s">
        <v>82</v>
      </c>
      <c r="G65" t="s">
        <v>175</v>
      </c>
      <c r="H65" t="s">
        <v>82</v>
      </c>
      <c r="I65" t="s">
        <v>82</v>
      </c>
    </row>
    <row r="66" spans="1:9" x14ac:dyDescent="0.25">
      <c r="A66" s="31">
        <v>65</v>
      </c>
      <c r="B66" s="48">
        <v>43950</v>
      </c>
      <c r="C66" t="s">
        <v>13</v>
      </c>
      <c r="D66" t="s">
        <v>180</v>
      </c>
      <c r="E66" s="50">
        <v>6000</v>
      </c>
      <c r="F66" t="s">
        <v>82</v>
      </c>
      <c r="G66" t="s">
        <v>176</v>
      </c>
      <c r="H66" t="s">
        <v>82</v>
      </c>
      <c r="I66" t="s">
        <v>82</v>
      </c>
    </row>
    <row r="67" spans="1:9" x14ac:dyDescent="0.25">
      <c r="A67" s="31">
        <v>66</v>
      </c>
      <c r="B67" s="48">
        <v>43951</v>
      </c>
      <c r="C67" t="s">
        <v>9</v>
      </c>
      <c r="D67" t="s">
        <v>12</v>
      </c>
      <c r="E67" s="50">
        <v>10000</v>
      </c>
      <c r="F67" t="s">
        <v>82</v>
      </c>
      <c r="G67" t="s">
        <v>177</v>
      </c>
      <c r="H67" t="s">
        <v>82</v>
      </c>
      <c r="I67" t="s">
        <v>82</v>
      </c>
    </row>
    <row r="68" spans="1:9" x14ac:dyDescent="0.25">
      <c r="A68" s="31">
        <v>67</v>
      </c>
      <c r="B68" s="48">
        <v>43953</v>
      </c>
      <c r="C68" t="s">
        <v>13</v>
      </c>
      <c r="D68" t="s">
        <v>758</v>
      </c>
      <c r="E68" s="50">
        <v>15000</v>
      </c>
      <c r="F68" t="s">
        <v>82</v>
      </c>
      <c r="G68" t="s">
        <v>178</v>
      </c>
      <c r="H68" t="s">
        <v>82</v>
      </c>
      <c r="I68" t="s">
        <v>82</v>
      </c>
    </row>
    <row r="69" spans="1:9" x14ac:dyDescent="0.25">
      <c r="A69" s="31">
        <v>68</v>
      </c>
      <c r="B69" s="48">
        <v>43953</v>
      </c>
      <c r="C69" t="s">
        <v>9</v>
      </c>
      <c r="D69" t="s">
        <v>12</v>
      </c>
      <c r="E69" s="50">
        <v>5000</v>
      </c>
      <c r="F69" t="s">
        <v>82</v>
      </c>
      <c r="G69" t="s">
        <v>138</v>
      </c>
      <c r="H69" t="s">
        <v>82</v>
      </c>
      <c r="I69" t="s">
        <v>82</v>
      </c>
    </row>
    <row r="70" spans="1:9" x14ac:dyDescent="0.25">
      <c r="A70" s="31">
        <v>69</v>
      </c>
      <c r="B70" s="48">
        <v>43953</v>
      </c>
      <c r="C70" t="s">
        <v>48</v>
      </c>
      <c r="D70" t="s">
        <v>119</v>
      </c>
      <c r="E70" s="50">
        <v>3000</v>
      </c>
      <c r="F70" t="s">
        <v>82</v>
      </c>
      <c r="G70" t="s">
        <v>179</v>
      </c>
      <c r="H70" t="s">
        <v>82</v>
      </c>
      <c r="I70" t="s">
        <v>82</v>
      </c>
    </row>
    <row r="71" spans="1:9" x14ac:dyDescent="0.25">
      <c r="A71" s="31">
        <v>70</v>
      </c>
      <c r="B71" s="48">
        <v>43953</v>
      </c>
      <c r="C71" t="s">
        <v>13</v>
      </c>
      <c r="D71" t="s">
        <v>180</v>
      </c>
      <c r="E71" s="50">
        <v>15500</v>
      </c>
      <c r="F71" t="s">
        <v>82</v>
      </c>
      <c r="G71" t="s">
        <v>180</v>
      </c>
      <c r="H71" t="s">
        <v>82</v>
      </c>
      <c r="I71" t="s">
        <v>82</v>
      </c>
    </row>
    <row r="72" spans="1:9" x14ac:dyDescent="0.25">
      <c r="A72" s="31">
        <v>71</v>
      </c>
      <c r="B72" s="48">
        <v>43954</v>
      </c>
      <c r="C72" t="s">
        <v>9</v>
      </c>
      <c r="D72" t="s">
        <v>12</v>
      </c>
      <c r="E72" s="50">
        <v>10000</v>
      </c>
      <c r="F72" t="s">
        <v>82</v>
      </c>
      <c r="G72" t="s">
        <v>138</v>
      </c>
      <c r="H72" t="s">
        <v>82</v>
      </c>
      <c r="I72" t="s">
        <v>82</v>
      </c>
    </row>
    <row r="73" spans="1:9" x14ac:dyDescent="0.25">
      <c r="A73" s="31">
        <v>72</v>
      </c>
      <c r="B73" s="48">
        <v>43955</v>
      </c>
      <c r="C73" t="s">
        <v>13</v>
      </c>
      <c r="D73" t="s">
        <v>20</v>
      </c>
      <c r="E73" s="50">
        <v>1550</v>
      </c>
      <c r="F73" t="s">
        <v>82</v>
      </c>
      <c r="G73" t="s">
        <v>181</v>
      </c>
      <c r="H73" t="s">
        <v>82</v>
      </c>
      <c r="I73" t="s">
        <v>82</v>
      </c>
    </row>
    <row r="74" spans="1:9" x14ac:dyDescent="0.25">
      <c r="A74" s="31">
        <v>73</v>
      </c>
      <c r="B74" s="48">
        <v>43955</v>
      </c>
      <c r="C74" t="s">
        <v>751</v>
      </c>
      <c r="D74" t="s">
        <v>747</v>
      </c>
      <c r="E74" s="50">
        <v>3000</v>
      </c>
      <c r="F74" t="s">
        <v>82</v>
      </c>
      <c r="G74" t="s">
        <v>182</v>
      </c>
      <c r="H74" t="s">
        <v>82</v>
      </c>
      <c r="I74" t="s">
        <v>82</v>
      </c>
    </row>
    <row r="75" spans="1:9" x14ac:dyDescent="0.25">
      <c r="A75" s="31">
        <v>74</v>
      </c>
      <c r="B75" s="48">
        <v>43955</v>
      </c>
      <c r="C75" t="s">
        <v>9</v>
      </c>
      <c r="D75" t="s">
        <v>10</v>
      </c>
      <c r="E75" s="50">
        <v>10000</v>
      </c>
      <c r="F75" t="s">
        <v>82</v>
      </c>
      <c r="G75" t="s">
        <v>161</v>
      </c>
      <c r="H75" t="s">
        <v>82</v>
      </c>
      <c r="I75" t="s">
        <v>82</v>
      </c>
    </row>
    <row r="76" spans="1:9" x14ac:dyDescent="0.25">
      <c r="A76" s="31">
        <v>75</v>
      </c>
      <c r="B76" s="48">
        <v>43956</v>
      </c>
      <c r="C76" t="s">
        <v>9</v>
      </c>
      <c r="D76" t="s">
        <v>12</v>
      </c>
      <c r="E76" s="50">
        <v>5000</v>
      </c>
      <c r="F76" t="s">
        <v>82</v>
      </c>
      <c r="G76" t="s">
        <v>138</v>
      </c>
      <c r="H76" t="s">
        <v>82</v>
      </c>
      <c r="I76" t="s">
        <v>82</v>
      </c>
    </row>
    <row r="77" spans="1:9" x14ac:dyDescent="0.25">
      <c r="A77" s="31">
        <v>76</v>
      </c>
      <c r="B77" s="48">
        <v>43956</v>
      </c>
      <c r="C77" t="s">
        <v>13</v>
      </c>
      <c r="D77" t="s">
        <v>180</v>
      </c>
      <c r="E77" s="50">
        <v>21000</v>
      </c>
      <c r="F77" t="s">
        <v>82</v>
      </c>
      <c r="G77" t="s">
        <v>183</v>
      </c>
      <c r="H77" t="s">
        <v>82</v>
      </c>
      <c r="I77" t="s">
        <v>82</v>
      </c>
    </row>
    <row r="78" spans="1:9" x14ac:dyDescent="0.25">
      <c r="A78" s="31">
        <v>77</v>
      </c>
      <c r="B78" s="48">
        <v>43956</v>
      </c>
      <c r="C78" t="s">
        <v>750</v>
      </c>
      <c r="D78" t="s">
        <v>753</v>
      </c>
      <c r="E78" s="50">
        <v>4000</v>
      </c>
      <c r="F78" t="s">
        <v>82</v>
      </c>
      <c r="G78" t="s">
        <v>184</v>
      </c>
      <c r="H78" t="s">
        <v>82</v>
      </c>
      <c r="I78" t="s">
        <v>82</v>
      </c>
    </row>
    <row r="79" spans="1:9" x14ac:dyDescent="0.25">
      <c r="A79" s="31">
        <v>78</v>
      </c>
      <c r="B79" s="48">
        <v>43956</v>
      </c>
      <c r="C79" t="s">
        <v>13</v>
      </c>
      <c r="D79" t="s">
        <v>17</v>
      </c>
      <c r="E79" s="50">
        <v>7000</v>
      </c>
      <c r="F79" t="s">
        <v>82</v>
      </c>
      <c r="G79" t="s">
        <v>185</v>
      </c>
      <c r="H79" t="s">
        <v>82</v>
      </c>
      <c r="I79" t="s">
        <v>82</v>
      </c>
    </row>
    <row r="80" spans="1:9" x14ac:dyDescent="0.25">
      <c r="A80" s="31">
        <v>79</v>
      </c>
      <c r="B80" s="48">
        <v>43956</v>
      </c>
      <c r="C80" t="s">
        <v>3</v>
      </c>
      <c r="D80" t="s">
        <v>73</v>
      </c>
      <c r="E80" s="50">
        <v>34500</v>
      </c>
      <c r="F80" t="s">
        <v>82</v>
      </c>
      <c r="G80" t="s">
        <v>186</v>
      </c>
      <c r="H80" t="s">
        <v>82</v>
      </c>
      <c r="I80" t="s">
        <v>82</v>
      </c>
    </row>
    <row r="81" spans="1:9" x14ac:dyDescent="0.25">
      <c r="A81" s="31">
        <v>80</v>
      </c>
      <c r="B81" s="48">
        <v>43957</v>
      </c>
      <c r="C81" t="s">
        <v>9</v>
      </c>
      <c r="D81" t="s">
        <v>12</v>
      </c>
      <c r="E81" s="50">
        <v>5000</v>
      </c>
      <c r="F81" t="s">
        <v>82</v>
      </c>
      <c r="G81" t="s">
        <v>138</v>
      </c>
      <c r="H81" t="s">
        <v>82</v>
      </c>
      <c r="I81" t="s">
        <v>82</v>
      </c>
    </row>
    <row r="82" spans="1:9" x14ac:dyDescent="0.25">
      <c r="A82" s="31">
        <v>81</v>
      </c>
      <c r="B82" s="48">
        <v>43958</v>
      </c>
      <c r="C82" t="s">
        <v>9</v>
      </c>
      <c r="D82" t="s">
        <v>12</v>
      </c>
      <c r="E82" s="50">
        <v>5000</v>
      </c>
      <c r="F82" t="s">
        <v>82</v>
      </c>
      <c r="G82" t="s">
        <v>138</v>
      </c>
      <c r="H82" t="s">
        <v>82</v>
      </c>
      <c r="I82" t="s">
        <v>82</v>
      </c>
    </row>
    <row r="83" spans="1:9" x14ac:dyDescent="0.25">
      <c r="A83" s="31">
        <v>82</v>
      </c>
      <c r="B83" s="48">
        <v>43959</v>
      </c>
      <c r="C83" t="s">
        <v>9</v>
      </c>
      <c r="D83" t="s">
        <v>12</v>
      </c>
      <c r="E83" s="50">
        <v>3000</v>
      </c>
      <c r="F83" t="s">
        <v>82</v>
      </c>
      <c r="G83" t="s">
        <v>138</v>
      </c>
      <c r="H83" t="s">
        <v>82</v>
      </c>
      <c r="I83" t="s">
        <v>82</v>
      </c>
    </row>
    <row r="84" spans="1:9" x14ac:dyDescent="0.25">
      <c r="A84" s="31">
        <v>83</v>
      </c>
      <c r="B84" s="48">
        <v>43960</v>
      </c>
      <c r="C84" t="s">
        <v>13</v>
      </c>
      <c r="D84" t="s">
        <v>19</v>
      </c>
      <c r="E84" s="50">
        <v>4000</v>
      </c>
      <c r="F84" t="s">
        <v>82</v>
      </c>
      <c r="G84" t="s">
        <v>187</v>
      </c>
      <c r="H84" t="s">
        <v>82</v>
      </c>
      <c r="I84" t="s">
        <v>82</v>
      </c>
    </row>
    <row r="85" spans="1:9" x14ac:dyDescent="0.25">
      <c r="A85" s="31">
        <v>84</v>
      </c>
      <c r="B85" s="48">
        <v>43960</v>
      </c>
      <c r="C85" t="s">
        <v>744</v>
      </c>
      <c r="D85" t="s">
        <v>21</v>
      </c>
      <c r="E85" s="50">
        <v>8000</v>
      </c>
      <c r="F85" t="s">
        <v>82</v>
      </c>
      <c r="G85" t="s">
        <v>188</v>
      </c>
      <c r="H85" t="s">
        <v>82</v>
      </c>
      <c r="I85" t="s">
        <v>82</v>
      </c>
    </row>
    <row r="86" spans="1:9" x14ac:dyDescent="0.25">
      <c r="A86" s="31">
        <v>85</v>
      </c>
      <c r="B86" s="48">
        <v>43960</v>
      </c>
      <c r="C86" t="s">
        <v>13</v>
      </c>
      <c r="D86" t="s">
        <v>15</v>
      </c>
      <c r="E86" s="50">
        <v>6000</v>
      </c>
      <c r="F86" t="s">
        <v>82</v>
      </c>
      <c r="G86" t="s">
        <v>189</v>
      </c>
      <c r="H86" t="s">
        <v>82</v>
      </c>
      <c r="I86" t="s">
        <v>82</v>
      </c>
    </row>
    <row r="87" spans="1:9" x14ac:dyDescent="0.25">
      <c r="A87" s="31">
        <v>86</v>
      </c>
      <c r="B87" s="48">
        <v>43961</v>
      </c>
      <c r="C87" t="s">
        <v>9</v>
      </c>
      <c r="D87" t="s">
        <v>10</v>
      </c>
      <c r="E87" s="50">
        <v>8000</v>
      </c>
      <c r="F87" t="s">
        <v>82</v>
      </c>
      <c r="G87" t="s">
        <v>190</v>
      </c>
      <c r="H87" t="s">
        <v>82</v>
      </c>
      <c r="I87" t="s">
        <v>82</v>
      </c>
    </row>
    <row r="88" spans="1:9" x14ac:dyDescent="0.25">
      <c r="A88" s="31">
        <v>87</v>
      </c>
      <c r="B88" s="48">
        <v>43961</v>
      </c>
      <c r="C88" t="s">
        <v>768</v>
      </c>
      <c r="D88" t="s">
        <v>764</v>
      </c>
      <c r="E88" s="50">
        <v>43500</v>
      </c>
      <c r="F88" t="s">
        <v>82</v>
      </c>
      <c r="G88" t="s">
        <v>191</v>
      </c>
      <c r="H88" t="s">
        <v>82</v>
      </c>
      <c r="I88" t="s">
        <v>82</v>
      </c>
    </row>
    <row r="89" spans="1:9" x14ac:dyDescent="0.25">
      <c r="A89" s="31">
        <v>88</v>
      </c>
      <c r="B89" s="48">
        <v>43961</v>
      </c>
      <c r="C89" t="s">
        <v>9</v>
      </c>
      <c r="D89" t="s">
        <v>12</v>
      </c>
      <c r="E89" s="50">
        <v>5000</v>
      </c>
      <c r="F89" t="s">
        <v>82</v>
      </c>
      <c r="G89" t="s">
        <v>138</v>
      </c>
      <c r="H89" t="s">
        <v>82</v>
      </c>
      <c r="I89" t="s">
        <v>82</v>
      </c>
    </row>
    <row r="90" spans="1:9" x14ac:dyDescent="0.25">
      <c r="A90" s="31">
        <v>89</v>
      </c>
      <c r="B90" s="48">
        <v>43963</v>
      </c>
      <c r="C90" t="s">
        <v>9</v>
      </c>
      <c r="D90" t="s">
        <v>12</v>
      </c>
      <c r="E90" s="50">
        <v>5000</v>
      </c>
      <c r="F90" t="s">
        <v>82</v>
      </c>
      <c r="G90" t="s">
        <v>138</v>
      </c>
      <c r="H90" t="s">
        <v>82</v>
      </c>
      <c r="I90" t="s">
        <v>82</v>
      </c>
    </row>
    <row r="91" spans="1:9" x14ac:dyDescent="0.25">
      <c r="A91" s="31">
        <v>90</v>
      </c>
      <c r="B91" s="48">
        <v>43963</v>
      </c>
      <c r="C91" t="s">
        <v>751</v>
      </c>
      <c r="D91" t="s">
        <v>747</v>
      </c>
      <c r="E91" s="50">
        <v>3000</v>
      </c>
      <c r="F91" t="s">
        <v>82</v>
      </c>
      <c r="G91" t="s">
        <v>182</v>
      </c>
      <c r="H91" t="s">
        <v>82</v>
      </c>
      <c r="I91" t="s">
        <v>82</v>
      </c>
    </row>
    <row r="92" spans="1:9" x14ac:dyDescent="0.25">
      <c r="A92" s="31">
        <v>91</v>
      </c>
      <c r="B92" s="48">
        <v>43964</v>
      </c>
      <c r="C92" t="s">
        <v>13</v>
      </c>
      <c r="D92" t="s">
        <v>17</v>
      </c>
      <c r="E92" s="50">
        <v>7000</v>
      </c>
      <c r="F92" t="s">
        <v>82</v>
      </c>
      <c r="G92" t="s">
        <v>192</v>
      </c>
      <c r="H92" t="s">
        <v>82</v>
      </c>
      <c r="I92" t="s">
        <v>82</v>
      </c>
    </row>
    <row r="93" spans="1:9" x14ac:dyDescent="0.25">
      <c r="A93" s="31">
        <v>92</v>
      </c>
      <c r="B93" s="48">
        <v>43964</v>
      </c>
      <c r="C93" t="s">
        <v>13</v>
      </c>
      <c r="D93" t="s">
        <v>180</v>
      </c>
      <c r="E93" s="50">
        <v>7000</v>
      </c>
      <c r="F93" t="s">
        <v>82</v>
      </c>
      <c r="G93" t="s">
        <v>193</v>
      </c>
      <c r="H93" t="s">
        <v>82</v>
      </c>
      <c r="I93" t="s">
        <v>82</v>
      </c>
    </row>
    <row r="94" spans="1:9" x14ac:dyDescent="0.25">
      <c r="A94" s="31">
        <v>93</v>
      </c>
      <c r="B94" s="48">
        <v>43964</v>
      </c>
      <c r="C94" t="s">
        <v>9</v>
      </c>
      <c r="D94" t="s">
        <v>10</v>
      </c>
      <c r="E94" s="50">
        <v>10000</v>
      </c>
      <c r="F94" t="s">
        <v>82</v>
      </c>
      <c r="G94" t="s">
        <v>161</v>
      </c>
      <c r="H94" t="s">
        <v>82</v>
      </c>
      <c r="I94" t="s">
        <v>82</v>
      </c>
    </row>
    <row r="95" spans="1:9" x14ac:dyDescent="0.25">
      <c r="A95" s="31">
        <v>94</v>
      </c>
      <c r="B95" s="48">
        <v>43964</v>
      </c>
      <c r="C95" t="s">
        <v>744</v>
      </c>
      <c r="D95" t="s">
        <v>21</v>
      </c>
      <c r="E95" s="50">
        <v>5000</v>
      </c>
      <c r="F95" t="s">
        <v>82</v>
      </c>
      <c r="G95" t="s">
        <v>194</v>
      </c>
      <c r="H95" t="s">
        <v>82</v>
      </c>
      <c r="I95" t="s">
        <v>82</v>
      </c>
    </row>
    <row r="96" spans="1:9" x14ac:dyDescent="0.25">
      <c r="A96" s="31">
        <v>95</v>
      </c>
      <c r="B96" s="48">
        <v>43965</v>
      </c>
      <c r="C96" t="s">
        <v>13</v>
      </c>
      <c r="D96" t="s">
        <v>180</v>
      </c>
      <c r="E96" s="50">
        <v>6550</v>
      </c>
      <c r="F96" t="s">
        <v>82</v>
      </c>
      <c r="G96" t="s">
        <v>180</v>
      </c>
      <c r="H96" t="s">
        <v>82</v>
      </c>
      <c r="I96" t="s">
        <v>82</v>
      </c>
    </row>
    <row r="97" spans="1:9" x14ac:dyDescent="0.25">
      <c r="A97" s="31">
        <v>96</v>
      </c>
      <c r="B97" s="48">
        <v>43966</v>
      </c>
      <c r="C97" t="s">
        <v>751</v>
      </c>
      <c r="D97" t="s">
        <v>757</v>
      </c>
      <c r="E97" s="50">
        <v>15000</v>
      </c>
      <c r="F97" t="s">
        <v>82</v>
      </c>
      <c r="G97" t="s">
        <v>195</v>
      </c>
      <c r="H97" t="s">
        <v>82</v>
      </c>
      <c r="I97" t="s">
        <v>82</v>
      </c>
    </row>
    <row r="98" spans="1:9" x14ac:dyDescent="0.25">
      <c r="A98" s="31">
        <v>97</v>
      </c>
      <c r="B98" s="48">
        <v>43966</v>
      </c>
      <c r="C98" t="s">
        <v>9</v>
      </c>
      <c r="D98" t="s">
        <v>12</v>
      </c>
      <c r="E98" s="50">
        <v>3000</v>
      </c>
      <c r="F98" t="s">
        <v>82</v>
      </c>
      <c r="G98" t="s">
        <v>138</v>
      </c>
      <c r="H98" t="s">
        <v>82</v>
      </c>
      <c r="I98" t="s">
        <v>82</v>
      </c>
    </row>
    <row r="99" spans="1:9" x14ac:dyDescent="0.25">
      <c r="A99" s="31">
        <v>98</v>
      </c>
      <c r="B99" s="48">
        <v>43967</v>
      </c>
      <c r="C99" t="s">
        <v>768</v>
      </c>
      <c r="D99" t="s">
        <v>764</v>
      </c>
      <c r="E99" s="50">
        <v>43500</v>
      </c>
      <c r="F99" t="s">
        <v>82</v>
      </c>
      <c r="G99" t="s">
        <v>191</v>
      </c>
      <c r="H99" t="s">
        <v>82</v>
      </c>
      <c r="I99" t="s">
        <v>82</v>
      </c>
    </row>
    <row r="100" spans="1:9" x14ac:dyDescent="0.25">
      <c r="A100" s="31">
        <v>99</v>
      </c>
      <c r="B100" s="48">
        <v>43967</v>
      </c>
      <c r="C100" t="s">
        <v>9</v>
      </c>
      <c r="D100" t="s">
        <v>12</v>
      </c>
      <c r="E100" s="50">
        <v>5000</v>
      </c>
      <c r="F100" t="s">
        <v>82</v>
      </c>
      <c r="G100" t="s">
        <v>138</v>
      </c>
      <c r="H100" t="s">
        <v>82</v>
      </c>
      <c r="I100" t="s">
        <v>82</v>
      </c>
    </row>
    <row r="101" spans="1:9" x14ac:dyDescent="0.25">
      <c r="A101" s="31">
        <v>100</v>
      </c>
      <c r="B101" s="48">
        <v>43967</v>
      </c>
      <c r="C101" t="s">
        <v>13</v>
      </c>
      <c r="D101" t="s">
        <v>758</v>
      </c>
      <c r="E101" s="50">
        <v>21000</v>
      </c>
      <c r="F101" t="s">
        <v>82</v>
      </c>
      <c r="G101" t="s">
        <v>178</v>
      </c>
      <c r="H101" t="s">
        <v>82</v>
      </c>
      <c r="I101" t="s">
        <v>82</v>
      </c>
    </row>
    <row r="102" spans="1:9" x14ac:dyDescent="0.25">
      <c r="A102" s="31">
        <v>101</v>
      </c>
      <c r="B102" s="48">
        <v>43968</v>
      </c>
      <c r="C102" t="s">
        <v>9</v>
      </c>
      <c r="D102" t="s">
        <v>10</v>
      </c>
      <c r="E102" s="50">
        <v>10000</v>
      </c>
      <c r="F102" t="s">
        <v>82</v>
      </c>
      <c r="G102" t="s">
        <v>190</v>
      </c>
      <c r="H102" t="s">
        <v>82</v>
      </c>
      <c r="I102" t="s">
        <v>82</v>
      </c>
    </row>
    <row r="103" spans="1:9" x14ac:dyDescent="0.25">
      <c r="A103" s="31">
        <v>102</v>
      </c>
      <c r="B103" s="48">
        <v>43969</v>
      </c>
      <c r="C103" t="s">
        <v>48</v>
      </c>
      <c r="D103" t="s">
        <v>118</v>
      </c>
      <c r="E103" s="50">
        <v>201700</v>
      </c>
      <c r="F103" t="s">
        <v>82</v>
      </c>
      <c r="G103" t="s">
        <v>196</v>
      </c>
      <c r="H103" t="s">
        <v>82</v>
      </c>
      <c r="I103" t="s">
        <v>82</v>
      </c>
    </row>
    <row r="104" spans="1:9" x14ac:dyDescent="0.25">
      <c r="A104" s="31">
        <v>103</v>
      </c>
      <c r="B104" s="48">
        <v>43969</v>
      </c>
      <c r="C104" t="s">
        <v>9</v>
      </c>
      <c r="D104" t="s">
        <v>12</v>
      </c>
      <c r="E104" s="50">
        <v>8000</v>
      </c>
      <c r="F104" t="s">
        <v>82</v>
      </c>
      <c r="G104" t="s">
        <v>161</v>
      </c>
      <c r="H104" t="s">
        <v>82</v>
      </c>
      <c r="I104" t="s">
        <v>82</v>
      </c>
    </row>
    <row r="105" spans="1:9" x14ac:dyDescent="0.25">
      <c r="A105" s="31">
        <v>104</v>
      </c>
      <c r="B105" s="48">
        <v>43969</v>
      </c>
      <c r="C105" t="s">
        <v>13</v>
      </c>
      <c r="D105" t="s">
        <v>19</v>
      </c>
      <c r="E105" s="50">
        <v>13500</v>
      </c>
      <c r="F105" t="s">
        <v>82</v>
      </c>
      <c r="G105" t="s">
        <v>197</v>
      </c>
      <c r="H105" t="s">
        <v>82</v>
      </c>
      <c r="I105" t="s">
        <v>82</v>
      </c>
    </row>
    <row r="106" spans="1:9" x14ac:dyDescent="0.25">
      <c r="A106" s="31">
        <v>105</v>
      </c>
      <c r="B106" s="48">
        <v>43969</v>
      </c>
      <c r="C106" t="s">
        <v>9</v>
      </c>
      <c r="D106" t="s">
        <v>12</v>
      </c>
      <c r="E106" s="50">
        <v>3000</v>
      </c>
      <c r="F106" t="s">
        <v>82</v>
      </c>
      <c r="G106" t="s">
        <v>138</v>
      </c>
      <c r="H106" t="s">
        <v>82</v>
      </c>
      <c r="I106" t="s">
        <v>82</v>
      </c>
    </row>
    <row r="107" spans="1:9" x14ac:dyDescent="0.25">
      <c r="A107" s="31">
        <v>106</v>
      </c>
      <c r="B107" s="48">
        <v>43970</v>
      </c>
      <c r="C107" t="s">
        <v>13</v>
      </c>
      <c r="D107" t="s">
        <v>180</v>
      </c>
      <c r="E107" s="50">
        <v>8000</v>
      </c>
      <c r="F107" t="s">
        <v>82</v>
      </c>
      <c r="G107" t="s">
        <v>198</v>
      </c>
      <c r="H107" t="s">
        <v>82</v>
      </c>
      <c r="I107" t="s">
        <v>82</v>
      </c>
    </row>
    <row r="108" spans="1:9" x14ac:dyDescent="0.25">
      <c r="A108" s="31">
        <v>107</v>
      </c>
      <c r="B108" s="48">
        <v>43970</v>
      </c>
      <c r="C108" t="s">
        <v>744</v>
      </c>
      <c r="D108" t="s">
        <v>422</v>
      </c>
      <c r="E108" s="50">
        <v>96000</v>
      </c>
      <c r="F108" t="s">
        <v>82</v>
      </c>
      <c r="G108" t="s">
        <v>199</v>
      </c>
      <c r="H108" t="s">
        <v>82</v>
      </c>
      <c r="I108" t="s">
        <v>82</v>
      </c>
    </row>
    <row r="109" spans="1:9" x14ac:dyDescent="0.25">
      <c r="A109" s="31">
        <v>108</v>
      </c>
      <c r="B109" s="48">
        <v>43970</v>
      </c>
      <c r="C109" t="s">
        <v>9</v>
      </c>
      <c r="D109" t="s">
        <v>12</v>
      </c>
      <c r="E109" s="50">
        <v>5000</v>
      </c>
      <c r="F109" t="s">
        <v>82</v>
      </c>
      <c r="G109" t="s">
        <v>138</v>
      </c>
      <c r="H109" t="s">
        <v>82</v>
      </c>
      <c r="I109" t="s">
        <v>82</v>
      </c>
    </row>
    <row r="110" spans="1:9" x14ac:dyDescent="0.25">
      <c r="A110" s="31">
        <v>109</v>
      </c>
      <c r="B110" s="48">
        <v>43971</v>
      </c>
      <c r="C110" t="s">
        <v>751</v>
      </c>
      <c r="D110" t="s">
        <v>757</v>
      </c>
      <c r="E110" s="50">
        <v>32000</v>
      </c>
      <c r="F110" t="s">
        <v>82</v>
      </c>
      <c r="G110" t="s">
        <v>200</v>
      </c>
      <c r="H110" t="s">
        <v>82</v>
      </c>
      <c r="I110" t="s">
        <v>82</v>
      </c>
    </row>
    <row r="111" spans="1:9" x14ac:dyDescent="0.25">
      <c r="A111" s="31">
        <v>110</v>
      </c>
      <c r="B111" s="48">
        <v>43971</v>
      </c>
      <c r="C111" t="s">
        <v>13</v>
      </c>
      <c r="D111" t="s">
        <v>43</v>
      </c>
      <c r="E111" s="50">
        <v>12000</v>
      </c>
      <c r="F111" t="s">
        <v>82</v>
      </c>
      <c r="G111" t="s">
        <v>201</v>
      </c>
      <c r="H111" t="s">
        <v>82</v>
      </c>
      <c r="I111" t="s">
        <v>82</v>
      </c>
    </row>
    <row r="112" spans="1:9" x14ac:dyDescent="0.25">
      <c r="A112" s="31">
        <v>111</v>
      </c>
      <c r="B112" s="48">
        <v>43971</v>
      </c>
      <c r="C112" t="s">
        <v>92</v>
      </c>
      <c r="D112" t="s">
        <v>75</v>
      </c>
      <c r="E112" s="50">
        <v>5000</v>
      </c>
      <c r="F112" t="s">
        <v>82</v>
      </c>
      <c r="G112" t="s">
        <v>202</v>
      </c>
      <c r="H112" t="s">
        <v>82</v>
      </c>
      <c r="I112" t="s">
        <v>82</v>
      </c>
    </row>
    <row r="113" spans="1:9" x14ac:dyDescent="0.25">
      <c r="A113" s="31">
        <v>112</v>
      </c>
      <c r="B113" s="48">
        <v>43971</v>
      </c>
      <c r="C113" t="s">
        <v>9</v>
      </c>
      <c r="D113" t="s">
        <v>12</v>
      </c>
      <c r="E113" s="50">
        <v>5000</v>
      </c>
      <c r="F113" t="s">
        <v>82</v>
      </c>
      <c r="G113" t="s">
        <v>138</v>
      </c>
      <c r="H113" t="s">
        <v>82</v>
      </c>
      <c r="I113" t="s">
        <v>82</v>
      </c>
    </row>
    <row r="114" spans="1:9" x14ac:dyDescent="0.25">
      <c r="A114" s="31">
        <v>113</v>
      </c>
      <c r="B114" s="48">
        <v>43971</v>
      </c>
      <c r="C114" t="s">
        <v>13</v>
      </c>
      <c r="D114" t="s">
        <v>180</v>
      </c>
      <c r="E114" s="50">
        <v>2500</v>
      </c>
      <c r="F114" t="s">
        <v>82</v>
      </c>
      <c r="G114" t="s">
        <v>203</v>
      </c>
      <c r="H114" t="s">
        <v>82</v>
      </c>
      <c r="I114" t="s">
        <v>82</v>
      </c>
    </row>
    <row r="115" spans="1:9" x14ac:dyDescent="0.25">
      <c r="A115" s="31">
        <v>114</v>
      </c>
      <c r="B115" s="48">
        <v>43972</v>
      </c>
      <c r="C115" t="s">
        <v>744</v>
      </c>
      <c r="D115" t="s">
        <v>745</v>
      </c>
      <c r="E115" s="50">
        <v>110000</v>
      </c>
      <c r="F115" t="s">
        <v>82</v>
      </c>
      <c r="G115" t="s">
        <v>204</v>
      </c>
      <c r="H115" t="s">
        <v>82</v>
      </c>
      <c r="I115" t="s">
        <v>82</v>
      </c>
    </row>
    <row r="116" spans="1:9" x14ac:dyDescent="0.25">
      <c r="A116" s="31">
        <v>115</v>
      </c>
      <c r="B116" s="48">
        <v>43972</v>
      </c>
      <c r="C116" t="s">
        <v>9</v>
      </c>
      <c r="D116" t="s">
        <v>12</v>
      </c>
      <c r="E116" s="50">
        <v>11000</v>
      </c>
      <c r="F116" t="s">
        <v>82</v>
      </c>
      <c r="G116" t="s">
        <v>138</v>
      </c>
      <c r="H116" t="s">
        <v>82</v>
      </c>
      <c r="I116" t="s">
        <v>82</v>
      </c>
    </row>
    <row r="117" spans="1:9" x14ac:dyDescent="0.25">
      <c r="A117" s="31">
        <v>116</v>
      </c>
      <c r="B117" s="48">
        <v>43972</v>
      </c>
      <c r="C117" t="s">
        <v>744</v>
      </c>
      <c r="D117" t="s">
        <v>745</v>
      </c>
      <c r="E117" s="50">
        <v>62500</v>
      </c>
      <c r="F117" t="s">
        <v>82</v>
      </c>
      <c r="G117" t="s">
        <v>205</v>
      </c>
      <c r="H117" t="s">
        <v>82</v>
      </c>
      <c r="I117" t="s">
        <v>82</v>
      </c>
    </row>
    <row r="118" spans="1:9" x14ac:dyDescent="0.25">
      <c r="A118" s="31">
        <v>117</v>
      </c>
      <c r="B118" s="48">
        <v>43972</v>
      </c>
      <c r="C118" t="s">
        <v>768</v>
      </c>
      <c r="D118" t="s">
        <v>764</v>
      </c>
      <c r="E118" s="50">
        <v>61000</v>
      </c>
      <c r="F118" t="s">
        <v>82</v>
      </c>
      <c r="G118" t="s">
        <v>206</v>
      </c>
      <c r="H118" t="s">
        <v>82</v>
      </c>
      <c r="I118" t="s">
        <v>82</v>
      </c>
    </row>
    <row r="119" spans="1:9" x14ac:dyDescent="0.25">
      <c r="A119" s="31">
        <v>118</v>
      </c>
      <c r="B119" s="48">
        <v>43973</v>
      </c>
      <c r="C119" t="s">
        <v>13</v>
      </c>
      <c r="D119" t="s">
        <v>759</v>
      </c>
      <c r="E119" s="50">
        <v>5000</v>
      </c>
      <c r="F119" t="s">
        <v>82</v>
      </c>
      <c r="G119" t="s">
        <v>207</v>
      </c>
      <c r="H119" t="s">
        <v>82</v>
      </c>
      <c r="I119" t="s">
        <v>82</v>
      </c>
    </row>
    <row r="120" spans="1:9" x14ac:dyDescent="0.25">
      <c r="A120" s="31">
        <v>119</v>
      </c>
      <c r="B120" s="48">
        <v>43976</v>
      </c>
      <c r="C120" t="s">
        <v>744</v>
      </c>
      <c r="D120" t="s">
        <v>745</v>
      </c>
      <c r="E120" s="50">
        <v>30000</v>
      </c>
      <c r="F120" t="s">
        <v>82</v>
      </c>
      <c r="G120" t="s">
        <v>208</v>
      </c>
      <c r="H120" t="s">
        <v>82</v>
      </c>
      <c r="I120" t="s">
        <v>82</v>
      </c>
    </row>
    <row r="121" spans="1:9" x14ac:dyDescent="0.25">
      <c r="A121" s="31">
        <v>120</v>
      </c>
      <c r="B121" s="48">
        <v>43973</v>
      </c>
      <c r="C121" t="s">
        <v>9</v>
      </c>
      <c r="D121" t="s">
        <v>12</v>
      </c>
      <c r="E121" s="50">
        <v>3000</v>
      </c>
      <c r="F121" t="s">
        <v>82</v>
      </c>
      <c r="G121" t="s">
        <v>138</v>
      </c>
      <c r="H121" t="s">
        <v>82</v>
      </c>
      <c r="I121" t="s">
        <v>82</v>
      </c>
    </row>
    <row r="122" spans="1:9" x14ac:dyDescent="0.25">
      <c r="A122" s="31">
        <v>121</v>
      </c>
      <c r="B122" s="48">
        <v>43974</v>
      </c>
      <c r="C122" t="s">
        <v>9</v>
      </c>
      <c r="D122" t="s">
        <v>10</v>
      </c>
      <c r="E122" s="50">
        <v>5000</v>
      </c>
      <c r="F122" t="s">
        <v>82</v>
      </c>
      <c r="G122" t="s">
        <v>209</v>
      </c>
      <c r="H122" t="s">
        <v>82</v>
      </c>
      <c r="I122" t="s">
        <v>82</v>
      </c>
    </row>
    <row r="123" spans="1:9" x14ac:dyDescent="0.25">
      <c r="A123" s="31">
        <v>122</v>
      </c>
      <c r="B123" s="48">
        <v>43974</v>
      </c>
      <c r="C123" t="s">
        <v>768</v>
      </c>
      <c r="D123" t="s">
        <v>764</v>
      </c>
      <c r="E123" s="50">
        <v>12500</v>
      </c>
      <c r="F123" t="s">
        <v>82</v>
      </c>
      <c r="G123" t="s">
        <v>210</v>
      </c>
      <c r="H123" t="s">
        <v>82</v>
      </c>
      <c r="I123" t="s">
        <v>82</v>
      </c>
    </row>
    <row r="124" spans="1:9" x14ac:dyDescent="0.25">
      <c r="A124" s="31">
        <v>123</v>
      </c>
      <c r="B124" s="48">
        <v>43975</v>
      </c>
      <c r="C124" t="s">
        <v>9</v>
      </c>
      <c r="D124" t="s">
        <v>12</v>
      </c>
      <c r="E124" s="50">
        <v>5000</v>
      </c>
      <c r="F124" t="s">
        <v>82</v>
      </c>
      <c r="G124" t="s">
        <v>138</v>
      </c>
      <c r="H124" t="s">
        <v>82</v>
      </c>
      <c r="I124" t="s">
        <v>82</v>
      </c>
    </row>
    <row r="125" spans="1:9" x14ac:dyDescent="0.25">
      <c r="A125" s="31">
        <v>124</v>
      </c>
      <c r="B125" s="48">
        <v>43976</v>
      </c>
      <c r="C125" t="s">
        <v>2</v>
      </c>
      <c r="D125" t="s">
        <v>77</v>
      </c>
      <c r="E125" s="50">
        <v>60200</v>
      </c>
      <c r="F125" t="s">
        <v>82</v>
      </c>
      <c r="G125" t="s">
        <v>211</v>
      </c>
      <c r="H125" t="s">
        <v>82</v>
      </c>
      <c r="I125" t="s">
        <v>82</v>
      </c>
    </row>
    <row r="126" spans="1:9" x14ac:dyDescent="0.25">
      <c r="A126" s="31">
        <v>125</v>
      </c>
      <c r="B126" s="48">
        <v>43976</v>
      </c>
      <c r="C126" t="s">
        <v>23</v>
      </c>
      <c r="D126" t="s">
        <v>26</v>
      </c>
      <c r="E126" s="50">
        <v>45000</v>
      </c>
      <c r="F126" t="s">
        <v>82</v>
      </c>
      <c r="G126" t="s">
        <v>212</v>
      </c>
      <c r="H126" t="s">
        <v>82</v>
      </c>
      <c r="I126" t="s">
        <v>82</v>
      </c>
    </row>
    <row r="127" spans="1:9" x14ac:dyDescent="0.25">
      <c r="A127" s="31">
        <v>126</v>
      </c>
      <c r="B127" s="48">
        <v>43976</v>
      </c>
      <c r="C127" t="s">
        <v>23</v>
      </c>
      <c r="D127" t="s">
        <v>34</v>
      </c>
      <c r="E127" s="50">
        <v>3000</v>
      </c>
      <c r="F127" t="s">
        <v>82</v>
      </c>
      <c r="G127" t="s">
        <v>213</v>
      </c>
      <c r="H127" t="s">
        <v>82</v>
      </c>
      <c r="I127" t="s">
        <v>82</v>
      </c>
    </row>
    <row r="128" spans="1:9" x14ac:dyDescent="0.25">
      <c r="A128" s="31">
        <v>127</v>
      </c>
      <c r="B128" s="48">
        <v>43976</v>
      </c>
      <c r="C128" t="s">
        <v>9</v>
      </c>
      <c r="D128" t="s">
        <v>10</v>
      </c>
      <c r="E128" s="50">
        <v>13000</v>
      </c>
      <c r="F128" t="s">
        <v>82</v>
      </c>
      <c r="G128" t="s">
        <v>161</v>
      </c>
      <c r="H128" t="s">
        <v>82</v>
      </c>
      <c r="I128" t="s">
        <v>82</v>
      </c>
    </row>
    <row r="129" spans="1:9" x14ac:dyDescent="0.25">
      <c r="A129" s="31">
        <v>128</v>
      </c>
      <c r="B129" s="48">
        <v>43976</v>
      </c>
      <c r="C129" t="s">
        <v>750</v>
      </c>
      <c r="D129" t="s">
        <v>753</v>
      </c>
      <c r="E129" s="50">
        <v>1500</v>
      </c>
      <c r="F129" t="s">
        <v>82</v>
      </c>
      <c r="G129" t="s">
        <v>214</v>
      </c>
      <c r="H129" t="s">
        <v>82</v>
      </c>
      <c r="I129" t="s">
        <v>82</v>
      </c>
    </row>
    <row r="130" spans="1:9" x14ac:dyDescent="0.25">
      <c r="A130" s="31">
        <v>129</v>
      </c>
      <c r="B130" s="48">
        <v>43977</v>
      </c>
      <c r="C130" t="s">
        <v>9</v>
      </c>
      <c r="D130" t="s">
        <v>12</v>
      </c>
      <c r="E130" s="50">
        <v>5000</v>
      </c>
      <c r="F130" t="s">
        <v>82</v>
      </c>
      <c r="G130" t="s">
        <v>138</v>
      </c>
      <c r="H130" t="s">
        <v>82</v>
      </c>
      <c r="I130" t="s">
        <v>82</v>
      </c>
    </row>
    <row r="131" spans="1:9" x14ac:dyDescent="0.25">
      <c r="A131" s="31">
        <v>130</v>
      </c>
      <c r="B131" s="48">
        <v>43977</v>
      </c>
      <c r="C131" t="s">
        <v>751</v>
      </c>
      <c r="D131" t="s">
        <v>747</v>
      </c>
      <c r="E131" s="50">
        <v>4500</v>
      </c>
      <c r="F131" t="s">
        <v>82</v>
      </c>
      <c r="G131" t="s">
        <v>182</v>
      </c>
      <c r="H131" t="s">
        <v>82</v>
      </c>
      <c r="I131" t="s">
        <v>82</v>
      </c>
    </row>
    <row r="132" spans="1:9" x14ac:dyDescent="0.25">
      <c r="A132" s="31">
        <v>131</v>
      </c>
      <c r="B132" s="48">
        <v>43978</v>
      </c>
      <c r="C132" t="s">
        <v>751</v>
      </c>
      <c r="D132" t="s">
        <v>757</v>
      </c>
      <c r="E132" s="50">
        <v>25000</v>
      </c>
      <c r="F132" t="s">
        <v>82</v>
      </c>
      <c r="G132" t="s">
        <v>215</v>
      </c>
      <c r="H132" t="s">
        <v>82</v>
      </c>
      <c r="I132" t="s">
        <v>82</v>
      </c>
    </row>
    <row r="133" spans="1:9" x14ac:dyDescent="0.25">
      <c r="A133" s="31">
        <v>132</v>
      </c>
      <c r="B133" s="48">
        <v>43978</v>
      </c>
      <c r="C133" t="s">
        <v>13</v>
      </c>
      <c r="D133" t="s">
        <v>756</v>
      </c>
      <c r="E133" s="50">
        <v>7500</v>
      </c>
      <c r="F133" t="s">
        <v>82</v>
      </c>
      <c r="G133" t="s">
        <v>216</v>
      </c>
      <c r="H133" t="s">
        <v>82</v>
      </c>
      <c r="I133" t="s">
        <v>82</v>
      </c>
    </row>
    <row r="134" spans="1:9" x14ac:dyDescent="0.25">
      <c r="A134" s="31">
        <v>133</v>
      </c>
      <c r="B134" s="48">
        <v>43978</v>
      </c>
      <c r="C134" t="s">
        <v>9</v>
      </c>
      <c r="D134" t="s">
        <v>11</v>
      </c>
      <c r="E134" s="50">
        <v>3500</v>
      </c>
      <c r="F134" t="s">
        <v>82</v>
      </c>
      <c r="G134" t="s">
        <v>217</v>
      </c>
      <c r="H134" t="s">
        <v>82</v>
      </c>
      <c r="I134" t="s">
        <v>82</v>
      </c>
    </row>
    <row r="135" spans="1:9" x14ac:dyDescent="0.25">
      <c r="A135" s="31">
        <v>134</v>
      </c>
      <c r="B135" s="48">
        <v>43979</v>
      </c>
      <c r="C135" t="s">
        <v>23</v>
      </c>
      <c r="D135" t="s">
        <v>760</v>
      </c>
      <c r="E135" s="50">
        <v>65000</v>
      </c>
      <c r="F135" t="s">
        <v>82</v>
      </c>
      <c r="G135" t="s">
        <v>218</v>
      </c>
      <c r="H135" t="s">
        <v>82</v>
      </c>
      <c r="I135" t="s">
        <v>82</v>
      </c>
    </row>
    <row r="136" spans="1:9" x14ac:dyDescent="0.25">
      <c r="A136" s="31">
        <v>135</v>
      </c>
      <c r="B136" s="48">
        <v>43979</v>
      </c>
      <c r="C136" t="s">
        <v>13</v>
      </c>
      <c r="D136" t="s">
        <v>756</v>
      </c>
      <c r="E136" s="50">
        <v>22000</v>
      </c>
      <c r="F136" t="s">
        <v>82</v>
      </c>
      <c r="G136" t="s">
        <v>219</v>
      </c>
      <c r="H136" t="s">
        <v>82</v>
      </c>
      <c r="I136" t="s">
        <v>82</v>
      </c>
    </row>
    <row r="137" spans="1:9" x14ac:dyDescent="0.25">
      <c r="A137" s="31">
        <v>136</v>
      </c>
      <c r="B137" s="48">
        <v>43979</v>
      </c>
      <c r="C137" t="s">
        <v>9</v>
      </c>
      <c r="D137" t="s">
        <v>12</v>
      </c>
      <c r="E137" s="50">
        <v>5000</v>
      </c>
      <c r="F137" t="s">
        <v>82</v>
      </c>
      <c r="G137" t="s">
        <v>220</v>
      </c>
      <c r="H137" t="s">
        <v>82</v>
      </c>
      <c r="I137" t="s">
        <v>82</v>
      </c>
    </row>
    <row r="138" spans="1:9" x14ac:dyDescent="0.25">
      <c r="A138" s="31">
        <v>137</v>
      </c>
      <c r="B138" s="48">
        <v>43980</v>
      </c>
      <c r="C138" t="s">
        <v>13</v>
      </c>
      <c r="D138" t="s">
        <v>20</v>
      </c>
      <c r="E138" s="50">
        <v>18500</v>
      </c>
      <c r="F138" t="s">
        <v>82</v>
      </c>
      <c r="G138" t="s">
        <v>221</v>
      </c>
      <c r="H138" t="s">
        <v>82</v>
      </c>
      <c r="I138" t="s">
        <v>82</v>
      </c>
    </row>
    <row r="139" spans="1:9" x14ac:dyDescent="0.25">
      <c r="A139" s="31">
        <v>138</v>
      </c>
      <c r="B139" s="48">
        <v>43980</v>
      </c>
      <c r="C139" t="s">
        <v>9</v>
      </c>
      <c r="D139" t="s">
        <v>12</v>
      </c>
      <c r="E139" s="50">
        <v>6000</v>
      </c>
      <c r="F139" t="s">
        <v>82</v>
      </c>
      <c r="G139" t="s">
        <v>138</v>
      </c>
      <c r="H139" t="s">
        <v>82</v>
      </c>
      <c r="I139" t="s">
        <v>82</v>
      </c>
    </row>
    <row r="140" spans="1:9" x14ac:dyDescent="0.25">
      <c r="A140" s="31">
        <v>139</v>
      </c>
      <c r="B140" s="48">
        <v>43980</v>
      </c>
      <c r="C140" t="s">
        <v>40</v>
      </c>
      <c r="D140" t="s">
        <v>47</v>
      </c>
      <c r="E140" s="50">
        <v>6000</v>
      </c>
      <c r="F140" t="s">
        <v>82</v>
      </c>
      <c r="G140" t="s">
        <v>222</v>
      </c>
      <c r="H140" t="s">
        <v>82</v>
      </c>
      <c r="I140" t="s">
        <v>82</v>
      </c>
    </row>
    <row r="141" spans="1:9" x14ac:dyDescent="0.25">
      <c r="A141" s="31">
        <v>140</v>
      </c>
      <c r="B141" s="48">
        <v>43981</v>
      </c>
      <c r="C141" t="s">
        <v>768</v>
      </c>
      <c r="D141" t="s">
        <v>764</v>
      </c>
      <c r="E141" s="50">
        <v>43750</v>
      </c>
      <c r="F141" t="s">
        <v>82</v>
      </c>
      <c r="G141" t="s">
        <v>191</v>
      </c>
      <c r="H141" t="s">
        <v>82</v>
      </c>
      <c r="I141" t="s">
        <v>82</v>
      </c>
    </row>
    <row r="142" spans="1:9" x14ac:dyDescent="0.25">
      <c r="A142" s="31">
        <v>141</v>
      </c>
      <c r="B142" s="48">
        <v>43981</v>
      </c>
      <c r="C142" t="s">
        <v>3</v>
      </c>
      <c r="D142" t="s">
        <v>73</v>
      </c>
      <c r="E142" s="50">
        <v>5000</v>
      </c>
      <c r="F142" t="s">
        <v>82</v>
      </c>
      <c r="G142" t="s">
        <v>223</v>
      </c>
      <c r="H142" t="s">
        <v>82</v>
      </c>
      <c r="I142" t="s">
        <v>82</v>
      </c>
    </row>
    <row r="143" spans="1:9" x14ac:dyDescent="0.25">
      <c r="A143" s="31">
        <v>142</v>
      </c>
      <c r="B143" s="48">
        <v>43981</v>
      </c>
      <c r="C143" t="s">
        <v>9</v>
      </c>
      <c r="D143" t="s">
        <v>12</v>
      </c>
      <c r="E143" s="50">
        <v>5000</v>
      </c>
      <c r="F143" t="s">
        <v>82</v>
      </c>
      <c r="G143" t="s">
        <v>138</v>
      </c>
      <c r="H143" t="s">
        <v>82</v>
      </c>
      <c r="I143" t="s">
        <v>82</v>
      </c>
    </row>
    <row r="144" spans="1:9" x14ac:dyDescent="0.25">
      <c r="A144" s="31">
        <v>143</v>
      </c>
      <c r="B144" s="48">
        <v>43982</v>
      </c>
      <c r="C144" t="s">
        <v>9</v>
      </c>
      <c r="D144" t="s">
        <v>12</v>
      </c>
      <c r="E144" s="50">
        <v>8000</v>
      </c>
      <c r="F144" t="s">
        <v>82</v>
      </c>
      <c r="G144" t="s">
        <v>138</v>
      </c>
      <c r="H144" t="s">
        <v>82</v>
      </c>
      <c r="I144" t="s">
        <v>82</v>
      </c>
    </row>
    <row r="145" spans="1:9" x14ac:dyDescent="0.25">
      <c r="A145" s="31">
        <v>144</v>
      </c>
      <c r="B145" s="48">
        <v>43983</v>
      </c>
      <c r="C145" t="s">
        <v>23</v>
      </c>
      <c r="D145" t="s">
        <v>760</v>
      </c>
      <c r="E145" s="50">
        <v>20600</v>
      </c>
      <c r="F145" t="s">
        <v>82</v>
      </c>
      <c r="G145" t="s">
        <v>224</v>
      </c>
      <c r="H145" t="s">
        <v>82</v>
      </c>
      <c r="I145" t="s">
        <v>82</v>
      </c>
    </row>
    <row r="146" spans="1:9" x14ac:dyDescent="0.25">
      <c r="A146" s="31">
        <v>145</v>
      </c>
      <c r="B146" s="48">
        <v>43983</v>
      </c>
      <c r="C146" t="s">
        <v>13</v>
      </c>
      <c r="D146" t="s">
        <v>14</v>
      </c>
      <c r="E146" s="50">
        <v>20000</v>
      </c>
      <c r="F146" t="s">
        <v>82</v>
      </c>
      <c r="G146" t="s">
        <v>225</v>
      </c>
      <c r="H146" t="s">
        <v>82</v>
      </c>
      <c r="I146" t="s">
        <v>82</v>
      </c>
    </row>
    <row r="147" spans="1:9" x14ac:dyDescent="0.25">
      <c r="A147" s="31">
        <v>146</v>
      </c>
      <c r="B147" s="48">
        <v>43983</v>
      </c>
      <c r="C147" t="s">
        <v>13</v>
      </c>
      <c r="D147" t="s">
        <v>756</v>
      </c>
      <c r="E147" s="50">
        <v>500</v>
      </c>
      <c r="F147" t="s">
        <v>82</v>
      </c>
      <c r="G147" t="s">
        <v>226</v>
      </c>
      <c r="H147" t="s">
        <v>82</v>
      </c>
      <c r="I147" t="s">
        <v>82</v>
      </c>
    </row>
    <row r="148" spans="1:9" x14ac:dyDescent="0.25">
      <c r="A148" s="31">
        <v>147</v>
      </c>
      <c r="B148" s="48">
        <v>43983</v>
      </c>
      <c r="C148" t="s">
        <v>744</v>
      </c>
      <c r="D148" t="s">
        <v>422</v>
      </c>
      <c r="E148" s="50">
        <v>24000</v>
      </c>
      <c r="F148" t="s">
        <v>82</v>
      </c>
      <c r="G148" t="s">
        <v>227</v>
      </c>
      <c r="H148" t="s">
        <v>82</v>
      </c>
      <c r="I148" t="s">
        <v>82</v>
      </c>
    </row>
    <row r="149" spans="1:9" x14ac:dyDescent="0.25">
      <c r="A149" s="31">
        <v>148</v>
      </c>
      <c r="B149" s="48">
        <v>43983</v>
      </c>
      <c r="C149" t="s">
        <v>768</v>
      </c>
      <c r="D149" t="s">
        <v>755</v>
      </c>
      <c r="E149" s="50">
        <v>225000</v>
      </c>
      <c r="F149" t="s">
        <v>82</v>
      </c>
      <c r="G149" t="s">
        <v>228</v>
      </c>
      <c r="H149" t="s">
        <v>82</v>
      </c>
      <c r="I149" t="s">
        <v>82</v>
      </c>
    </row>
    <row r="150" spans="1:9" x14ac:dyDescent="0.25">
      <c r="A150" s="31">
        <v>149</v>
      </c>
      <c r="B150" s="48">
        <v>43983</v>
      </c>
      <c r="C150" t="s">
        <v>13</v>
      </c>
      <c r="D150" t="s">
        <v>19</v>
      </c>
      <c r="E150" s="50">
        <v>2000</v>
      </c>
      <c r="F150" t="s">
        <v>82</v>
      </c>
      <c r="G150" t="s">
        <v>229</v>
      </c>
      <c r="H150" t="s">
        <v>82</v>
      </c>
      <c r="I150" t="s">
        <v>82</v>
      </c>
    </row>
    <row r="151" spans="1:9" x14ac:dyDescent="0.25">
      <c r="A151" s="31">
        <v>150</v>
      </c>
      <c r="B151" s="48">
        <v>43983</v>
      </c>
      <c r="C151" t="s">
        <v>768</v>
      </c>
      <c r="D151" t="s">
        <v>755</v>
      </c>
      <c r="E151" s="50">
        <v>800000</v>
      </c>
      <c r="F151" t="s">
        <v>82</v>
      </c>
      <c r="G151" t="s">
        <v>230</v>
      </c>
      <c r="H151" t="s">
        <v>82</v>
      </c>
      <c r="I151" t="s">
        <v>82</v>
      </c>
    </row>
    <row r="152" spans="1:9" x14ac:dyDescent="0.25">
      <c r="A152" s="31">
        <v>151</v>
      </c>
      <c r="B152" s="48">
        <v>43983</v>
      </c>
      <c r="C152" t="s">
        <v>9</v>
      </c>
      <c r="D152" t="s">
        <v>12</v>
      </c>
      <c r="E152" s="50">
        <v>5000</v>
      </c>
      <c r="F152" t="s">
        <v>82</v>
      </c>
      <c r="G152" t="s">
        <v>152</v>
      </c>
      <c r="H152" t="s">
        <v>82</v>
      </c>
      <c r="I152" t="s">
        <v>82</v>
      </c>
    </row>
    <row r="153" spans="1:9" x14ac:dyDescent="0.25">
      <c r="A153" s="31">
        <v>152</v>
      </c>
      <c r="B153" s="48">
        <v>43984</v>
      </c>
      <c r="C153" t="s">
        <v>23</v>
      </c>
      <c r="D153" t="s">
        <v>26</v>
      </c>
      <c r="E153" s="50">
        <v>37000</v>
      </c>
      <c r="F153" t="s">
        <v>82</v>
      </c>
      <c r="G153" t="s">
        <v>231</v>
      </c>
      <c r="H153" t="s">
        <v>82</v>
      </c>
      <c r="I153" t="s">
        <v>82</v>
      </c>
    </row>
    <row r="154" spans="1:9" x14ac:dyDescent="0.25">
      <c r="A154" s="31">
        <v>153</v>
      </c>
      <c r="B154" s="48">
        <v>43984</v>
      </c>
      <c r="C154" t="s">
        <v>9</v>
      </c>
      <c r="D154" t="s">
        <v>12</v>
      </c>
      <c r="E154" s="50">
        <v>8000</v>
      </c>
      <c r="F154" t="s">
        <v>82</v>
      </c>
      <c r="G154" t="s">
        <v>152</v>
      </c>
      <c r="H154" t="s">
        <v>82</v>
      </c>
      <c r="I154" t="s">
        <v>82</v>
      </c>
    </row>
    <row r="155" spans="1:9" x14ac:dyDescent="0.25">
      <c r="A155" s="31">
        <v>154</v>
      </c>
      <c r="B155" s="48">
        <v>43984</v>
      </c>
      <c r="C155" t="s">
        <v>48</v>
      </c>
      <c r="D155" t="s">
        <v>119</v>
      </c>
      <c r="E155" s="50">
        <v>3000</v>
      </c>
      <c r="F155" t="s">
        <v>82</v>
      </c>
      <c r="G155" t="s">
        <v>232</v>
      </c>
      <c r="H155" t="s">
        <v>82</v>
      </c>
      <c r="I155" t="s">
        <v>82</v>
      </c>
    </row>
    <row r="156" spans="1:9" x14ac:dyDescent="0.25">
      <c r="A156" s="31">
        <v>155</v>
      </c>
      <c r="B156" s="48">
        <v>43985</v>
      </c>
      <c r="C156" t="s">
        <v>13</v>
      </c>
      <c r="D156" t="s">
        <v>759</v>
      </c>
      <c r="E156" s="50">
        <v>2000</v>
      </c>
      <c r="F156" t="s">
        <v>82</v>
      </c>
      <c r="G156" t="s">
        <v>233</v>
      </c>
      <c r="H156" t="s">
        <v>82</v>
      </c>
      <c r="I156" t="s">
        <v>82</v>
      </c>
    </row>
    <row r="157" spans="1:9" x14ac:dyDescent="0.25">
      <c r="A157" s="31">
        <v>156</v>
      </c>
      <c r="B157" s="48">
        <v>43985</v>
      </c>
      <c r="C157" t="s">
        <v>3</v>
      </c>
      <c r="D157" t="s">
        <v>752</v>
      </c>
      <c r="E157" s="50">
        <v>24000</v>
      </c>
      <c r="F157" t="s">
        <v>82</v>
      </c>
      <c r="G157" t="s">
        <v>234</v>
      </c>
      <c r="H157" t="s">
        <v>82</v>
      </c>
      <c r="I157" t="s">
        <v>82</v>
      </c>
    </row>
    <row r="158" spans="1:9" x14ac:dyDescent="0.25">
      <c r="A158" s="31">
        <v>157</v>
      </c>
      <c r="B158" s="48">
        <v>43985</v>
      </c>
      <c r="C158" t="s">
        <v>23</v>
      </c>
      <c r="D158" t="s">
        <v>125</v>
      </c>
      <c r="E158" s="50">
        <v>14000</v>
      </c>
      <c r="F158" t="s">
        <v>82</v>
      </c>
      <c r="G158" t="s">
        <v>235</v>
      </c>
      <c r="H158" t="s">
        <v>82</v>
      </c>
      <c r="I158" t="s">
        <v>82</v>
      </c>
    </row>
    <row r="159" spans="1:9" x14ac:dyDescent="0.25">
      <c r="A159" s="31">
        <v>158</v>
      </c>
      <c r="B159" s="48">
        <v>43985</v>
      </c>
      <c r="C159" t="s">
        <v>13</v>
      </c>
      <c r="D159" t="s">
        <v>759</v>
      </c>
      <c r="E159" s="50">
        <v>6000</v>
      </c>
      <c r="F159" t="s">
        <v>82</v>
      </c>
      <c r="G159" t="s">
        <v>236</v>
      </c>
      <c r="H159" t="s">
        <v>82</v>
      </c>
      <c r="I159" t="s">
        <v>82</v>
      </c>
    </row>
    <row r="160" spans="1:9" x14ac:dyDescent="0.25">
      <c r="A160" s="31">
        <v>159</v>
      </c>
      <c r="B160" s="48">
        <v>43985</v>
      </c>
      <c r="C160" t="s">
        <v>744</v>
      </c>
      <c r="D160" t="s">
        <v>21</v>
      </c>
      <c r="E160" s="50">
        <v>5000</v>
      </c>
      <c r="F160" t="s">
        <v>82</v>
      </c>
      <c r="G160" t="s">
        <v>237</v>
      </c>
      <c r="H160" t="s">
        <v>82</v>
      </c>
      <c r="I160" t="s">
        <v>82</v>
      </c>
    </row>
    <row r="161" spans="1:9" x14ac:dyDescent="0.25">
      <c r="A161" s="31">
        <v>160</v>
      </c>
      <c r="B161" s="48">
        <v>43985</v>
      </c>
      <c r="C161" t="s">
        <v>9</v>
      </c>
      <c r="D161" t="s">
        <v>12</v>
      </c>
      <c r="E161" s="50">
        <v>6000</v>
      </c>
      <c r="F161" t="s">
        <v>82</v>
      </c>
      <c r="G161" t="s">
        <v>152</v>
      </c>
      <c r="H161" t="s">
        <v>82</v>
      </c>
      <c r="I161" t="s">
        <v>82</v>
      </c>
    </row>
    <row r="162" spans="1:9" x14ac:dyDescent="0.25">
      <c r="A162" s="31">
        <v>161</v>
      </c>
      <c r="B162" s="48">
        <v>43985</v>
      </c>
      <c r="C162" t="s">
        <v>3</v>
      </c>
      <c r="D162" t="s">
        <v>73</v>
      </c>
      <c r="E162" s="50">
        <v>16000</v>
      </c>
      <c r="F162" t="s">
        <v>82</v>
      </c>
      <c r="G162" t="s">
        <v>238</v>
      </c>
      <c r="H162" t="s">
        <v>82</v>
      </c>
      <c r="I162" t="s">
        <v>82</v>
      </c>
    </row>
    <row r="163" spans="1:9" x14ac:dyDescent="0.25">
      <c r="A163" s="31">
        <v>162</v>
      </c>
      <c r="B163" s="48">
        <v>43986</v>
      </c>
      <c r="C163" t="s">
        <v>751</v>
      </c>
      <c r="D163" t="s">
        <v>749</v>
      </c>
      <c r="E163" s="50">
        <v>6000</v>
      </c>
      <c r="F163" t="s">
        <v>82</v>
      </c>
      <c r="G163" t="s">
        <v>239</v>
      </c>
      <c r="H163" t="s">
        <v>82</v>
      </c>
      <c r="I163" t="s">
        <v>82</v>
      </c>
    </row>
    <row r="164" spans="1:9" x14ac:dyDescent="0.25">
      <c r="A164" s="31">
        <v>163</v>
      </c>
      <c r="B164" s="48">
        <v>43986</v>
      </c>
      <c r="C164" t="s">
        <v>9</v>
      </c>
      <c r="D164" t="s">
        <v>12</v>
      </c>
      <c r="E164" s="50">
        <v>10000</v>
      </c>
      <c r="F164" t="s">
        <v>82</v>
      </c>
      <c r="G164" t="s">
        <v>161</v>
      </c>
      <c r="H164" t="s">
        <v>82</v>
      </c>
      <c r="I164" t="s">
        <v>82</v>
      </c>
    </row>
    <row r="165" spans="1:9" x14ac:dyDescent="0.25">
      <c r="A165" s="31">
        <v>164</v>
      </c>
      <c r="B165" s="48">
        <v>43986</v>
      </c>
      <c r="C165" t="s">
        <v>13</v>
      </c>
      <c r="D165" t="s">
        <v>180</v>
      </c>
      <c r="E165" s="50">
        <v>14000</v>
      </c>
      <c r="F165" t="s">
        <v>82</v>
      </c>
      <c r="G165" t="s">
        <v>180</v>
      </c>
      <c r="H165" t="s">
        <v>82</v>
      </c>
      <c r="I165" t="s">
        <v>82</v>
      </c>
    </row>
    <row r="166" spans="1:9" x14ac:dyDescent="0.25">
      <c r="A166" s="31">
        <v>165</v>
      </c>
      <c r="B166" s="48">
        <v>43986</v>
      </c>
      <c r="C166" t="s">
        <v>751</v>
      </c>
      <c r="D166" t="s">
        <v>746</v>
      </c>
      <c r="E166" s="50">
        <v>4000</v>
      </c>
      <c r="F166" t="s">
        <v>82</v>
      </c>
      <c r="G166" t="s">
        <v>240</v>
      </c>
      <c r="H166" t="s">
        <v>82</v>
      </c>
      <c r="I166" t="s">
        <v>82</v>
      </c>
    </row>
    <row r="167" spans="1:9" x14ac:dyDescent="0.25">
      <c r="A167" s="31">
        <v>166</v>
      </c>
      <c r="B167" s="48">
        <v>43987</v>
      </c>
      <c r="C167" t="s">
        <v>13</v>
      </c>
      <c r="D167" t="s">
        <v>180</v>
      </c>
      <c r="E167" s="50">
        <v>10000</v>
      </c>
      <c r="F167" t="s">
        <v>82</v>
      </c>
      <c r="G167" t="s">
        <v>241</v>
      </c>
      <c r="H167" t="s">
        <v>82</v>
      </c>
      <c r="I167" t="s">
        <v>82</v>
      </c>
    </row>
    <row r="168" spans="1:9" x14ac:dyDescent="0.25">
      <c r="A168" s="31">
        <v>167</v>
      </c>
      <c r="B168" s="48">
        <v>43987</v>
      </c>
      <c r="C168" t="s">
        <v>9</v>
      </c>
      <c r="D168" t="s">
        <v>12</v>
      </c>
      <c r="E168" s="50">
        <v>8000</v>
      </c>
      <c r="F168" t="s">
        <v>82</v>
      </c>
      <c r="G168" t="s">
        <v>138</v>
      </c>
      <c r="H168" t="s">
        <v>82</v>
      </c>
      <c r="I168" t="s">
        <v>82</v>
      </c>
    </row>
    <row r="169" spans="1:9" x14ac:dyDescent="0.25">
      <c r="A169" s="31">
        <v>168</v>
      </c>
      <c r="B169" s="48">
        <v>43988</v>
      </c>
      <c r="C169" t="s">
        <v>9</v>
      </c>
      <c r="D169" t="s">
        <v>10</v>
      </c>
      <c r="E169" s="50">
        <v>10000</v>
      </c>
      <c r="F169" t="s">
        <v>82</v>
      </c>
      <c r="G169" t="s">
        <v>209</v>
      </c>
      <c r="H169" t="s">
        <v>82</v>
      </c>
      <c r="I169" t="s">
        <v>82</v>
      </c>
    </row>
    <row r="170" spans="1:9" x14ac:dyDescent="0.25">
      <c r="A170" s="31">
        <v>169</v>
      </c>
      <c r="B170" s="48">
        <v>43988</v>
      </c>
      <c r="C170" t="s">
        <v>9</v>
      </c>
      <c r="D170" t="s">
        <v>12</v>
      </c>
      <c r="E170" s="50">
        <v>5000</v>
      </c>
      <c r="F170" t="s">
        <v>82</v>
      </c>
      <c r="G170" t="s">
        <v>138</v>
      </c>
      <c r="H170" t="s">
        <v>82</v>
      </c>
      <c r="I170" t="s">
        <v>82</v>
      </c>
    </row>
    <row r="171" spans="1:9" x14ac:dyDescent="0.25">
      <c r="A171" s="31">
        <v>170</v>
      </c>
      <c r="B171" s="48">
        <v>43988</v>
      </c>
      <c r="C171" t="s">
        <v>768</v>
      </c>
      <c r="D171" t="s">
        <v>764</v>
      </c>
      <c r="E171" s="50">
        <v>40500</v>
      </c>
      <c r="F171" t="s">
        <v>82</v>
      </c>
      <c r="G171" t="s">
        <v>191</v>
      </c>
      <c r="H171" t="s">
        <v>82</v>
      </c>
      <c r="I171" t="s">
        <v>82</v>
      </c>
    </row>
    <row r="172" spans="1:9" x14ac:dyDescent="0.25">
      <c r="A172" s="31">
        <v>171</v>
      </c>
      <c r="B172" s="48">
        <v>43989</v>
      </c>
      <c r="C172" t="s">
        <v>9</v>
      </c>
      <c r="D172" t="s">
        <v>12</v>
      </c>
      <c r="E172" s="50">
        <v>5000</v>
      </c>
      <c r="F172" t="s">
        <v>82</v>
      </c>
      <c r="G172" t="s">
        <v>138</v>
      </c>
      <c r="H172" t="s">
        <v>82</v>
      </c>
      <c r="I172" t="s">
        <v>82</v>
      </c>
    </row>
    <row r="173" spans="1:9" x14ac:dyDescent="0.25">
      <c r="A173" s="31">
        <v>172</v>
      </c>
      <c r="B173" s="48">
        <v>43989</v>
      </c>
      <c r="C173" t="s">
        <v>9</v>
      </c>
      <c r="D173" t="s">
        <v>11</v>
      </c>
      <c r="E173" s="50">
        <v>500</v>
      </c>
      <c r="F173" t="s">
        <v>82</v>
      </c>
      <c r="G173" t="s">
        <v>242</v>
      </c>
      <c r="H173" t="s">
        <v>82</v>
      </c>
      <c r="I173" t="s">
        <v>82</v>
      </c>
    </row>
    <row r="174" spans="1:9" x14ac:dyDescent="0.25">
      <c r="A174" s="31">
        <v>173</v>
      </c>
      <c r="B174" s="48">
        <v>43989</v>
      </c>
      <c r="C174" t="s">
        <v>13</v>
      </c>
      <c r="D174" t="s">
        <v>17</v>
      </c>
      <c r="E174" s="50">
        <v>500</v>
      </c>
      <c r="F174" t="s">
        <v>82</v>
      </c>
      <c r="G174" t="s">
        <v>243</v>
      </c>
      <c r="H174" t="s">
        <v>82</v>
      </c>
      <c r="I174" t="s">
        <v>82</v>
      </c>
    </row>
    <row r="175" spans="1:9" x14ac:dyDescent="0.25">
      <c r="A175" s="31">
        <v>174</v>
      </c>
      <c r="B175" s="48">
        <v>43990</v>
      </c>
      <c r="C175" t="s">
        <v>9</v>
      </c>
      <c r="D175" t="s">
        <v>12</v>
      </c>
      <c r="E175" s="50">
        <v>8000</v>
      </c>
      <c r="F175" t="s">
        <v>82</v>
      </c>
      <c r="G175" t="s">
        <v>138</v>
      </c>
      <c r="H175" t="s">
        <v>82</v>
      </c>
      <c r="I175" t="s">
        <v>82</v>
      </c>
    </row>
    <row r="176" spans="1:9" x14ac:dyDescent="0.25">
      <c r="A176" s="31">
        <v>175</v>
      </c>
      <c r="B176" s="48">
        <v>43990</v>
      </c>
      <c r="C176" t="s">
        <v>768</v>
      </c>
      <c r="D176" t="s">
        <v>755</v>
      </c>
      <c r="E176" s="50">
        <v>360000</v>
      </c>
      <c r="F176" t="s">
        <v>82</v>
      </c>
      <c r="G176" t="s">
        <v>244</v>
      </c>
      <c r="H176" t="s">
        <v>82</v>
      </c>
      <c r="I176" t="s">
        <v>82</v>
      </c>
    </row>
    <row r="177" spans="1:9" x14ac:dyDescent="0.25">
      <c r="A177" s="31">
        <v>176</v>
      </c>
      <c r="B177" s="48">
        <v>43990</v>
      </c>
      <c r="C177" t="s">
        <v>751</v>
      </c>
      <c r="D177" t="s">
        <v>747</v>
      </c>
      <c r="E177" s="50">
        <v>3000</v>
      </c>
      <c r="F177" t="s">
        <v>82</v>
      </c>
      <c r="G177" t="s">
        <v>245</v>
      </c>
      <c r="H177" t="s">
        <v>82</v>
      </c>
      <c r="I177" t="s">
        <v>82</v>
      </c>
    </row>
    <row r="178" spans="1:9" x14ac:dyDescent="0.25">
      <c r="A178" s="31">
        <v>177</v>
      </c>
      <c r="B178" s="48">
        <v>43990</v>
      </c>
      <c r="C178" t="s">
        <v>13</v>
      </c>
      <c r="D178" t="s">
        <v>18</v>
      </c>
      <c r="E178" s="50">
        <v>7500</v>
      </c>
      <c r="F178" t="s">
        <v>82</v>
      </c>
      <c r="G178" t="s">
        <v>246</v>
      </c>
      <c r="H178" t="s">
        <v>82</v>
      </c>
      <c r="I178" t="s">
        <v>82</v>
      </c>
    </row>
    <row r="179" spans="1:9" x14ac:dyDescent="0.25">
      <c r="A179" s="31">
        <v>178</v>
      </c>
      <c r="B179" s="48">
        <v>43991</v>
      </c>
      <c r="C179" t="s">
        <v>9</v>
      </c>
      <c r="D179" t="s">
        <v>12</v>
      </c>
      <c r="E179" s="50">
        <v>14000</v>
      </c>
      <c r="F179" t="s">
        <v>82</v>
      </c>
      <c r="G179" t="s">
        <v>161</v>
      </c>
      <c r="H179" t="s">
        <v>82</v>
      </c>
      <c r="I179" t="s">
        <v>82</v>
      </c>
    </row>
    <row r="180" spans="1:9" x14ac:dyDescent="0.25">
      <c r="A180" s="31">
        <v>179</v>
      </c>
      <c r="B180" s="48">
        <v>43992</v>
      </c>
      <c r="C180" t="s">
        <v>751</v>
      </c>
      <c r="D180" t="s">
        <v>748</v>
      </c>
      <c r="E180" s="50">
        <v>2000</v>
      </c>
      <c r="F180" t="s">
        <v>82</v>
      </c>
      <c r="G180" t="s">
        <v>247</v>
      </c>
      <c r="H180" t="s">
        <v>82</v>
      </c>
      <c r="I180" t="s">
        <v>82</v>
      </c>
    </row>
    <row r="181" spans="1:9" x14ac:dyDescent="0.25">
      <c r="A181" s="31">
        <v>180</v>
      </c>
      <c r="B181" s="48">
        <v>43992</v>
      </c>
      <c r="C181" t="s">
        <v>9</v>
      </c>
      <c r="D181" t="s">
        <v>10</v>
      </c>
      <c r="E181" s="50">
        <v>5000</v>
      </c>
      <c r="F181" t="s">
        <v>82</v>
      </c>
      <c r="G181" t="s">
        <v>209</v>
      </c>
      <c r="H181" t="s">
        <v>82</v>
      </c>
      <c r="I181" t="s">
        <v>82</v>
      </c>
    </row>
    <row r="182" spans="1:9" x14ac:dyDescent="0.25">
      <c r="A182" s="31">
        <v>181</v>
      </c>
      <c r="B182" s="48">
        <v>43992</v>
      </c>
      <c r="C182" t="s">
        <v>9</v>
      </c>
      <c r="D182" t="s">
        <v>12</v>
      </c>
      <c r="E182" s="50">
        <v>8000</v>
      </c>
      <c r="F182" t="s">
        <v>82</v>
      </c>
      <c r="G182" t="s">
        <v>138</v>
      </c>
      <c r="H182" t="s">
        <v>82</v>
      </c>
      <c r="I182" t="s">
        <v>82</v>
      </c>
    </row>
    <row r="183" spans="1:9" x14ac:dyDescent="0.25">
      <c r="A183" s="31">
        <v>182</v>
      </c>
      <c r="B183" s="48">
        <v>43992</v>
      </c>
      <c r="C183" t="s">
        <v>13</v>
      </c>
      <c r="D183" t="s">
        <v>180</v>
      </c>
      <c r="E183" s="50">
        <v>2000</v>
      </c>
      <c r="F183" t="s">
        <v>82</v>
      </c>
      <c r="G183" t="s">
        <v>248</v>
      </c>
      <c r="H183" t="s">
        <v>82</v>
      </c>
      <c r="I183" t="s">
        <v>82</v>
      </c>
    </row>
    <row r="184" spans="1:9" x14ac:dyDescent="0.25">
      <c r="A184" s="31">
        <v>183</v>
      </c>
      <c r="B184" s="48">
        <v>43993</v>
      </c>
      <c r="C184" t="s">
        <v>48</v>
      </c>
      <c r="D184" t="s">
        <v>118</v>
      </c>
      <c r="E184" s="50">
        <v>154250</v>
      </c>
      <c r="F184" t="s">
        <v>82</v>
      </c>
      <c r="G184" t="s">
        <v>249</v>
      </c>
      <c r="H184" t="s">
        <v>82</v>
      </c>
      <c r="I184" t="s">
        <v>82</v>
      </c>
    </row>
    <row r="185" spans="1:9" x14ac:dyDescent="0.25">
      <c r="A185" s="31">
        <v>184</v>
      </c>
      <c r="B185" s="48">
        <v>43993</v>
      </c>
      <c r="C185" t="s">
        <v>48</v>
      </c>
      <c r="D185" t="s">
        <v>117</v>
      </c>
      <c r="E185" s="50">
        <v>26250</v>
      </c>
      <c r="F185" t="s">
        <v>82</v>
      </c>
      <c r="G185" t="s">
        <v>250</v>
      </c>
      <c r="H185" t="s">
        <v>82</v>
      </c>
      <c r="I185" t="s">
        <v>82</v>
      </c>
    </row>
    <row r="186" spans="1:9" x14ac:dyDescent="0.25">
      <c r="A186" s="31">
        <v>185</v>
      </c>
      <c r="B186" s="48">
        <v>43993</v>
      </c>
      <c r="C186" t="s">
        <v>23</v>
      </c>
      <c r="D186" t="s">
        <v>26</v>
      </c>
      <c r="E186" s="50">
        <v>8500</v>
      </c>
      <c r="F186" t="s">
        <v>82</v>
      </c>
      <c r="G186" t="s">
        <v>251</v>
      </c>
      <c r="H186" t="s">
        <v>82</v>
      </c>
      <c r="I186" t="s">
        <v>82</v>
      </c>
    </row>
    <row r="187" spans="1:9" x14ac:dyDescent="0.25">
      <c r="A187" s="31">
        <v>186</v>
      </c>
      <c r="B187" s="48">
        <v>43993</v>
      </c>
      <c r="C187" t="s">
        <v>9</v>
      </c>
      <c r="D187" t="s">
        <v>12</v>
      </c>
      <c r="E187" s="50">
        <v>5000</v>
      </c>
      <c r="F187" t="s">
        <v>82</v>
      </c>
      <c r="G187" t="s">
        <v>138</v>
      </c>
      <c r="H187" t="s">
        <v>82</v>
      </c>
      <c r="I187" t="s">
        <v>82</v>
      </c>
    </row>
    <row r="188" spans="1:9" x14ac:dyDescent="0.25">
      <c r="A188" s="31">
        <v>187</v>
      </c>
      <c r="B188" s="48">
        <v>43993</v>
      </c>
      <c r="C188" t="s">
        <v>751</v>
      </c>
      <c r="D188" t="s">
        <v>757</v>
      </c>
      <c r="E188" s="50">
        <v>10000</v>
      </c>
      <c r="F188" t="s">
        <v>82</v>
      </c>
      <c r="G188" t="s">
        <v>215</v>
      </c>
      <c r="H188" t="s">
        <v>82</v>
      </c>
      <c r="I188" t="s">
        <v>82</v>
      </c>
    </row>
    <row r="189" spans="1:9" x14ac:dyDescent="0.25">
      <c r="A189" s="31">
        <v>188</v>
      </c>
      <c r="B189" s="48">
        <v>43993</v>
      </c>
      <c r="C189" t="s">
        <v>9</v>
      </c>
      <c r="D189" t="s">
        <v>12</v>
      </c>
      <c r="E189" s="50">
        <v>8000</v>
      </c>
      <c r="F189" t="s">
        <v>82</v>
      </c>
      <c r="G189" t="s">
        <v>138</v>
      </c>
      <c r="H189" t="s">
        <v>82</v>
      </c>
      <c r="I189" t="s">
        <v>82</v>
      </c>
    </row>
    <row r="190" spans="1:9" x14ac:dyDescent="0.25">
      <c r="A190" s="31">
        <v>189</v>
      </c>
      <c r="B190" s="48">
        <v>43994</v>
      </c>
      <c r="C190" t="s">
        <v>9</v>
      </c>
      <c r="D190" t="s">
        <v>10</v>
      </c>
      <c r="E190" s="50">
        <v>13000</v>
      </c>
      <c r="F190" t="s">
        <v>82</v>
      </c>
      <c r="G190" t="s">
        <v>161</v>
      </c>
      <c r="H190" t="s">
        <v>82</v>
      </c>
      <c r="I190" t="s">
        <v>82</v>
      </c>
    </row>
    <row r="191" spans="1:9" x14ac:dyDescent="0.25">
      <c r="A191" s="31">
        <v>190</v>
      </c>
      <c r="B191" s="48">
        <v>43994</v>
      </c>
      <c r="C191" t="s">
        <v>13</v>
      </c>
      <c r="D191" t="s">
        <v>180</v>
      </c>
      <c r="E191" s="50">
        <v>3000</v>
      </c>
      <c r="F191" t="s">
        <v>82</v>
      </c>
      <c r="G191" t="s">
        <v>252</v>
      </c>
      <c r="H191" t="s">
        <v>82</v>
      </c>
      <c r="I191" t="s">
        <v>82</v>
      </c>
    </row>
    <row r="192" spans="1:9" x14ac:dyDescent="0.25">
      <c r="A192" s="31">
        <v>191</v>
      </c>
      <c r="B192" s="48">
        <v>43994</v>
      </c>
      <c r="C192" t="s">
        <v>9</v>
      </c>
      <c r="D192" t="s">
        <v>11</v>
      </c>
      <c r="E192" s="50">
        <v>500</v>
      </c>
      <c r="F192" t="s">
        <v>82</v>
      </c>
      <c r="G192" t="s">
        <v>242</v>
      </c>
      <c r="H192" t="s">
        <v>82</v>
      </c>
      <c r="I192" t="s">
        <v>82</v>
      </c>
    </row>
    <row r="193" spans="1:9" x14ac:dyDescent="0.25">
      <c r="A193" s="31">
        <v>192</v>
      </c>
      <c r="B193" s="48">
        <v>43995</v>
      </c>
      <c r="C193" t="s">
        <v>13</v>
      </c>
      <c r="D193" t="s">
        <v>43</v>
      </c>
      <c r="E193" s="50">
        <v>41500</v>
      </c>
      <c r="F193" t="s">
        <v>82</v>
      </c>
      <c r="G193" t="s">
        <v>253</v>
      </c>
      <c r="H193" t="s">
        <v>82</v>
      </c>
      <c r="I193" t="s">
        <v>82</v>
      </c>
    </row>
    <row r="194" spans="1:9" x14ac:dyDescent="0.25">
      <c r="A194" s="31">
        <v>193</v>
      </c>
      <c r="B194" s="48">
        <v>43995</v>
      </c>
      <c r="C194" t="s">
        <v>13</v>
      </c>
      <c r="D194" t="s">
        <v>759</v>
      </c>
      <c r="E194" s="50">
        <v>3000</v>
      </c>
      <c r="F194" t="s">
        <v>82</v>
      </c>
      <c r="G194" t="s">
        <v>233</v>
      </c>
      <c r="H194" t="s">
        <v>82</v>
      </c>
      <c r="I194" t="s">
        <v>82</v>
      </c>
    </row>
    <row r="195" spans="1:9" x14ac:dyDescent="0.25">
      <c r="A195" s="31">
        <v>194</v>
      </c>
      <c r="B195" s="48">
        <v>43995</v>
      </c>
      <c r="C195" t="s">
        <v>768</v>
      </c>
      <c r="D195" t="s">
        <v>765</v>
      </c>
      <c r="E195" s="50">
        <v>3000</v>
      </c>
      <c r="F195" t="s">
        <v>82</v>
      </c>
      <c r="G195" t="s">
        <v>254</v>
      </c>
      <c r="H195" t="s">
        <v>82</v>
      </c>
      <c r="I195" t="s">
        <v>82</v>
      </c>
    </row>
    <row r="196" spans="1:9" x14ac:dyDescent="0.25">
      <c r="A196" s="31">
        <v>195</v>
      </c>
      <c r="B196" s="48">
        <v>43995</v>
      </c>
      <c r="C196" t="s">
        <v>744</v>
      </c>
      <c r="D196" t="s">
        <v>21</v>
      </c>
      <c r="E196" s="50">
        <v>60000</v>
      </c>
      <c r="F196" t="s">
        <v>82</v>
      </c>
      <c r="G196" t="s">
        <v>255</v>
      </c>
      <c r="H196" t="s">
        <v>82</v>
      </c>
      <c r="I196" t="s">
        <v>82</v>
      </c>
    </row>
    <row r="197" spans="1:9" x14ac:dyDescent="0.25">
      <c r="A197" s="31">
        <v>196</v>
      </c>
      <c r="B197" s="48">
        <v>43995</v>
      </c>
      <c r="C197" t="s">
        <v>9</v>
      </c>
      <c r="D197" t="s">
        <v>12</v>
      </c>
      <c r="E197" s="50">
        <v>9000</v>
      </c>
      <c r="F197" t="s">
        <v>82</v>
      </c>
      <c r="G197" t="s">
        <v>138</v>
      </c>
      <c r="H197" t="s">
        <v>82</v>
      </c>
      <c r="I197" t="s">
        <v>82</v>
      </c>
    </row>
    <row r="198" spans="1:9" x14ac:dyDescent="0.25">
      <c r="A198" s="31">
        <v>197</v>
      </c>
      <c r="B198" s="48">
        <v>43996</v>
      </c>
      <c r="C198" t="s">
        <v>9</v>
      </c>
      <c r="D198" t="s">
        <v>12</v>
      </c>
      <c r="E198" s="50">
        <v>3000</v>
      </c>
      <c r="F198" t="s">
        <v>82</v>
      </c>
      <c r="G198" t="s">
        <v>138</v>
      </c>
      <c r="H198" t="s">
        <v>82</v>
      </c>
      <c r="I198" t="s">
        <v>82</v>
      </c>
    </row>
    <row r="199" spans="1:9" x14ac:dyDescent="0.25">
      <c r="A199" s="31">
        <v>198</v>
      </c>
      <c r="B199" s="48">
        <v>43997</v>
      </c>
      <c r="C199" t="s">
        <v>13</v>
      </c>
      <c r="D199" t="s">
        <v>756</v>
      </c>
      <c r="E199" s="50">
        <v>15000</v>
      </c>
      <c r="F199" t="s">
        <v>82</v>
      </c>
      <c r="G199" t="s">
        <v>256</v>
      </c>
      <c r="H199" t="s">
        <v>82</v>
      </c>
      <c r="I199" t="s">
        <v>82</v>
      </c>
    </row>
    <row r="200" spans="1:9" x14ac:dyDescent="0.25">
      <c r="A200" s="31">
        <v>199</v>
      </c>
      <c r="B200" s="48">
        <v>43997</v>
      </c>
      <c r="C200" t="s">
        <v>13</v>
      </c>
      <c r="D200" t="s">
        <v>180</v>
      </c>
      <c r="E200" s="50">
        <v>5500</v>
      </c>
      <c r="F200" t="s">
        <v>82</v>
      </c>
      <c r="G200" t="s">
        <v>257</v>
      </c>
      <c r="H200" t="s">
        <v>82</v>
      </c>
      <c r="I200" t="s">
        <v>82</v>
      </c>
    </row>
    <row r="201" spans="1:9" x14ac:dyDescent="0.25">
      <c r="A201" s="31">
        <v>200</v>
      </c>
      <c r="B201" s="48">
        <v>43997</v>
      </c>
      <c r="C201" t="s">
        <v>13</v>
      </c>
      <c r="D201" t="s">
        <v>15</v>
      </c>
      <c r="E201" s="50">
        <v>7500</v>
      </c>
      <c r="F201" t="s">
        <v>82</v>
      </c>
      <c r="G201" t="s">
        <v>258</v>
      </c>
      <c r="H201" t="s">
        <v>82</v>
      </c>
      <c r="I201" t="s">
        <v>82</v>
      </c>
    </row>
    <row r="202" spans="1:9" x14ac:dyDescent="0.25">
      <c r="A202" s="31">
        <v>201</v>
      </c>
      <c r="B202" s="48">
        <v>43997</v>
      </c>
      <c r="C202" t="s">
        <v>9</v>
      </c>
      <c r="D202" t="s">
        <v>12</v>
      </c>
      <c r="E202" s="50">
        <v>5000</v>
      </c>
      <c r="F202" t="s">
        <v>82</v>
      </c>
      <c r="G202" t="s">
        <v>138</v>
      </c>
      <c r="H202" t="s">
        <v>82</v>
      </c>
      <c r="I202" t="s">
        <v>82</v>
      </c>
    </row>
    <row r="203" spans="1:9" x14ac:dyDescent="0.25">
      <c r="A203" s="31">
        <v>202</v>
      </c>
      <c r="B203" s="48">
        <v>43997</v>
      </c>
      <c r="C203" t="s">
        <v>40</v>
      </c>
      <c r="D203" t="s">
        <v>47</v>
      </c>
      <c r="E203" s="50">
        <v>5500</v>
      </c>
      <c r="F203" t="s">
        <v>82</v>
      </c>
      <c r="G203" t="s">
        <v>259</v>
      </c>
      <c r="H203" t="s">
        <v>82</v>
      </c>
      <c r="I203" t="s">
        <v>82</v>
      </c>
    </row>
    <row r="204" spans="1:9" x14ac:dyDescent="0.25">
      <c r="A204" s="31">
        <v>203</v>
      </c>
      <c r="B204" s="48">
        <v>43997</v>
      </c>
      <c r="C204" t="s">
        <v>13</v>
      </c>
      <c r="D204" t="s">
        <v>17</v>
      </c>
      <c r="E204" s="50">
        <v>10500</v>
      </c>
      <c r="F204" t="s">
        <v>82</v>
      </c>
      <c r="G204" t="s">
        <v>17</v>
      </c>
      <c r="H204" t="s">
        <v>82</v>
      </c>
      <c r="I204" t="s">
        <v>82</v>
      </c>
    </row>
    <row r="205" spans="1:9" x14ac:dyDescent="0.25">
      <c r="A205" s="31">
        <v>204</v>
      </c>
      <c r="B205" s="48">
        <v>43998</v>
      </c>
      <c r="C205" t="s">
        <v>23</v>
      </c>
      <c r="D205" t="s">
        <v>34</v>
      </c>
      <c r="E205" s="50">
        <v>6200</v>
      </c>
      <c r="F205" t="s">
        <v>82</v>
      </c>
      <c r="G205" t="s">
        <v>260</v>
      </c>
      <c r="H205" t="s">
        <v>82</v>
      </c>
      <c r="I205" t="s">
        <v>82</v>
      </c>
    </row>
    <row r="206" spans="1:9" x14ac:dyDescent="0.25">
      <c r="A206" s="31">
        <v>205</v>
      </c>
      <c r="B206" s="48">
        <v>43998</v>
      </c>
      <c r="C206" t="s">
        <v>9</v>
      </c>
      <c r="D206" t="s">
        <v>12</v>
      </c>
      <c r="E206" s="50">
        <v>4000</v>
      </c>
      <c r="F206" t="s">
        <v>82</v>
      </c>
      <c r="G206" t="s">
        <v>138</v>
      </c>
      <c r="H206" t="s">
        <v>82</v>
      </c>
      <c r="I206" t="s">
        <v>82</v>
      </c>
    </row>
    <row r="207" spans="1:9" x14ac:dyDescent="0.25">
      <c r="A207" s="31">
        <v>206</v>
      </c>
      <c r="B207" s="48">
        <v>43999</v>
      </c>
      <c r="C207" t="s">
        <v>9</v>
      </c>
      <c r="D207" t="s">
        <v>10</v>
      </c>
      <c r="E207" s="50">
        <v>10000</v>
      </c>
      <c r="F207" t="s">
        <v>82</v>
      </c>
      <c r="G207" t="s">
        <v>161</v>
      </c>
      <c r="H207" t="s">
        <v>82</v>
      </c>
      <c r="I207" t="s">
        <v>82</v>
      </c>
    </row>
    <row r="208" spans="1:9" x14ac:dyDescent="0.25">
      <c r="A208" s="31">
        <v>207</v>
      </c>
      <c r="B208" s="48">
        <v>43999</v>
      </c>
      <c r="C208" t="s">
        <v>23</v>
      </c>
      <c r="D208" t="s">
        <v>760</v>
      </c>
      <c r="E208" s="50">
        <v>14200</v>
      </c>
      <c r="F208" t="s">
        <v>82</v>
      </c>
      <c r="G208" t="s">
        <v>261</v>
      </c>
      <c r="H208" t="s">
        <v>82</v>
      </c>
      <c r="I208" t="s">
        <v>82</v>
      </c>
    </row>
    <row r="209" spans="1:9" x14ac:dyDescent="0.25">
      <c r="A209" s="31">
        <v>208</v>
      </c>
      <c r="B209" s="48">
        <v>43999</v>
      </c>
      <c r="C209" t="s">
        <v>768</v>
      </c>
      <c r="D209" t="s">
        <v>755</v>
      </c>
      <c r="E209" s="50">
        <v>20000</v>
      </c>
      <c r="F209" t="s">
        <v>82</v>
      </c>
      <c r="G209" t="s">
        <v>262</v>
      </c>
      <c r="H209" t="s">
        <v>82</v>
      </c>
      <c r="I209" t="s">
        <v>82</v>
      </c>
    </row>
    <row r="210" spans="1:9" x14ac:dyDescent="0.25">
      <c r="A210" s="31">
        <v>209</v>
      </c>
      <c r="B210" s="48">
        <v>43999</v>
      </c>
      <c r="C210" t="s">
        <v>768</v>
      </c>
      <c r="D210" t="s">
        <v>755</v>
      </c>
      <c r="E210" s="50">
        <v>450000</v>
      </c>
      <c r="F210" t="s">
        <v>82</v>
      </c>
      <c r="G210" t="s">
        <v>263</v>
      </c>
      <c r="H210" t="s">
        <v>82</v>
      </c>
      <c r="I210" t="s">
        <v>82</v>
      </c>
    </row>
    <row r="211" spans="1:9" x14ac:dyDescent="0.25">
      <c r="A211" s="31">
        <v>210</v>
      </c>
      <c r="B211" s="48">
        <v>43999</v>
      </c>
      <c r="C211" t="s">
        <v>23</v>
      </c>
      <c r="D211" t="s">
        <v>125</v>
      </c>
      <c r="E211" s="50">
        <v>12500</v>
      </c>
      <c r="F211" t="s">
        <v>82</v>
      </c>
      <c r="G211" t="s">
        <v>264</v>
      </c>
      <c r="H211" t="s">
        <v>82</v>
      </c>
      <c r="I211" t="s">
        <v>82</v>
      </c>
    </row>
    <row r="212" spans="1:9" x14ac:dyDescent="0.25">
      <c r="A212" s="31">
        <v>211</v>
      </c>
      <c r="B212" s="48">
        <v>44000</v>
      </c>
      <c r="C212" t="s">
        <v>23</v>
      </c>
      <c r="D212" t="s">
        <v>760</v>
      </c>
      <c r="E212" s="50">
        <v>4500</v>
      </c>
      <c r="F212" t="s">
        <v>82</v>
      </c>
      <c r="G212" t="s">
        <v>265</v>
      </c>
      <c r="H212" t="s">
        <v>82</v>
      </c>
      <c r="I212" t="s">
        <v>82</v>
      </c>
    </row>
    <row r="213" spans="1:9" x14ac:dyDescent="0.25">
      <c r="A213" s="31">
        <v>212</v>
      </c>
      <c r="B213" s="48">
        <v>44000</v>
      </c>
      <c r="C213" t="s">
        <v>751</v>
      </c>
      <c r="D213" t="s">
        <v>757</v>
      </c>
      <c r="E213" s="50">
        <v>20000</v>
      </c>
      <c r="F213" t="s">
        <v>82</v>
      </c>
      <c r="G213" t="s">
        <v>266</v>
      </c>
      <c r="H213" t="s">
        <v>82</v>
      </c>
      <c r="I213" t="s">
        <v>82</v>
      </c>
    </row>
    <row r="214" spans="1:9" x14ac:dyDescent="0.25">
      <c r="A214" s="31">
        <v>213</v>
      </c>
      <c r="B214" s="48">
        <v>44000</v>
      </c>
      <c r="C214" t="s">
        <v>9</v>
      </c>
      <c r="D214" t="s">
        <v>10</v>
      </c>
      <c r="E214" s="50">
        <v>10000</v>
      </c>
      <c r="F214" t="s">
        <v>82</v>
      </c>
      <c r="G214" t="s">
        <v>161</v>
      </c>
      <c r="H214" t="s">
        <v>82</v>
      </c>
      <c r="I214" t="s">
        <v>82</v>
      </c>
    </row>
    <row r="215" spans="1:9" x14ac:dyDescent="0.25">
      <c r="A215" s="31">
        <v>214</v>
      </c>
      <c r="B215" s="48">
        <v>44001</v>
      </c>
      <c r="C215" t="s">
        <v>9</v>
      </c>
      <c r="D215" t="s">
        <v>12</v>
      </c>
      <c r="E215" s="50">
        <v>3000</v>
      </c>
      <c r="F215" t="s">
        <v>82</v>
      </c>
      <c r="G215" t="s">
        <v>220</v>
      </c>
      <c r="H215" t="s">
        <v>82</v>
      </c>
      <c r="I215" t="s">
        <v>82</v>
      </c>
    </row>
    <row r="216" spans="1:9" x14ac:dyDescent="0.25">
      <c r="A216" s="31">
        <v>215</v>
      </c>
      <c r="B216" s="48">
        <v>44002</v>
      </c>
      <c r="C216" t="s">
        <v>768</v>
      </c>
      <c r="D216" t="s">
        <v>755</v>
      </c>
      <c r="E216" s="50">
        <v>4500</v>
      </c>
      <c r="F216" t="s">
        <v>82</v>
      </c>
      <c r="G216" t="s">
        <v>267</v>
      </c>
      <c r="H216" t="s">
        <v>82</v>
      </c>
      <c r="I216" t="s">
        <v>82</v>
      </c>
    </row>
    <row r="217" spans="1:9" x14ac:dyDescent="0.25">
      <c r="A217" s="31">
        <v>216</v>
      </c>
      <c r="B217" s="48">
        <v>44002</v>
      </c>
      <c r="C217" t="s">
        <v>23</v>
      </c>
      <c r="D217" t="s">
        <v>760</v>
      </c>
      <c r="E217" s="50">
        <v>1500</v>
      </c>
      <c r="F217" t="s">
        <v>82</v>
      </c>
      <c r="G217" t="s">
        <v>268</v>
      </c>
      <c r="H217" t="s">
        <v>82</v>
      </c>
      <c r="I217" t="s">
        <v>82</v>
      </c>
    </row>
    <row r="218" spans="1:9" x14ac:dyDescent="0.25">
      <c r="A218" s="31">
        <v>217</v>
      </c>
      <c r="B218" s="48">
        <v>44002</v>
      </c>
      <c r="C218" t="s">
        <v>768</v>
      </c>
      <c r="D218" t="s">
        <v>764</v>
      </c>
      <c r="E218" s="50">
        <v>40500</v>
      </c>
      <c r="F218" t="s">
        <v>82</v>
      </c>
      <c r="G218" t="s">
        <v>191</v>
      </c>
      <c r="H218" t="s">
        <v>82</v>
      </c>
      <c r="I218" t="s">
        <v>82</v>
      </c>
    </row>
    <row r="219" spans="1:9" x14ac:dyDescent="0.25">
      <c r="A219" s="31">
        <v>218</v>
      </c>
      <c r="B219" s="48">
        <v>44002</v>
      </c>
      <c r="C219" t="s">
        <v>9</v>
      </c>
      <c r="D219" t="s">
        <v>10</v>
      </c>
      <c r="E219" s="50">
        <v>5000</v>
      </c>
      <c r="F219" t="s">
        <v>82</v>
      </c>
      <c r="G219" t="s">
        <v>209</v>
      </c>
      <c r="H219" t="s">
        <v>82</v>
      </c>
      <c r="I219" t="s">
        <v>82</v>
      </c>
    </row>
    <row r="220" spans="1:9" x14ac:dyDescent="0.25">
      <c r="A220" s="31">
        <v>219</v>
      </c>
      <c r="B220" s="48">
        <v>44002</v>
      </c>
      <c r="C220" t="s">
        <v>9</v>
      </c>
      <c r="D220" t="s">
        <v>12</v>
      </c>
      <c r="E220" s="50">
        <v>3000</v>
      </c>
      <c r="F220" t="s">
        <v>82</v>
      </c>
      <c r="G220" t="s">
        <v>138</v>
      </c>
      <c r="H220" t="s">
        <v>82</v>
      </c>
      <c r="I220" t="s">
        <v>82</v>
      </c>
    </row>
    <row r="221" spans="1:9" x14ac:dyDescent="0.25">
      <c r="A221" s="31">
        <v>220</v>
      </c>
      <c r="B221" s="48">
        <v>44002</v>
      </c>
      <c r="C221" t="s">
        <v>9</v>
      </c>
      <c r="D221" t="s">
        <v>11</v>
      </c>
      <c r="E221" s="50">
        <v>500</v>
      </c>
      <c r="F221" t="s">
        <v>82</v>
      </c>
      <c r="G221" t="s">
        <v>242</v>
      </c>
      <c r="H221" t="s">
        <v>82</v>
      </c>
      <c r="I221" t="s">
        <v>82</v>
      </c>
    </row>
    <row r="222" spans="1:9" x14ac:dyDescent="0.25">
      <c r="A222" s="31">
        <v>221</v>
      </c>
      <c r="B222" s="48">
        <v>44003</v>
      </c>
      <c r="C222" t="s">
        <v>9</v>
      </c>
      <c r="D222" t="s">
        <v>12</v>
      </c>
      <c r="E222" s="50">
        <v>5000</v>
      </c>
      <c r="F222" t="s">
        <v>82</v>
      </c>
      <c r="G222" t="s">
        <v>138</v>
      </c>
      <c r="H222" t="s">
        <v>82</v>
      </c>
      <c r="I222" t="s">
        <v>82</v>
      </c>
    </row>
    <row r="223" spans="1:9" x14ac:dyDescent="0.25">
      <c r="A223" s="31">
        <v>222</v>
      </c>
      <c r="B223" s="48">
        <v>44004</v>
      </c>
      <c r="C223" t="s">
        <v>13</v>
      </c>
      <c r="D223" t="s">
        <v>756</v>
      </c>
      <c r="E223" s="50">
        <v>750</v>
      </c>
      <c r="F223" t="s">
        <v>82</v>
      </c>
      <c r="G223" t="s">
        <v>269</v>
      </c>
      <c r="H223" t="s">
        <v>82</v>
      </c>
      <c r="I223" t="s">
        <v>82</v>
      </c>
    </row>
    <row r="224" spans="1:9" x14ac:dyDescent="0.25">
      <c r="A224" s="31">
        <v>223</v>
      </c>
      <c r="B224" s="48">
        <v>44004</v>
      </c>
      <c r="C224" t="s">
        <v>751</v>
      </c>
      <c r="D224" t="s">
        <v>746</v>
      </c>
      <c r="E224" s="50">
        <v>20000</v>
      </c>
      <c r="F224" t="s">
        <v>82</v>
      </c>
      <c r="G224" t="s">
        <v>270</v>
      </c>
      <c r="H224" t="s">
        <v>82</v>
      </c>
      <c r="I224" t="s">
        <v>82</v>
      </c>
    </row>
    <row r="225" spans="1:9" x14ac:dyDescent="0.25">
      <c r="A225" s="31">
        <v>224</v>
      </c>
      <c r="B225" s="48">
        <v>44004</v>
      </c>
      <c r="C225" t="s">
        <v>751</v>
      </c>
      <c r="D225" t="s">
        <v>746</v>
      </c>
      <c r="E225" s="50">
        <v>10000</v>
      </c>
      <c r="F225" t="s">
        <v>82</v>
      </c>
      <c r="G225" t="s">
        <v>271</v>
      </c>
      <c r="H225" t="s">
        <v>82</v>
      </c>
      <c r="I225" t="s">
        <v>82</v>
      </c>
    </row>
    <row r="226" spans="1:9" x14ac:dyDescent="0.25">
      <c r="A226" s="31">
        <v>225</v>
      </c>
      <c r="B226" s="48">
        <v>44004</v>
      </c>
      <c r="C226" t="s">
        <v>13</v>
      </c>
      <c r="D226" t="s">
        <v>756</v>
      </c>
      <c r="E226" s="50">
        <v>22000</v>
      </c>
      <c r="F226" t="s">
        <v>82</v>
      </c>
      <c r="G226" t="s">
        <v>272</v>
      </c>
      <c r="H226" t="s">
        <v>82</v>
      </c>
      <c r="I226" t="s">
        <v>82</v>
      </c>
    </row>
    <row r="227" spans="1:9" x14ac:dyDescent="0.25">
      <c r="A227" s="31">
        <v>226</v>
      </c>
      <c r="B227" s="48">
        <v>44004</v>
      </c>
      <c r="C227" t="s">
        <v>750</v>
      </c>
      <c r="D227" t="s">
        <v>615</v>
      </c>
      <c r="E227" s="50">
        <v>306000</v>
      </c>
      <c r="F227" t="s">
        <v>82</v>
      </c>
      <c r="G227" t="s">
        <v>273</v>
      </c>
      <c r="H227" t="s">
        <v>82</v>
      </c>
      <c r="I227" t="s">
        <v>82</v>
      </c>
    </row>
    <row r="228" spans="1:9" x14ac:dyDescent="0.25">
      <c r="A228" s="31">
        <v>227</v>
      </c>
      <c r="B228" s="48">
        <v>44004</v>
      </c>
      <c r="C228" t="s">
        <v>9</v>
      </c>
      <c r="D228" t="s">
        <v>12</v>
      </c>
      <c r="E228" s="50">
        <v>8000</v>
      </c>
      <c r="F228" t="s">
        <v>82</v>
      </c>
      <c r="G228" t="s">
        <v>138</v>
      </c>
      <c r="H228" t="s">
        <v>82</v>
      </c>
      <c r="I228" t="s">
        <v>82</v>
      </c>
    </row>
    <row r="229" spans="1:9" x14ac:dyDescent="0.25">
      <c r="A229" s="31">
        <v>228</v>
      </c>
      <c r="B229" s="48">
        <v>44004</v>
      </c>
      <c r="C229" t="s">
        <v>23</v>
      </c>
      <c r="D229" t="s">
        <v>26</v>
      </c>
      <c r="E229" s="50">
        <v>80000</v>
      </c>
      <c r="F229" t="s">
        <v>82</v>
      </c>
      <c r="G229" t="s">
        <v>274</v>
      </c>
      <c r="H229" t="s">
        <v>82</v>
      </c>
      <c r="I229" t="s">
        <v>82</v>
      </c>
    </row>
    <row r="230" spans="1:9" x14ac:dyDescent="0.25">
      <c r="A230" s="31">
        <v>229</v>
      </c>
      <c r="B230" s="48">
        <v>44004</v>
      </c>
      <c r="C230" t="s">
        <v>13</v>
      </c>
      <c r="D230" t="s">
        <v>15</v>
      </c>
      <c r="E230" s="50">
        <v>3000</v>
      </c>
      <c r="F230" t="s">
        <v>82</v>
      </c>
      <c r="G230" t="s">
        <v>275</v>
      </c>
      <c r="H230" t="s">
        <v>82</v>
      </c>
      <c r="I230" t="s">
        <v>82</v>
      </c>
    </row>
    <row r="231" spans="1:9" x14ac:dyDescent="0.25">
      <c r="A231" s="31">
        <v>230</v>
      </c>
      <c r="B231" s="48">
        <v>44004</v>
      </c>
      <c r="C231" t="s">
        <v>13</v>
      </c>
      <c r="D231" t="s">
        <v>16</v>
      </c>
      <c r="E231" s="50">
        <v>3700</v>
      </c>
      <c r="F231" t="s">
        <v>82</v>
      </c>
      <c r="G231" t="s">
        <v>276</v>
      </c>
      <c r="H231" t="s">
        <v>82</v>
      </c>
      <c r="I231" t="s">
        <v>82</v>
      </c>
    </row>
    <row r="232" spans="1:9" x14ac:dyDescent="0.25">
      <c r="A232" s="31">
        <v>231</v>
      </c>
      <c r="B232" s="48">
        <v>44004</v>
      </c>
      <c r="C232" t="s">
        <v>13</v>
      </c>
      <c r="D232" t="s">
        <v>16</v>
      </c>
      <c r="E232" s="50">
        <v>3500</v>
      </c>
      <c r="F232" t="s">
        <v>82</v>
      </c>
      <c r="G232" t="s">
        <v>277</v>
      </c>
      <c r="H232" t="s">
        <v>82</v>
      </c>
      <c r="I232" t="s">
        <v>82</v>
      </c>
    </row>
    <row r="233" spans="1:9" x14ac:dyDescent="0.25">
      <c r="A233" s="31">
        <v>232</v>
      </c>
      <c r="B233" s="48">
        <v>44005</v>
      </c>
      <c r="C233" t="s">
        <v>9</v>
      </c>
      <c r="D233" t="s">
        <v>12</v>
      </c>
      <c r="E233" s="50">
        <v>5000</v>
      </c>
      <c r="F233" t="s">
        <v>82</v>
      </c>
      <c r="G233" t="s">
        <v>220</v>
      </c>
      <c r="H233" t="s">
        <v>82</v>
      </c>
      <c r="I233" t="s">
        <v>82</v>
      </c>
    </row>
    <row r="234" spans="1:9" x14ac:dyDescent="0.25">
      <c r="A234" s="31">
        <v>233</v>
      </c>
      <c r="B234" s="48">
        <v>44005</v>
      </c>
      <c r="C234" t="s">
        <v>768</v>
      </c>
      <c r="D234" t="s">
        <v>765</v>
      </c>
      <c r="E234" s="50">
        <v>4000</v>
      </c>
      <c r="F234" t="s">
        <v>82</v>
      </c>
      <c r="G234" t="s">
        <v>278</v>
      </c>
      <c r="H234" t="s">
        <v>82</v>
      </c>
      <c r="I234" t="s">
        <v>82</v>
      </c>
    </row>
    <row r="235" spans="1:9" x14ac:dyDescent="0.25">
      <c r="A235" s="31">
        <v>234</v>
      </c>
      <c r="B235" s="48">
        <v>44005</v>
      </c>
      <c r="C235" t="s">
        <v>92</v>
      </c>
      <c r="D235" t="s">
        <v>75</v>
      </c>
      <c r="E235" s="50">
        <v>5000</v>
      </c>
      <c r="F235" t="s">
        <v>82</v>
      </c>
      <c r="G235" t="s">
        <v>279</v>
      </c>
      <c r="H235" t="s">
        <v>82</v>
      </c>
      <c r="I235" t="s">
        <v>82</v>
      </c>
    </row>
    <row r="236" spans="1:9" x14ac:dyDescent="0.25">
      <c r="A236" s="31">
        <v>235</v>
      </c>
      <c r="B236" s="48">
        <v>44006</v>
      </c>
      <c r="C236" t="s">
        <v>9</v>
      </c>
      <c r="D236" t="s">
        <v>10</v>
      </c>
      <c r="E236" s="50">
        <v>15000</v>
      </c>
      <c r="F236" t="s">
        <v>82</v>
      </c>
      <c r="G236" t="s">
        <v>161</v>
      </c>
      <c r="H236" t="s">
        <v>82</v>
      </c>
      <c r="I236" t="s">
        <v>82</v>
      </c>
    </row>
    <row r="237" spans="1:9" x14ac:dyDescent="0.25">
      <c r="A237" s="31">
        <v>236</v>
      </c>
      <c r="B237" s="48">
        <v>44006</v>
      </c>
      <c r="C237" t="s">
        <v>13</v>
      </c>
      <c r="D237" t="s">
        <v>17</v>
      </c>
      <c r="E237" s="50">
        <v>4500</v>
      </c>
      <c r="F237" t="s">
        <v>82</v>
      </c>
      <c r="G237" t="s">
        <v>280</v>
      </c>
      <c r="H237" t="s">
        <v>82</v>
      </c>
      <c r="I237" t="s">
        <v>82</v>
      </c>
    </row>
    <row r="238" spans="1:9" x14ac:dyDescent="0.25">
      <c r="A238" s="31">
        <v>237</v>
      </c>
      <c r="B238" s="48">
        <v>44007</v>
      </c>
      <c r="C238" t="s">
        <v>744</v>
      </c>
      <c r="D238" t="s">
        <v>422</v>
      </c>
      <c r="E238" s="50">
        <v>152500</v>
      </c>
      <c r="F238" t="s">
        <v>82</v>
      </c>
      <c r="G238" t="s">
        <v>281</v>
      </c>
      <c r="H238" t="s">
        <v>82</v>
      </c>
      <c r="I238" t="s">
        <v>82</v>
      </c>
    </row>
    <row r="239" spans="1:9" x14ac:dyDescent="0.25">
      <c r="A239" s="31">
        <v>238</v>
      </c>
      <c r="B239" s="48">
        <v>44007</v>
      </c>
      <c r="C239" t="s">
        <v>13</v>
      </c>
      <c r="D239" t="s">
        <v>756</v>
      </c>
      <c r="E239" s="50">
        <v>2500</v>
      </c>
      <c r="F239" t="s">
        <v>82</v>
      </c>
      <c r="G239" t="s">
        <v>282</v>
      </c>
      <c r="H239" t="s">
        <v>82</v>
      </c>
      <c r="I239" t="s">
        <v>82</v>
      </c>
    </row>
    <row r="240" spans="1:9" x14ac:dyDescent="0.25">
      <c r="A240" s="31">
        <v>239</v>
      </c>
      <c r="B240" s="48">
        <v>44007</v>
      </c>
      <c r="C240" t="s">
        <v>9</v>
      </c>
      <c r="D240" t="s">
        <v>12</v>
      </c>
      <c r="E240" s="50">
        <v>5000</v>
      </c>
      <c r="F240" t="s">
        <v>82</v>
      </c>
      <c r="G240" t="s">
        <v>138</v>
      </c>
      <c r="H240" t="s">
        <v>82</v>
      </c>
      <c r="I240" t="s">
        <v>82</v>
      </c>
    </row>
    <row r="241" spans="1:9" x14ac:dyDescent="0.25">
      <c r="A241" s="31">
        <v>240</v>
      </c>
      <c r="B241" s="48">
        <v>44007</v>
      </c>
      <c r="C241" t="s">
        <v>744</v>
      </c>
      <c r="D241" t="s">
        <v>802</v>
      </c>
      <c r="E241" s="50">
        <v>2000</v>
      </c>
      <c r="F241" t="s">
        <v>82</v>
      </c>
      <c r="G241" t="s">
        <v>283</v>
      </c>
      <c r="H241" t="s">
        <v>82</v>
      </c>
      <c r="I241" t="s">
        <v>82</v>
      </c>
    </row>
    <row r="242" spans="1:9" x14ac:dyDescent="0.25">
      <c r="A242" s="31">
        <v>241</v>
      </c>
      <c r="B242" s="48">
        <v>44007</v>
      </c>
      <c r="C242" t="s">
        <v>751</v>
      </c>
      <c r="D242" t="s">
        <v>757</v>
      </c>
      <c r="E242" s="50">
        <v>45000</v>
      </c>
      <c r="F242" t="s">
        <v>82</v>
      </c>
      <c r="G242" t="s">
        <v>215</v>
      </c>
      <c r="H242" t="s">
        <v>82</v>
      </c>
      <c r="I242" t="s">
        <v>82</v>
      </c>
    </row>
    <row r="243" spans="1:9" x14ac:dyDescent="0.25">
      <c r="A243" s="31">
        <v>242</v>
      </c>
      <c r="B243" s="48">
        <v>44008</v>
      </c>
      <c r="C243" t="s">
        <v>23</v>
      </c>
      <c r="D243" t="s">
        <v>26</v>
      </c>
      <c r="E243" s="50">
        <v>11000</v>
      </c>
      <c r="F243" t="s">
        <v>82</v>
      </c>
      <c r="G243" t="s">
        <v>284</v>
      </c>
      <c r="H243" t="s">
        <v>82</v>
      </c>
      <c r="I243" t="s">
        <v>82</v>
      </c>
    </row>
    <row r="244" spans="1:9" x14ac:dyDescent="0.25">
      <c r="A244" s="31">
        <v>243</v>
      </c>
      <c r="B244" s="48">
        <v>44008</v>
      </c>
      <c r="C244" t="s">
        <v>9</v>
      </c>
      <c r="D244" t="s">
        <v>12</v>
      </c>
      <c r="E244" s="50">
        <v>13000</v>
      </c>
      <c r="F244" t="s">
        <v>82</v>
      </c>
      <c r="G244" t="s">
        <v>161</v>
      </c>
      <c r="H244" t="s">
        <v>82</v>
      </c>
      <c r="I244" t="s">
        <v>82</v>
      </c>
    </row>
    <row r="245" spans="1:9" x14ac:dyDescent="0.25">
      <c r="A245" s="31">
        <v>244</v>
      </c>
      <c r="B245" s="48">
        <v>44008</v>
      </c>
      <c r="C245" t="s">
        <v>13</v>
      </c>
      <c r="D245" t="s">
        <v>756</v>
      </c>
      <c r="E245" s="50">
        <v>8400</v>
      </c>
      <c r="F245" t="s">
        <v>82</v>
      </c>
      <c r="G245" t="s">
        <v>285</v>
      </c>
      <c r="H245" t="s">
        <v>82</v>
      </c>
      <c r="I245" t="s">
        <v>82</v>
      </c>
    </row>
    <row r="246" spans="1:9" x14ac:dyDescent="0.25">
      <c r="A246" s="31">
        <v>245</v>
      </c>
      <c r="B246" s="48">
        <v>44008</v>
      </c>
      <c r="C246" t="s">
        <v>23</v>
      </c>
      <c r="D246" t="s">
        <v>125</v>
      </c>
      <c r="E246" s="50">
        <v>100000</v>
      </c>
      <c r="F246" t="s">
        <v>82</v>
      </c>
      <c r="G246" t="s">
        <v>286</v>
      </c>
      <c r="H246" t="s">
        <v>82</v>
      </c>
      <c r="I246" t="s">
        <v>82</v>
      </c>
    </row>
    <row r="247" spans="1:9" x14ac:dyDescent="0.25">
      <c r="A247" s="31">
        <v>246</v>
      </c>
      <c r="B247" s="48">
        <v>44008</v>
      </c>
      <c r="C247" t="s">
        <v>13</v>
      </c>
      <c r="D247" t="s">
        <v>758</v>
      </c>
      <c r="E247" s="50">
        <v>18000</v>
      </c>
      <c r="F247" t="s">
        <v>82</v>
      </c>
      <c r="G247" t="s">
        <v>287</v>
      </c>
      <c r="H247" t="s">
        <v>82</v>
      </c>
      <c r="I247" t="s">
        <v>82</v>
      </c>
    </row>
    <row r="248" spans="1:9" x14ac:dyDescent="0.25">
      <c r="A248" s="31">
        <v>247</v>
      </c>
      <c r="B248" s="48">
        <v>44009</v>
      </c>
      <c r="C248" t="s">
        <v>9</v>
      </c>
      <c r="D248" t="s">
        <v>12</v>
      </c>
      <c r="E248" s="50">
        <v>5000</v>
      </c>
      <c r="F248" t="s">
        <v>82</v>
      </c>
      <c r="G248" t="s">
        <v>138</v>
      </c>
      <c r="H248" t="s">
        <v>82</v>
      </c>
      <c r="I248" t="s">
        <v>82</v>
      </c>
    </row>
    <row r="249" spans="1:9" x14ac:dyDescent="0.25">
      <c r="A249" s="31">
        <v>248</v>
      </c>
      <c r="B249" s="48">
        <v>44009</v>
      </c>
      <c r="C249" t="s">
        <v>768</v>
      </c>
      <c r="D249" t="s">
        <v>764</v>
      </c>
      <c r="E249" s="50">
        <v>43500</v>
      </c>
      <c r="F249" t="s">
        <v>82</v>
      </c>
      <c r="G249" t="s">
        <v>191</v>
      </c>
      <c r="H249" t="s">
        <v>82</v>
      </c>
      <c r="I249" t="s">
        <v>82</v>
      </c>
    </row>
    <row r="250" spans="1:9" x14ac:dyDescent="0.25">
      <c r="A250" s="31">
        <v>249</v>
      </c>
      <c r="B250" s="48">
        <v>44009</v>
      </c>
      <c r="C250" t="s">
        <v>751</v>
      </c>
      <c r="D250" t="s">
        <v>749</v>
      </c>
      <c r="E250" s="50">
        <v>8000</v>
      </c>
      <c r="F250" t="s">
        <v>82</v>
      </c>
      <c r="G250" t="s">
        <v>288</v>
      </c>
      <c r="H250" t="s">
        <v>82</v>
      </c>
      <c r="I250" t="s">
        <v>82</v>
      </c>
    </row>
    <row r="251" spans="1:9" x14ac:dyDescent="0.25">
      <c r="A251" s="31">
        <v>250</v>
      </c>
      <c r="B251" s="48">
        <v>44009</v>
      </c>
      <c r="C251" t="s">
        <v>9</v>
      </c>
      <c r="D251" t="s">
        <v>12</v>
      </c>
      <c r="E251" s="50">
        <v>3000</v>
      </c>
      <c r="F251" t="s">
        <v>82</v>
      </c>
      <c r="G251" t="s">
        <v>138</v>
      </c>
      <c r="H251" t="s">
        <v>82</v>
      </c>
      <c r="I251" t="s">
        <v>82</v>
      </c>
    </row>
    <row r="252" spans="1:9" x14ac:dyDescent="0.25">
      <c r="A252" s="31">
        <v>251</v>
      </c>
      <c r="B252" s="48">
        <v>44010</v>
      </c>
      <c r="C252" t="s">
        <v>9</v>
      </c>
      <c r="D252" t="s">
        <v>12</v>
      </c>
      <c r="E252" s="50">
        <v>5000</v>
      </c>
      <c r="F252" t="s">
        <v>82</v>
      </c>
      <c r="G252" t="s">
        <v>138</v>
      </c>
      <c r="H252" t="s">
        <v>82</v>
      </c>
      <c r="I252" t="s">
        <v>82</v>
      </c>
    </row>
    <row r="253" spans="1:9" x14ac:dyDescent="0.25">
      <c r="A253" s="31">
        <v>252</v>
      </c>
      <c r="B253" s="48">
        <v>44010</v>
      </c>
      <c r="C253" t="s">
        <v>1</v>
      </c>
      <c r="D253" t="s">
        <v>35</v>
      </c>
      <c r="E253" s="50">
        <v>9500</v>
      </c>
      <c r="F253" t="s">
        <v>82</v>
      </c>
      <c r="G253" t="s">
        <v>289</v>
      </c>
      <c r="H253" t="s">
        <v>82</v>
      </c>
      <c r="I253" t="s">
        <v>82</v>
      </c>
    </row>
    <row r="254" spans="1:9" x14ac:dyDescent="0.25">
      <c r="A254" s="31">
        <v>253</v>
      </c>
      <c r="B254" s="48">
        <v>44010</v>
      </c>
      <c r="C254" t="s">
        <v>23</v>
      </c>
      <c r="D254" t="s">
        <v>125</v>
      </c>
      <c r="E254" s="50">
        <v>3000</v>
      </c>
      <c r="F254" t="s">
        <v>82</v>
      </c>
      <c r="G254" t="s">
        <v>290</v>
      </c>
      <c r="H254" t="s">
        <v>82</v>
      </c>
      <c r="I254" t="s">
        <v>82</v>
      </c>
    </row>
    <row r="255" spans="1:9" x14ac:dyDescent="0.25">
      <c r="A255" s="31">
        <v>254</v>
      </c>
      <c r="B255" s="48">
        <v>44010</v>
      </c>
      <c r="C255" t="s">
        <v>23</v>
      </c>
      <c r="D255" t="s">
        <v>125</v>
      </c>
      <c r="E255" s="50">
        <v>4000</v>
      </c>
      <c r="F255" t="s">
        <v>82</v>
      </c>
      <c r="G255" t="s">
        <v>291</v>
      </c>
      <c r="H255" t="s">
        <v>82</v>
      </c>
      <c r="I255" t="s">
        <v>82</v>
      </c>
    </row>
    <row r="256" spans="1:9" x14ac:dyDescent="0.25">
      <c r="A256" s="31">
        <v>255</v>
      </c>
      <c r="B256" s="48">
        <v>44010</v>
      </c>
      <c r="C256" t="s">
        <v>750</v>
      </c>
      <c r="D256" t="s">
        <v>753</v>
      </c>
      <c r="E256" s="50">
        <v>3500</v>
      </c>
      <c r="F256" t="s">
        <v>82</v>
      </c>
      <c r="G256" t="s">
        <v>292</v>
      </c>
      <c r="H256" t="s">
        <v>82</v>
      </c>
      <c r="I256" t="s">
        <v>82</v>
      </c>
    </row>
    <row r="257" spans="1:9" x14ac:dyDescent="0.25">
      <c r="A257" s="31">
        <v>256</v>
      </c>
      <c r="B257" s="48">
        <v>44010</v>
      </c>
      <c r="C257" t="s">
        <v>13</v>
      </c>
      <c r="D257" t="s">
        <v>756</v>
      </c>
      <c r="E257" s="50">
        <v>700</v>
      </c>
      <c r="F257" t="s">
        <v>82</v>
      </c>
      <c r="G257" t="s">
        <v>293</v>
      </c>
      <c r="H257" t="s">
        <v>82</v>
      </c>
      <c r="I257" t="s">
        <v>82</v>
      </c>
    </row>
    <row r="258" spans="1:9" x14ac:dyDescent="0.25">
      <c r="A258" s="31">
        <v>257</v>
      </c>
      <c r="B258" s="48">
        <v>44011</v>
      </c>
      <c r="C258" t="s">
        <v>9</v>
      </c>
      <c r="D258" t="s">
        <v>12</v>
      </c>
      <c r="E258" s="50">
        <v>3000</v>
      </c>
      <c r="F258" t="s">
        <v>82</v>
      </c>
      <c r="G258" t="s">
        <v>138</v>
      </c>
      <c r="H258" t="s">
        <v>82</v>
      </c>
      <c r="I258" t="s">
        <v>82</v>
      </c>
    </row>
    <row r="259" spans="1:9" x14ac:dyDescent="0.25">
      <c r="A259" s="31">
        <v>258</v>
      </c>
      <c r="B259" s="48">
        <v>44012</v>
      </c>
      <c r="C259" t="s">
        <v>13</v>
      </c>
      <c r="D259" t="s">
        <v>180</v>
      </c>
      <c r="E259" s="50">
        <v>8000</v>
      </c>
      <c r="F259" t="s">
        <v>82</v>
      </c>
      <c r="G259" t="s">
        <v>294</v>
      </c>
      <c r="H259" t="s">
        <v>82</v>
      </c>
      <c r="I259" t="s">
        <v>82</v>
      </c>
    </row>
    <row r="260" spans="1:9" x14ac:dyDescent="0.25">
      <c r="A260" s="31">
        <v>259</v>
      </c>
      <c r="B260" s="48">
        <v>44012</v>
      </c>
      <c r="C260" t="s">
        <v>2</v>
      </c>
      <c r="D260" t="s">
        <v>77</v>
      </c>
      <c r="E260" s="50">
        <v>13000</v>
      </c>
      <c r="F260" t="s">
        <v>82</v>
      </c>
      <c r="G260" t="s">
        <v>295</v>
      </c>
      <c r="H260" t="s">
        <v>82</v>
      </c>
      <c r="I260" t="s">
        <v>82</v>
      </c>
    </row>
    <row r="261" spans="1:9" x14ac:dyDescent="0.25">
      <c r="A261" s="31">
        <v>260</v>
      </c>
      <c r="B261" s="48">
        <v>44012</v>
      </c>
      <c r="C261" t="s">
        <v>1</v>
      </c>
      <c r="D261" t="s">
        <v>35</v>
      </c>
      <c r="E261" s="50">
        <v>5200</v>
      </c>
      <c r="F261" t="s">
        <v>82</v>
      </c>
      <c r="G261" t="s">
        <v>296</v>
      </c>
      <c r="H261" t="s">
        <v>82</v>
      </c>
      <c r="I261" t="s">
        <v>82</v>
      </c>
    </row>
    <row r="262" spans="1:9" x14ac:dyDescent="0.25">
      <c r="A262" s="31">
        <v>261</v>
      </c>
      <c r="B262" s="48">
        <v>44012</v>
      </c>
      <c r="C262" t="s">
        <v>13</v>
      </c>
      <c r="D262" t="s">
        <v>15</v>
      </c>
      <c r="E262" s="50">
        <v>5300</v>
      </c>
      <c r="F262" t="s">
        <v>82</v>
      </c>
      <c r="G262" t="s">
        <v>297</v>
      </c>
      <c r="H262" t="s">
        <v>82</v>
      </c>
      <c r="I262" t="s">
        <v>82</v>
      </c>
    </row>
    <row r="263" spans="1:9" x14ac:dyDescent="0.25">
      <c r="A263" s="31">
        <v>262</v>
      </c>
      <c r="B263" s="48">
        <v>44012</v>
      </c>
      <c r="C263" t="s">
        <v>9</v>
      </c>
      <c r="D263" t="s">
        <v>12</v>
      </c>
      <c r="E263" s="50">
        <v>3000</v>
      </c>
      <c r="F263" t="s">
        <v>82</v>
      </c>
      <c r="G263" t="s">
        <v>138</v>
      </c>
      <c r="H263" t="s">
        <v>82</v>
      </c>
      <c r="I263" t="s">
        <v>82</v>
      </c>
    </row>
    <row r="264" spans="1:9" x14ac:dyDescent="0.25">
      <c r="A264" s="31">
        <v>263</v>
      </c>
      <c r="B264" s="48">
        <v>44012</v>
      </c>
      <c r="C264" t="s">
        <v>768</v>
      </c>
      <c r="D264" t="s">
        <v>764</v>
      </c>
      <c r="E264" s="50">
        <v>30000</v>
      </c>
      <c r="F264" t="s">
        <v>82</v>
      </c>
      <c r="G264" t="s">
        <v>298</v>
      </c>
      <c r="H264" t="s">
        <v>82</v>
      </c>
      <c r="I264" t="s">
        <v>82</v>
      </c>
    </row>
    <row r="265" spans="1:9" x14ac:dyDescent="0.25">
      <c r="A265" s="31">
        <v>264</v>
      </c>
      <c r="B265" s="48">
        <v>44013</v>
      </c>
      <c r="C265" t="s">
        <v>750</v>
      </c>
      <c r="D265" t="s">
        <v>32</v>
      </c>
      <c r="E265" s="50">
        <v>20000</v>
      </c>
      <c r="F265" t="s">
        <v>82</v>
      </c>
      <c r="G265" t="s">
        <v>299</v>
      </c>
      <c r="H265" t="s">
        <v>82</v>
      </c>
      <c r="I265" t="s">
        <v>82</v>
      </c>
    </row>
    <row r="266" spans="1:9" x14ac:dyDescent="0.25">
      <c r="A266" s="31">
        <v>265</v>
      </c>
      <c r="B266" s="48">
        <v>44013</v>
      </c>
      <c r="C266" t="s">
        <v>23</v>
      </c>
      <c r="D266" t="s">
        <v>34</v>
      </c>
      <c r="E266" s="50">
        <v>65000</v>
      </c>
      <c r="F266" t="s">
        <v>82</v>
      </c>
      <c r="G266" t="s">
        <v>300</v>
      </c>
      <c r="H266" t="s">
        <v>82</v>
      </c>
      <c r="I266" t="s">
        <v>82</v>
      </c>
    </row>
    <row r="267" spans="1:9" x14ac:dyDescent="0.25">
      <c r="A267" s="31">
        <v>266</v>
      </c>
      <c r="B267" s="48">
        <v>44013</v>
      </c>
      <c r="C267" t="s">
        <v>13</v>
      </c>
      <c r="D267" t="s">
        <v>15</v>
      </c>
      <c r="E267" s="50">
        <v>31500</v>
      </c>
      <c r="F267" t="s">
        <v>82</v>
      </c>
      <c r="G267" t="s">
        <v>301</v>
      </c>
      <c r="H267" t="s">
        <v>82</v>
      </c>
      <c r="I267" t="s">
        <v>82</v>
      </c>
    </row>
    <row r="268" spans="1:9" x14ac:dyDescent="0.25">
      <c r="A268" s="31">
        <v>267</v>
      </c>
      <c r="B268" s="48">
        <v>44013</v>
      </c>
      <c r="C268" t="s">
        <v>751</v>
      </c>
      <c r="D268" t="s">
        <v>757</v>
      </c>
      <c r="E268" s="50">
        <v>2000</v>
      </c>
      <c r="F268" t="s">
        <v>82</v>
      </c>
      <c r="G268" t="s">
        <v>247</v>
      </c>
      <c r="H268" t="s">
        <v>82</v>
      </c>
      <c r="I268" t="s">
        <v>82</v>
      </c>
    </row>
    <row r="269" spans="1:9" x14ac:dyDescent="0.25">
      <c r="A269" s="31">
        <v>268</v>
      </c>
      <c r="B269" s="48">
        <v>44013</v>
      </c>
      <c r="C269" t="s">
        <v>13</v>
      </c>
      <c r="D269" t="s">
        <v>180</v>
      </c>
      <c r="E269" s="50">
        <v>20000</v>
      </c>
      <c r="F269" t="s">
        <v>82</v>
      </c>
      <c r="G269" t="s">
        <v>302</v>
      </c>
      <c r="H269" t="s">
        <v>82</v>
      </c>
      <c r="I269" t="s">
        <v>82</v>
      </c>
    </row>
    <row r="270" spans="1:9" x14ac:dyDescent="0.25">
      <c r="A270" s="31">
        <v>269</v>
      </c>
      <c r="B270" s="48">
        <v>44013</v>
      </c>
      <c r="C270" t="s">
        <v>44</v>
      </c>
      <c r="D270" t="s">
        <v>46</v>
      </c>
      <c r="E270" s="50">
        <v>5000</v>
      </c>
      <c r="F270" t="s">
        <v>82</v>
      </c>
      <c r="G270" t="s">
        <v>303</v>
      </c>
      <c r="H270" t="s">
        <v>82</v>
      </c>
      <c r="I270" t="s">
        <v>82</v>
      </c>
    </row>
    <row r="271" spans="1:9" x14ac:dyDescent="0.25">
      <c r="A271" s="31">
        <v>270</v>
      </c>
      <c r="B271" s="48">
        <v>44013</v>
      </c>
      <c r="C271" t="s">
        <v>9</v>
      </c>
      <c r="D271" t="s">
        <v>12</v>
      </c>
      <c r="E271" s="50">
        <v>5000</v>
      </c>
      <c r="F271" t="s">
        <v>82</v>
      </c>
      <c r="G271" t="s">
        <v>138</v>
      </c>
      <c r="H271" t="s">
        <v>82</v>
      </c>
      <c r="I271" t="s">
        <v>82</v>
      </c>
    </row>
    <row r="272" spans="1:9" x14ac:dyDescent="0.25">
      <c r="A272" s="31">
        <v>271</v>
      </c>
      <c r="B272" s="48">
        <v>44014</v>
      </c>
      <c r="C272" t="s">
        <v>44</v>
      </c>
      <c r="D272" t="s">
        <v>46</v>
      </c>
      <c r="E272" s="50">
        <v>4500</v>
      </c>
      <c r="F272" t="s">
        <v>82</v>
      </c>
      <c r="G272" t="s">
        <v>303</v>
      </c>
      <c r="H272" t="s">
        <v>82</v>
      </c>
      <c r="I272" t="s">
        <v>82</v>
      </c>
    </row>
    <row r="273" spans="1:9" x14ac:dyDescent="0.25">
      <c r="A273" s="31">
        <v>272</v>
      </c>
      <c r="B273" s="48">
        <v>44014</v>
      </c>
      <c r="C273" t="s">
        <v>13</v>
      </c>
      <c r="D273" t="s">
        <v>15</v>
      </c>
      <c r="E273" s="50">
        <v>4400</v>
      </c>
      <c r="F273" t="s">
        <v>82</v>
      </c>
      <c r="G273" t="s">
        <v>304</v>
      </c>
      <c r="H273" t="s">
        <v>82</v>
      </c>
      <c r="I273" t="s">
        <v>82</v>
      </c>
    </row>
    <row r="274" spans="1:9" x14ac:dyDescent="0.25">
      <c r="A274" s="31">
        <v>273</v>
      </c>
      <c r="B274" s="48">
        <v>44014</v>
      </c>
      <c r="C274" t="s">
        <v>744</v>
      </c>
      <c r="D274" t="s">
        <v>21</v>
      </c>
      <c r="E274" s="50">
        <v>6000</v>
      </c>
      <c r="F274" t="s">
        <v>82</v>
      </c>
      <c r="G274" t="s">
        <v>305</v>
      </c>
      <c r="H274" t="s">
        <v>82</v>
      </c>
      <c r="I274" t="s">
        <v>82</v>
      </c>
    </row>
    <row r="275" spans="1:9" x14ac:dyDescent="0.25">
      <c r="A275" s="31">
        <v>274</v>
      </c>
      <c r="B275" s="48">
        <v>44014</v>
      </c>
      <c r="C275" t="s">
        <v>13</v>
      </c>
      <c r="D275" t="s">
        <v>17</v>
      </c>
      <c r="E275" s="50">
        <v>13200</v>
      </c>
      <c r="F275" t="s">
        <v>82</v>
      </c>
      <c r="G275" t="s">
        <v>306</v>
      </c>
      <c r="H275" t="s">
        <v>82</v>
      </c>
      <c r="I275" t="s">
        <v>82</v>
      </c>
    </row>
    <row r="276" spans="1:9" x14ac:dyDescent="0.25">
      <c r="A276" s="31">
        <v>275</v>
      </c>
      <c r="B276" s="48">
        <v>44014</v>
      </c>
      <c r="C276" t="s">
        <v>13</v>
      </c>
      <c r="D276" t="s">
        <v>17</v>
      </c>
      <c r="E276" s="50">
        <v>2000</v>
      </c>
      <c r="F276" t="s">
        <v>82</v>
      </c>
      <c r="G276" t="s">
        <v>307</v>
      </c>
      <c r="H276" t="s">
        <v>82</v>
      </c>
      <c r="I276" t="s">
        <v>82</v>
      </c>
    </row>
    <row r="277" spans="1:9" x14ac:dyDescent="0.25">
      <c r="A277" s="31">
        <v>276</v>
      </c>
      <c r="B277" s="48">
        <v>44014</v>
      </c>
      <c r="C277" t="s">
        <v>13</v>
      </c>
      <c r="D277" t="s">
        <v>758</v>
      </c>
      <c r="E277" s="50">
        <v>5000</v>
      </c>
      <c r="F277" t="s">
        <v>82</v>
      </c>
      <c r="G277" t="s">
        <v>308</v>
      </c>
      <c r="H277" t="s">
        <v>82</v>
      </c>
      <c r="I277" t="s">
        <v>82</v>
      </c>
    </row>
    <row r="278" spans="1:9" x14ac:dyDescent="0.25">
      <c r="A278" s="31">
        <v>277</v>
      </c>
      <c r="B278" s="48">
        <v>44014</v>
      </c>
      <c r="C278" t="s">
        <v>23</v>
      </c>
      <c r="D278" t="s">
        <v>760</v>
      </c>
      <c r="E278" s="50">
        <v>67000</v>
      </c>
      <c r="F278" t="s">
        <v>82</v>
      </c>
      <c r="G278" t="s">
        <v>309</v>
      </c>
      <c r="H278" t="s">
        <v>82</v>
      </c>
      <c r="I278" t="s">
        <v>82</v>
      </c>
    </row>
    <row r="279" spans="1:9" x14ac:dyDescent="0.25">
      <c r="A279" s="31">
        <v>278</v>
      </c>
      <c r="B279" s="48">
        <v>44014</v>
      </c>
      <c r="C279" t="s">
        <v>9</v>
      </c>
      <c r="D279" t="s">
        <v>12</v>
      </c>
      <c r="E279" s="50">
        <v>5000</v>
      </c>
      <c r="F279" t="s">
        <v>82</v>
      </c>
      <c r="G279" t="s">
        <v>138</v>
      </c>
      <c r="H279" t="s">
        <v>82</v>
      </c>
      <c r="I279" t="s">
        <v>82</v>
      </c>
    </row>
    <row r="280" spans="1:9" x14ac:dyDescent="0.25">
      <c r="A280" s="31">
        <v>279</v>
      </c>
      <c r="B280" s="48">
        <v>44015</v>
      </c>
      <c r="C280" t="s">
        <v>23</v>
      </c>
      <c r="D280" t="s">
        <v>125</v>
      </c>
      <c r="E280" s="50">
        <v>6000</v>
      </c>
      <c r="F280" t="s">
        <v>82</v>
      </c>
      <c r="G280" t="s">
        <v>310</v>
      </c>
      <c r="H280" t="s">
        <v>82</v>
      </c>
      <c r="I280" t="s">
        <v>82</v>
      </c>
    </row>
    <row r="281" spans="1:9" x14ac:dyDescent="0.25">
      <c r="A281" s="31">
        <v>280</v>
      </c>
      <c r="B281" s="48">
        <v>44015</v>
      </c>
      <c r="C281" t="s">
        <v>13</v>
      </c>
      <c r="D281" t="s">
        <v>17</v>
      </c>
      <c r="E281" s="50">
        <v>9500</v>
      </c>
      <c r="F281" t="s">
        <v>82</v>
      </c>
      <c r="G281" t="s">
        <v>311</v>
      </c>
      <c r="H281" t="s">
        <v>82</v>
      </c>
      <c r="I281" t="s">
        <v>82</v>
      </c>
    </row>
    <row r="282" spans="1:9" x14ac:dyDescent="0.25">
      <c r="A282" s="31">
        <v>281</v>
      </c>
      <c r="B282" s="48">
        <v>44015</v>
      </c>
      <c r="C282" t="s">
        <v>23</v>
      </c>
      <c r="D282" t="s">
        <v>26</v>
      </c>
      <c r="E282" s="50">
        <v>50000</v>
      </c>
      <c r="F282" t="s">
        <v>82</v>
      </c>
      <c r="G282" t="s">
        <v>312</v>
      </c>
      <c r="H282" t="s">
        <v>82</v>
      </c>
      <c r="I282" t="s">
        <v>82</v>
      </c>
    </row>
    <row r="283" spans="1:9" x14ac:dyDescent="0.25">
      <c r="A283" s="31">
        <v>282</v>
      </c>
      <c r="B283" s="48">
        <v>44015</v>
      </c>
      <c r="C283" t="s">
        <v>9</v>
      </c>
      <c r="D283" t="s">
        <v>12</v>
      </c>
      <c r="E283" s="50">
        <v>3000</v>
      </c>
      <c r="F283" t="s">
        <v>82</v>
      </c>
      <c r="G283" t="s">
        <v>138</v>
      </c>
      <c r="H283" t="s">
        <v>82</v>
      </c>
      <c r="I283" t="s">
        <v>82</v>
      </c>
    </row>
    <row r="284" spans="1:9" x14ac:dyDescent="0.25">
      <c r="A284" s="31">
        <v>283</v>
      </c>
      <c r="B284" s="48">
        <v>44016</v>
      </c>
      <c r="C284" t="s">
        <v>768</v>
      </c>
      <c r="D284" t="s">
        <v>764</v>
      </c>
      <c r="E284" s="50">
        <v>41500</v>
      </c>
      <c r="F284" t="s">
        <v>82</v>
      </c>
      <c r="G284" t="s">
        <v>191</v>
      </c>
      <c r="H284" t="s">
        <v>82</v>
      </c>
      <c r="I284" t="s">
        <v>82</v>
      </c>
    </row>
    <row r="285" spans="1:9" x14ac:dyDescent="0.25">
      <c r="A285" s="31">
        <v>284</v>
      </c>
      <c r="B285" s="48">
        <v>44016</v>
      </c>
      <c r="C285" t="s">
        <v>23</v>
      </c>
      <c r="D285" t="s">
        <v>760</v>
      </c>
      <c r="E285" s="50">
        <v>30000</v>
      </c>
      <c r="F285" t="s">
        <v>82</v>
      </c>
      <c r="G285" t="s">
        <v>313</v>
      </c>
      <c r="H285" t="s">
        <v>82</v>
      </c>
      <c r="I285" t="s">
        <v>82</v>
      </c>
    </row>
    <row r="286" spans="1:9" x14ac:dyDescent="0.25">
      <c r="A286" s="31">
        <v>285</v>
      </c>
      <c r="B286" s="48">
        <v>44016</v>
      </c>
      <c r="C286" t="s">
        <v>23</v>
      </c>
      <c r="D286" t="s">
        <v>760</v>
      </c>
      <c r="E286" s="50">
        <v>37000</v>
      </c>
      <c r="F286" t="s">
        <v>82</v>
      </c>
      <c r="G286" t="s">
        <v>314</v>
      </c>
      <c r="H286" t="s">
        <v>82</v>
      </c>
      <c r="I286" t="s">
        <v>82</v>
      </c>
    </row>
    <row r="287" spans="1:9" x14ac:dyDescent="0.25">
      <c r="A287" s="31">
        <v>286</v>
      </c>
      <c r="B287" s="48">
        <v>44016</v>
      </c>
      <c r="C287" t="s">
        <v>23</v>
      </c>
      <c r="D287" t="s">
        <v>760</v>
      </c>
      <c r="E287" s="50">
        <v>13000</v>
      </c>
      <c r="F287" t="s">
        <v>82</v>
      </c>
      <c r="G287" t="s">
        <v>315</v>
      </c>
      <c r="H287" t="s">
        <v>82</v>
      </c>
      <c r="I287" t="s">
        <v>82</v>
      </c>
    </row>
    <row r="288" spans="1:9" x14ac:dyDescent="0.25">
      <c r="A288" s="31">
        <v>287</v>
      </c>
      <c r="B288" s="48">
        <v>44016</v>
      </c>
      <c r="C288" t="s">
        <v>23</v>
      </c>
      <c r="D288" t="s">
        <v>760</v>
      </c>
      <c r="E288" s="50">
        <v>5000</v>
      </c>
      <c r="F288" t="s">
        <v>82</v>
      </c>
      <c r="G288" t="s">
        <v>316</v>
      </c>
      <c r="H288" t="s">
        <v>82</v>
      </c>
      <c r="I288" t="s">
        <v>82</v>
      </c>
    </row>
    <row r="289" spans="1:9" x14ac:dyDescent="0.25">
      <c r="A289" s="31">
        <v>288</v>
      </c>
      <c r="B289" s="48">
        <v>44016</v>
      </c>
      <c r="C289" t="s">
        <v>9</v>
      </c>
      <c r="D289" t="s">
        <v>12</v>
      </c>
      <c r="E289" s="50">
        <v>8000</v>
      </c>
      <c r="F289" t="s">
        <v>82</v>
      </c>
      <c r="G289" t="s">
        <v>138</v>
      </c>
      <c r="H289" t="s">
        <v>82</v>
      </c>
      <c r="I289" t="s">
        <v>82</v>
      </c>
    </row>
    <row r="290" spans="1:9" x14ac:dyDescent="0.25">
      <c r="A290" s="31">
        <v>289</v>
      </c>
      <c r="B290" s="48">
        <v>44016</v>
      </c>
      <c r="C290" t="s">
        <v>48</v>
      </c>
      <c r="D290" t="s">
        <v>119</v>
      </c>
      <c r="E290" s="50">
        <v>5000</v>
      </c>
      <c r="F290" t="s">
        <v>82</v>
      </c>
      <c r="G290" t="s">
        <v>317</v>
      </c>
      <c r="H290" t="s">
        <v>82</v>
      </c>
      <c r="I290" t="s">
        <v>82</v>
      </c>
    </row>
    <row r="291" spans="1:9" x14ac:dyDescent="0.25">
      <c r="A291" s="31">
        <v>290</v>
      </c>
      <c r="B291" s="48">
        <v>44016</v>
      </c>
      <c r="C291" t="s">
        <v>13</v>
      </c>
      <c r="D291" t="s">
        <v>758</v>
      </c>
      <c r="E291" s="50">
        <v>6000</v>
      </c>
      <c r="F291" t="s">
        <v>82</v>
      </c>
      <c r="G291" t="s">
        <v>318</v>
      </c>
      <c r="H291" t="s">
        <v>82</v>
      </c>
      <c r="I291" t="s">
        <v>82</v>
      </c>
    </row>
    <row r="292" spans="1:9" x14ac:dyDescent="0.25">
      <c r="A292" s="31">
        <v>291</v>
      </c>
      <c r="B292" s="48">
        <v>44017</v>
      </c>
      <c r="C292" t="s">
        <v>9</v>
      </c>
      <c r="D292" t="s">
        <v>12</v>
      </c>
      <c r="E292" s="50">
        <v>5000</v>
      </c>
      <c r="F292" t="s">
        <v>82</v>
      </c>
      <c r="G292" t="s">
        <v>138</v>
      </c>
      <c r="H292" t="s">
        <v>82</v>
      </c>
      <c r="I292" t="s">
        <v>82</v>
      </c>
    </row>
    <row r="293" spans="1:9" x14ac:dyDescent="0.25">
      <c r="A293" s="31">
        <v>292</v>
      </c>
      <c r="B293" s="48">
        <v>44017</v>
      </c>
      <c r="C293" t="s">
        <v>9</v>
      </c>
      <c r="D293" t="s">
        <v>12</v>
      </c>
      <c r="E293" s="50">
        <v>5000</v>
      </c>
      <c r="F293" t="s">
        <v>82</v>
      </c>
      <c r="G293" t="s">
        <v>134</v>
      </c>
      <c r="H293" t="s">
        <v>82</v>
      </c>
      <c r="I293" t="s">
        <v>82</v>
      </c>
    </row>
    <row r="294" spans="1:9" x14ac:dyDescent="0.25">
      <c r="A294" s="31">
        <v>293</v>
      </c>
      <c r="B294" s="48">
        <v>44017</v>
      </c>
      <c r="C294" t="s">
        <v>13</v>
      </c>
      <c r="D294" t="s">
        <v>56</v>
      </c>
      <c r="E294" s="50">
        <v>6000</v>
      </c>
      <c r="F294" t="s">
        <v>82</v>
      </c>
      <c r="G294" t="s">
        <v>319</v>
      </c>
      <c r="H294" t="s">
        <v>82</v>
      </c>
      <c r="I294" t="s">
        <v>82</v>
      </c>
    </row>
    <row r="295" spans="1:9" x14ac:dyDescent="0.25">
      <c r="A295" s="31">
        <v>294</v>
      </c>
      <c r="B295" s="48">
        <v>44018</v>
      </c>
      <c r="C295" t="s">
        <v>9</v>
      </c>
      <c r="D295" t="s">
        <v>12</v>
      </c>
      <c r="E295" s="50">
        <v>8000</v>
      </c>
      <c r="F295" t="s">
        <v>82</v>
      </c>
      <c r="G295" t="s">
        <v>138</v>
      </c>
      <c r="H295" t="s">
        <v>82</v>
      </c>
      <c r="I295" t="s">
        <v>82</v>
      </c>
    </row>
    <row r="296" spans="1:9" x14ac:dyDescent="0.25">
      <c r="A296" s="31">
        <v>295</v>
      </c>
      <c r="B296" s="48">
        <v>44019</v>
      </c>
      <c r="C296" t="s">
        <v>13</v>
      </c>
      <c r="D296" t="s">
        <v>180</v>
      </c>
      <c r="E296" s="50">
        <v>11000</v>
      </c>
      <c r="F296" t="s">
        <v>82</v>
      </c>
      <c r="G296" t="s">
        <v>320</v>
      </c>
      <c r="H296" t="s">
        <v>82</v>
      </c>
      <c r="I296" t="s">
        <v>82</v>
      </c>
    </row>
    <row r="297" spans="1:9" x14ac:dyDescent="0.25">
      <c r="A297" s="31">
        <v>296</v>
      </c>
      <c r="B297" s="48">
        <v>44019</v>
      </c>
      <c r="C297" t="s">
        <v>9</v>
      </c>
      <c r="D297" t="s">
        <v>12</v>
      </c>
      <c r="E297" s="50">
        <v>5000</v>
      </c>
      <c r="F297" t="s">
        <v>82</v>
      </c>
      <c r="G297" t="s">
        <v>138</v>
      </c>
      <c r="H297" t="s">
        <v>82</v>
      </c>
      <c r="I297" t="s">
        <v>82</v>
      </c>
    </row>
    <row r="298" spans="1:9" x14ac:dyDescent="0.25">
      <c r="A298" s="31">
        <v>297</v>
      </c>
      <c r="B298" s="48">
        <v>44020</v>
      </c>
      <c r="C298" t="s">
        <v>13</v>
      </c>
      <c r="D298" t="s">
        <v>180</v>
      </c>
      <c r="E298" s="50">
        <v>4000</v>
      </c>
      <c r="F298" t="s">
        <v>82</v>
      </c>
      <c r="G298" t="s">
        <v>321</v>
      </c>
      <c r="H298" t="s">
        <v>82</v>
      </c>
      <c r="I298" t="s">
        <v>82</v>
      </c>
    </row>
    <row r="299" spans="1:9" x14ac:dyDescent="0.25">
      <c r="A299" s="31">
        <v>298</v>
      </c>
      <c r="B299" s="48">
        <v>44020</v>
      </c>
      <c r="C299" t="s">
        <v>48</v>
      </c>
      <c r="D299" t="s">
        <v>119</v>
      </c>
      <c r="E299" s="50">
        <v>3000</v>
      </c>
      <c r="F299" t="s">
        <v>82</v>
      </c>
      <c r="G299" t="s">
        <v>322</v>
      </c>
      <c r="H299" t="s">
        <v>82</v>
      </c>
      <c r="I299" t="s">
        <v>82</v>
      </c>
    </row>
    <row r="300" spans="1:9" x14ac:dyDescent="0.25">
      <c r="A300" s="31">
        <v>299</v>
      </c>
      <c r="B300" s="48">
        <v>44020</v>
      </c>
      <c r="C300" t="s">
        <v>13</v>
      </c>
      <c r="D300" t="s">
        <v>756</v>
      </c>
      <c r="E300" s="50">
        <v>1800</v>
      </c>
      <c r="F300" t="s">
        <v>82</v>
      </c>
      <c r="G300" t="s">
        <v>323</v>
      </c>
      <c r="H300" t="s">
        <v>82</v>
      </c>
      <c r="I300" t="s">
        <v>82</v>
      </c>
    </row>
    <row r="301" spans="1:9" x14ac:dyDescent="0.25">
      <c r="A301" s="31">
        <v>300</v>
      </c>
      <c r="B301" s="48">
        <v>44020</v>
      </c>
      <c r="C301" t="s">
        <v>9</v>
      </c>
      <c r="D301" t="s">
        <v>12</v>
      </c>
      <c r="E301" s="50">
        <v>8000</v>
      </c>
      <c r="F301" t="s">
        <v>82</v>
      </c>
      <c r="G301" t="s">
        <v>138</v>
      </c>
      <c r="H301" t="s">
        <v>82</v>
      </c>
      <c r="I301" t="s">
        <v>82</v>
      </c>
    </row>
    <row r="302" spans="1:9" x14ac:dyDescent="0.25">
      <c r="A302" s="31">
        <v>301</v>
      </c>
      <c r="B302" s="48">
        <v>44020</v>
      </c>
      <c r="C302" t="s">
        <v>13</v>
      </c>
      <c r="D302" t="s">
        <v>759</v>
      </c>
      <c r="E302" s="50">
        <v>2000</v>
      </c>
      <c r="F302" t="s">
        <v>82</v>
      </c>
      <c r="G302" t="s">
        <v>324</v>
      </c>
      <c r="H302" t="s">
        <v>82</v>
      </c>
      <c r="I302" t="s">
        <v>82</v>
      </c>
    </row>
    <row r="303" spans="1:9" x14ac:dyDescent="0.25">
      <c r="A303" s="31">
        <v>302</v>
      </c>
      <c r="B303" s="48">
        <v>44020</v>
      </c>
      <c r="C303" t="s">
        <v>13</v>
      </c>
      <c r="D303" t="s">
        <v>15</v>
      </c>
      <c r="E303" s="50">
        <v>1500</v>
      </c>
      <c r="F303" t="s">
        <v>82</v>
      </c>
      <c r="G303" t="s">
        <v>325</v>
      </c>
      <c r="H303" t="s">
        <v>82</v>
      </c>
      <c r="I303" t="s">
        <v>82</v>
      </c>
    </row>
    <row r="304" spans="1:9" x14ac:dyDescent="0.25">
      <c r="A304" s="31">
        <v>303</v>
      </c>
      <c r="B304" s="48">
        <v>44020</v>
      </c>
      <c r="C304" t="s">
        <v>751</v>
      </c>
      <c r="D304" t="s">
        <v>757</v>
      </c>
      <c r="E304" s="50">
        <v>4000</v>
      </c>
      <c r="F304" t="s">
        <v>82</v>
      </c>
      <c r="G304" t="s">
        <v>326</v>
      </c>
      <c r="H304" t="s">
        <v>82</v>
      </c>
      <c r="I304" t="s">
        <v>82</v>
      </c>
    </row>
    <row r="305" spans="1:9" x14ac:dyDescent="0.25">
      <c r="A305" s="31">
        <v>304</v>
      </c>
      <c r="B305" s="48">
        <v>44021</v>
      </c>
      <c r="C305" t="s">
        <v>744</v>
      </c>
      <c r="D305" t="s">
        <v>422</v>
      </c>
      <c r="E305" s="50">
        <v>24000</v>
      </c>
      <c r="F305" t="s">
        <v>82</v>
      </c>
      <c r="G305" t="s">
        <v>327</v>
      </c>
      <c r="H305" t="s">
        <v>82</v>
      </c>
      <c r="I305" t="s">
        <v>82</v>
      </c>
    </row>
    <row r="306" spans="1:9" x14ac:dyDescent="0.25">
      <c r="A306" s="31">
        <v>305</v>
      </c>
      <c r="B306" s="48">
        <v>44021</v>
      </c>
      <c r="C306" t="s">
        <v>9</v>
      </c>
      <c r="D306" t="s">
        <v>12</v>
      </c>
      <c r="E306" s="50">
        <v>8000</v>
      </c>
      <c r="F306" t="s">
        <v>82</v>
      </c>
      <c r="G306" t="s">
        <v>138</v>
      </c>
      <c r="H306" t="s">
        <v>82</v>
      </c>
      <c r="I306" t="s">
        <v>82</v>
      </c>
    </row>
    <row r="307" spans="1:9" x14ac:dyDescent="0.25">
      <c r="A307" s="31">
        <v>306</v>
      </c>
      <c r="B307" s="48">
        <v>44021</v>
      </c>
      <c r="C307" t="s">
        <v>751</v>
      </c>
      <c r="D307" t="s">
        <v>749</v>
      </c>
      <c r="E307" s="50">
        <v>5000</v>
      </c>
      <c r="F307" t="s">
        <v>82</v>
      </c>
      <c r="G307" t="s">
        <v>328</v>
      </c>
      <c r="H307" t="s">
        <v>82</v>
      </c>
      <c r="I307" t="s">
        <v>82</v>
      </c>
    </row>
    <row r="308" spans="1:9" x14ac:dyDescent="0.25">
      <c r="A308" s="31">
        <v>307</v>
      </c>
      <c r="B308" s="48">
        <v>44021</v>
      </c>
      <c r="C308" t="s">
        <v>751</v>
      </c>
      <c r="D308" t="s">
        <v>757</v>
      </c>
      <c r="E308" s="50">
        <v>5000</v>
      </c>
      <c r="F308" t="s">
        <v>82</v>
      </c>
      <c r="G308" t="s">
        <v>329</v>
      </c>
      <c r="H308" t="s">
        <v>82</v>
      </c>
      <c r="I308" t="s">
        <v>82</v>
      </c>
    </row>
    <row r="309" spans="1:9" x14ac:dyDescent="0.25">
      <c r="A309" s="31">
        <v>308</v>
      </c>
      <c r="B309" s="48">
        <v>44021</v>
      </c>
      <c r="C309" t="s">
        <v>9</v>
      </c>
      <c r="D309" t="s">
        <v>12</v>
      </c>
      <c r="E309" s="50">
        <v>4000</v>
      </c>
      <c r="F309" t="s">
        <v>82</v>
      </c>
      <c r="G309" t="s">
        <v>138</v>
      </c>
      <c r="H309" t="s">
        <v>82</v>
      </c>
      <c r="I309" t="s">
        <v>82</v>
      </c>
    </row>
    <row r="310" spans="1:9" x14ac:dyDescent="0.25">
      <c r="A310" s="31">
        <v>309</v>
      </c>
      <c r="B310" s="48">
        <v>44022</v>
      </c>
      <c r="C310" t="s">
        <v>2</v>
      </c>
      <c r="D310" t="s">
        <v>77</v>
      </c>
      <c r="E310" s="50">
        <v>14000</v>
      </c>
      <c r="F310" t="s">
        <v>82</v>
      </c>
      <c r="G310" t="s">
        <v>295</v>
      </c>
      <c r="H310" t="s">
        <v>82</v>
      </c>
      <c r="I310" t="s">
        <v>82</v>
      </c>
    </row>
    <row r="311" spans="1:9" x14ac:dyDescent="0.25">
      <c r="A311" s="31">
        <v>310</v>
      </c>
      <c r="B311" s="48">
        <v>44023</v>
      </c>
      <c r="C311" t="s">
        <v>9</v>
      </c>
      <c r="D311" t="s">
        <v>12</v>
      </c>
      <c r="E311" s="50">
        <v>5000</v>
      </c>
      <c r="F311" t="s">
        <v>82</v>
      </c>
      <c r="G311" t="s">
        <v>138</v>
      </c>
      <c r="H311" t="s">
        <v>82</v>
      </c>
      <c r="I311" t="s">
        <v>82</v>
      </c>
    </row>
    <row r="312" spans="1:9" x14ac:dyDescent="0.25">
      <c r="A312" s="31">
        <v>311</v>
      </c>
      <c r="B312" s="48">
        <v>44023</v>
      </c>
      <c r="C312" t="s">
        <v>768</v>
      </c>
      <c r="D312" t="s">
        <v>764</v>
      </c>
      <c r="E312" s="50">
        <v>41500</v>
      </c>
      <c r="F312" t="s">
        <v>82</v>
      </c>
      <c r="G312" t="s">
        <v>191</v>
      </c>
      <c r="H312" t="s">
        <v>82</v>
      </c>
      <c r="I312" t="s">
        <v>82</v>
      </c>
    </row>
    <row r="313" spans="1:9" x14ac:dyDescent="0.25">
      <c r="A313" s="31">
        <v>312</v>
      </c>
      <c r="B313" s="48">
        <v>44023</v>
      </c>
      <c r="C313" t="s">
        <v>751</v>
      </c>
      <c r="D313" t="s">
        <v>757</v>
      </c>
      <c r="E313" s="50">
        <v>4000</v>
      </c>
      <c r="F313" t="s">
        <v>82</v>
      </c>
      <c r="G313" t="s">
        <v>330</v>
      </c>
      <c r="H313" t="s">
        <v>82</v>
      </c>
      <c r="I313" t="s">
        <v>82</v>
      </c>
    </row>
    <row r="314" spans="1:9" x14ac:dyDescent="0.25">
      <c r="A314" s="31">
        <v>313</v>
      </c>
      <c r="B314" s="48">
        <v>44024</v>
      </c>
      <c r="C314" t="s">
        <v>9</v>
      </c>
      <c r="D314" t="s">
        <v>12</v>
      </c>
      <c r="E314" s="50">
        <v>5000</v>
      </c>
      <c r="F314" t="s">
        <v>82</v>
      </c>
      <c r="G314" t="s">
        <v>138</v>
      </c>
      <c r="H314" t="s">
        <v>82</v>
      </c>
      <c r="I314" t="s">
        <v>82</v>
      </c>
    </row>
    <row r="315" spans="1:9" x14ac:dyDescent="0.25">
      <c r="A315" s="31">
        <v>314</v>
      </c>
      <c r="B315" s="48">
        <v>44024</v>
      </c>
      <c r="C315" t="s">
        <v>9</v>
      </c>
      <c r="D315" t="s">
        <v>10</v>
      </c>
      <c r="E315" s="50">
        <v>5000</v>
      </c>
      <c r="F315" t="s">
        <v>82</v>
      </c>
      <c r="G315" t="s">
        <v>209</v>
      </c>
      <c r="H315" t="s">
        <v>82</v>
      </c>
      <c r="I315" t="s">
        <v>82</v>
      </c>
    </row>
    <row r="316" spans="1:9" x14ac:dyDescent="0.25">
      <c r="A316" s="31">
        <v>315</v>
      </c>
      <c r="B316" s="48">
        <v>44024</v>
      </c>
      <c r="C316" t="s">
        <v>23</v>
      </c>
      <c r="D316" t="s">
        <v>26</v>
      </c>
      <c r="E316" s="50">
        <v>2000</v>
      </c>
      <c r="F316" t="s">
        <v>82</v>
      </c>
      <c r="G316" t="s">
        <v>331</v>
      </c>
      <c r="H316" t="s">
        <v>82</v>
      </c>
      <c r="I316" t="s">
        <v>82</v>
      </c>
    </row>
    <row r="317" spans="1:9" x14ac:dyDescent="0.25">
      <c r="A317" s="31">
        <v>316</v>
      </c>
      <c r="B317" s="48">
        <v>44025</v>
      </c>
      <c r="C317" t="s">
        <v>9</v>
      </c>
      <c r="D317" t="s">
        <v>12</v>
      </c>
      <c r="E317" s="50">
        <v>5000</v>
      </c>
      <c r="F317" t="s">
        <v>82</v>
      </c>
      <c r="G317" t="s">
        <v>138</v>
      </c>
      <c r="H317" t="s">
        <v>82</v>
      </c>
      <c r="I317" t="s">
        <v>82</v>
      </c>
    </row>
    <row r="318" spans="1:9" x14ac:dyDescent="0.25">
      <c r="A318" s="31">
        <v>317</v>
      </c>
      <c r="B318" s="48">
        <v>44025</v>
      </c>
      <c r="C318" t="s">
        <v>23</v>
      </c>
      <c r="D318" t="s">
        <v>125</v>
      </c>
      <c r="E318" s="50">
        <v>12000</v>
      </c>
      <c r="F318" t="s">
        <v>82</v>
      </c>
      <c r="G318" t="s">
        <v>332</v>
      </c>
      <c r="H318" t="s">
        <v>82</v>
      </c>
      <c r="I318" t="s">
        <v>82</v>
      </c>
    </row>
    <row r="319" spans="1:9" x14ac:dyDescent="0.25">
      <c r="A319" s="31">
        <v>318</v>
      </c>
      <c r="B319" s="48">
        <v>44025</v>
      </c>
      <c r="C319" t="s">
        <v>750</v>
      </c>
      <c r="D319" t="s">
        <v>753</v>
      </c>
      <c r="E319" s="50">
        <v>4500</v>
      </c>
      <c r="F319" t="s">
        <v>82</v>
      </c>
      <c r="G319" t="s">
        <v>333</v>
      </c>
      <c r="H319" t="s">
        <v>82</v>
      </c>
      <c r="I319" t="s">
        <v>82</v>
      </c>
    </row>
    <row r="320" spans="1:9" x14ac:dyDescent="0.25">
      <c r="A320" s="31">
        <v>319</v>
      </c>
      <c r="B320" s="48">
        <v>44026</v>
      </c>
      <c r="C320" t="s">
        <v>13</v>
      </c>
      <c r="D320" t="s">
        <v>15</v>
      </c>
      <c r="E320" s="50">
        <v>3000</v>
      </c>
      <c r="F320" t="s">
        <v>82</v>
      </c>
      <c r="G320" t="s">
        <v>334</v>
      </c>
      <c r="H320" t="s">
        <v>82</v>
      </c>
      <c r="I320" t="s">
        <v>82</v>
      </c>
    </row>
    <row r="321" spans="1:9" x14ac:dyDescent="0.25">
      <c r="A321" s="31">
        <v>320</v>
      </c>
      <c r="B321" s="48">
        <v>44026</v>
      </c>
      <c r="C321" t="s">
        <v>13</v>
      </c>
      <c r="D321" t="s">
        <v>16</v>
      </c>
      <c r="E321" s="50">
        <v>3000</v>
      </c>
      <c r="F321" t="s">
        <v>82</v>
      </c>
      <c r="G321" t="s">
        <v>335</v>
      </c>
      <c r="H321" t="s">
        <v>82</v>
      </c>
      <c r="I321" t="s">
        <v>82</v>
      </c>
    </row>
    <row r="322" spans="1:9" x14ac:dyDescent="0.25">
      <c r="A322" s="31">
        <v>321</v>
      </c>
      <c r="B322" s="48">
        <v>44026</v>
      </c>
      <c r="C322" t="s">
        <v>13</v>
      </c>
      <c r="D322" t="s">
        <v>756</v>
      </c>
      <c r="E322" s="50">
        <v>20500</v>
      </c>
      <c r="F322" t="s">
        <v>82</v>
      </c>
      <c r="G322" t="s">
        <v>336</v>
      </c>
      <c r="H322" t="s">
        <v>82</v>
      </c>
      <c r="I322" t="s">
        <v>82</v>
      </c>
    </row>
    <row r="323" spans="1:9" x14ac:dyDescent="0.25">
      <c r="A323" s="31">
        <v>322</v>
      </c>
      <c r="B323" s="48">
        <v>44026</v>
      </c>
      <c r="C323" t="s">
        <v>4</v>
      </c>
      <c r="D323" t="s">
        <v>62</v>
      </c>
      <c r="E323" s="50">
        <v>19450</v>
      </c>
      <c r="F323" t="s">
        <v>82</v>
      </c>
      <c r="G323" t="s">
        <v>337</v>
      </c>
      <c r="H323" t="s">
        <v>82</v>
      </c>
      <c r="I323" t="s">
        <v>82</v>
      </c>
    </row>
    <row r="324" spans="1:9" x14ac:dyDescent="0.25">
      <c r="A324" s="31">
        <v>323</v>
      </c>
      <c r="B324" s="48">
        <v>44026</v>
      </c>
      <c r="C324" t="s">
        <v>9</v>
      </c>
      <c r="D324" t="s">
        <v>10</v>
      </c>
      <c r="E324" s="50">
        <v>5000</v>
      </c>
      <c r="F324" t="s">
        <v>82</v>
      </c>
      <c r="G324" t="s">
        <v>338</v>
      </c>
      <c r="H324" t="s">
        <v>82</v>
      </c>
      <c r="I324" t="s">
        <v>82</v>
      </c>
    </row>
    <row r="325" spans="1:9" x14ac:dyDescent="0.25">
      <c r="A325" s="31">
        <v>324</v>
      </c>
      <c r="B325" s="48">
        <v>44026</v>
      </c>
      <c r="C325" t="s">
        <v>9</v>
      </c>
      <c r="D325" t="s">
        <v>12</v>
      </c>
      <c r="E325" s="50">
        <v>3000</v>
      </c>
      <c r="F325" t="s">
        <v>82</v>
      </c>
      <c r="G325" t="s">
        <v>138</v>
      </c>
      <c r="H325" t="s">
        <v>82</v>
      </c>
      <c r="I325" t="s">
        <v>82</v>
      </c>
    </row>
    <row r="326" spans="1:9" x14ac:dyDescent="0.25">
      <c r="A326" s="31">
        <v>325</v>
      </c>
      <c r="B326" s="48">
        <v>44027</v>
      </c>
      <c r="C326" t="s">
        <v>9</v>
      </c>
      <c r="D326" t="s">
        <v>10</v>
      </c>
      <c r="E326" s="50">
        <v>5000</v>
      </c>
      <c r="F326" t="s">
        <v>82</v>
      </c>
      <c r="G326" t="s">
        <v>209</v>
      </c>
      <c r="H326" t="s">
        <v>82</v>
      </c>
      <c r="I326" t="s">
        <v>82</v>
      </c>
    </row>
    <row r="327" spans="1:9" x14ac:dyDescent="0.25">
      <c r="A327" s="31">
        <v>326</v>
      </c>
      <c r="B327" s="48">
        <v>44027</v>
      </c>
      <c r="C327" t="s">
        <v>2</v>
      </c>
      <c r="D327" t="s">
        <v>22</v>
      </c>
      <c r="E327" s="50">
        <v>18000</v>
      </c>
      <c r="F327" t="s">
        <v>82</v>
      </c>
      <c r="G327" t="s">
        <v>339</v>
      </c>
      <c r="H327" t="s">
        <v>82</v>
      </c>
      <c r="I327" t="s">
        <v>82</v>
      </c>
    </row>
    <row r="328" spans="1:9" x14ac:dyDescent="0.25">
      <c r="A328" s="31">
        <v>327</v>
      </c>
      <c r="B328" s="48">
        <v>44027</v>
      </c>
      <c r="C328" t="s">
        <v>744</v>
      </c>
      <c r="D328" t="s">
        <v>422</v>
      </c>
      <c r="E328" s="50">
        <v>13000</v>
      </c>
      <c r="F328" t="s">
        <v>82</v>
      </c>
      <c r="G328" t="s">
        <v>295</v>
      </c>
      <c r="H328" t="s">
        <v>82</v>
      </c>
      <c r="I328" t="s">
        <v>82</v>
      </c>
    </row>
    <row r="329" spans="1:9" x14ac:dyDescent="0.25">
      <c r="A329" s="31">
        <v>328</v>
      </c>
      <c r="B329" s="48">
        <v>44027</v>
      </c>
      <c r="C329" t="s">
        <v>9</v>
      </c>
      <c r="D329" t="s">
        <v>12</v>
      </c>
      <c r="E329" s="50">
        <v>3000</v>
      </c>
      <c r="F329" t="s">
        <v>82</v>
      </c>
      <c r="G329" t="s">
        <v>138</v>
      </c>
      <c r="H329" t="s">
        <v>82</v>
      </c>
      <c r="I329" t="s">
        <v>82</v>
      </c>
    </row>
    <row r="330" spans="1:9" x14ac:dyDescent="0.25">
      <c r="A330" s="31">
        <v>329</v>
      </c>
      <c r="B330" s="48">
        <v>44028</v>
      </c>
      <c r="C330" t="s">
        <v>13</v>
      </c>
      <c r="D330" t="s">
        <v>17</v>
      </c>
      <c r="E330" s="50">
        <v>2000</v>
      </c>
      <c r="F330" t="s">
        <v>82</v>
      </c>
      <c r="G330" t="s">
        <v>340</v>
      </c>
      <c r="H330" t="s">
        <v>82</v>
      </c>
      <c r="I330" t="s">
        <v>82</v>
      </c>
    </row>
    <row r="331" spans="1:9" x14ac:dyDescent="0.25">
      <c r="A331" s="31">
        <v>330</v>
      </c>
      <c r="B331" s="48">
        <v>44028</v>
      </c>
      <c r="C331" t="s">
        <v>23</v>
      </c>
      <c r="D331" t="s">
        <v>760</v>
      </c>
      <c r="E331" s="50">
        <v>3000</v>
      </c>
      <c r="F331" t="s">
        <v>82</v>
      </c>
      <c r="G331" t="s">
        <v>341</v>
      </c>
      <c r="H331" t="s">
        <v>82</v>
      </c>
      <c r="I331" t="s">
        <v>82</v>
      </c>
    </row>
    <row r="332" spans="1:9" x14ac:dyDescent="0.25">
      <c r="A332" s="31">
        <v>331</v>
      </c>
      <c r="B332" s="48">
        <v>44028</v>
      </c>
      <c r="C332" t="s">
        <v>9</v>
      </c>
      <c r="D332" t="s">
        <v>12</v>
      </c>
      <c r="E332" s="50">
        <v>5000</v>
      </c>
      <c r="F332" t="s">
        <v>82</v>
      </c>
      <c r="G332" t="s">
        <v>138</v>
      </c>
      <c r="H332" t="s">
        <v>82</v>
      </c>
      <c r="I332" t="s">
        <v>82</v>
      </c>
    </row>
    <row r="333" spans="1:9" x14ac:dyDescent="0.25">
      <c r="A333" s="31">
        <v>332</v>
      </c>
      <c r="B333" s="48">
        <v>44029</v>
      </c>
      <c r="C333" t="s">
        <v>13</v>
      </c>
      <c r="D333" t="s">
        <v>15</v>
      </c>
      <c r="E333" s="50">
        <v>4000</v>
      </c>
      <c r="F333" t="s">
        <v>82</v>
      </c>
      <c r="G333" t="s">
        <v>342</v>
      </c>
      <c r="H333" t="s">
        <v>82</v>
      </c>
      <c r="I333" t="s">
        <v>82</v>
      </c>
    </row>
    <row r="334" spans="1:9" x14ac:dyDescent="0.25">
      <c r="A334" s="31">
        <v>333</v>
      </c>
      <c r="B334" s="48">
        <v>44029</v>
      </c>
      <c r="C334" t="s">
        <v>13</v>
      </c>
      <c r="D334" t="s">
        <v>758</v>
      </c>
      <c r="E334" s="50">
        <v>20000</v>
      </c>
      <c r="F334" t="s">
        <v>82</v>
      </c>
      <c r="G334" t="s">
        <v>343</v>
      </c>
      <c r="H334" t="s">
        <v>82</v>
      </c>
      <c r="I334" t="s">
        <v>82</v>
      </c>
    </row>
    <row r="335" spans="1:9" x14ac:dyDescent="0.25">
      <c r="A335" s="31">
        <v>334</v>
      </c>
      <c r="B335" s="48">
        <v>44029</v>
      </c>
      <c r="C335" t="s">
        <v>13</v>
      </c>
      <c r="D335" t="s">
        <v>180</v>
      </c>
      <c r="E335" s="50">
        <v>2000</v>
      </c>
      <c r="F335" t="s">
        <v>82</v>
      </c>
      <c r="G335" t="s">
        <v>344</v>
      </c>
      <c r="H335" t="s">
        <v>82</v>
      </c>
      <c r="I335" t="s">
        <v>82</v>
      </c>
    </row>
    <row r="336" spans="1:9" x14ac:dyDescent="0.25">
      <c r="A336" s="31">
        <v>335</v>
      </c>
      <c r="B336" s="48">
        <v>44029</v>
      </c>
      <c r="C336" t="s">
        <v>9</v>
      </c>
      <c r="D336" t="s">
        <v>11</v>
      </c>
      <c r="E336" s="50">
        <v>3500</v>
      </c>
      <c r="F336" t="s">
        <v>82</v>
      </c>
      <c r="G336" t="s">
        <v>217</v>
      </c>
      <c r="H336" t="s">
        <v>82</v>
      </c>
      <c r="I336" t="s">
        <v>82</v>
      </c>
    </row>
    <row r="337" spans="1:9" x14ac:dyDescent="0.25">
      <c r="A337" s="31">
        <v>336</v>
      </c>
      <c r="B337" s="48">
        <v>44030</v>
      </c>
      <c r="C337" t="s">
        <v>768</v>
      </c>
      <c r="D337" t="s">
        <v>764</v>
      </c>
      <c r="E337" s="50">
        <v>38500</v>
      </c>
      <c r="F337" t="s">
        <v>82</v>
      </c>
      <c r="G337" t="s">
        <v>191</v>
      </c>
      <c r="H337" t="s">
        <v>82</v>
      </c>
      <c r="I337" t="s">
        <v>82</v>
      </c>
    </row>
    <row r="338" spans="1:9" x14ac:dyDescent="0.25">
      <c r="A338" s="31">
        <v>337</v>
      </c>
      <c r="B338" s="48">
        <v>44030</v>
      </c>
      <c r="C338" t="s">
        <v>9</v>
      </c>
      <c r="D338" t="s">
        <v>12</v>
      </c>
      <c r="E338" s="50">
        <v>5000</v>
      </c>
      <c r="F338" t="s">
        <v>82</v>
      </c>
      <c r="G338" t="s">
        <v>138</v>
      </c>
      <c r="H338" t="s">
        <v>82</v>
      </c>
      <c r="I338" t="s">
        <v>82</v>
      </c>
    </row>
    <row r="339" spans="1:9" x14ac:dyDescent="0.25">
      <c r="A339" s="31">
        <v>338</v>
      </c>
      <c r="B339" s="48">
        <v>44031</v>
      </c>
      <c r="C339" t="s">
        <v>9</v>
      </c>
      <c r="D339" t="s">
        <v>10</v>
      </c>
      <c r="E339" s="50">
        <v>10000</v>
      </c>
      <c r="F339" t="s">
        <v>82</v>
      </c>
      <c r="G339" t="s">
        <v>161</v>
      </c>
      <c r="H339" t="s">
        <v>82</v>
      </c>
      <c r="I339" t="s">
        <v>82</v>
      </c>
    </row>
    <row r="340" spans="1:9" x14ac:dyDescent="0.25">
      <c r="A340" s="31">
        <v>339</v>
      </c>
      <c r="B340" s="48">
        <v>44032</v>
      </c>
      <c r="C340" t="s">
        <v>9</v>
      </c>
      <c r="D340" t="s">
        <v>12</v>
      </c>
      <c r="E340" s="50">
        <v>21500</v>
      </c>
      <c r="F340" t="s">
        <v>82</v>
      </c>
      <c r="G340" t="s">
        <v>345</v>
      </c>
      <c r="H340" t="s">
        <v>82</v>
      </c>
      <c r="I340" t="s">
        <v>82</v>
      </c>
    </row>
    <row r="341" spans="1:9" x14ac:dyDescent="0.25">
      <c r="A341" s="31">
        <v>340</v>
      </c>
      <c r="B341" s="48">
        <v>44032</v>
      </c>
      <c r="C341" t="s">
        <v>23</v>
      </c>
      <c r="D341" t="s">
        <v>26</v>
      </c>
      <c r="E341" s="50">
        <v>13500</v>
      </c>
      <c r="F341" t="s">
        <v>82</v>
      </c>
      <c r="G341" t="s">
        <v>346</v>
      </c>
      <c r="H341" t="s">
        <v>82</v>
      </c>
      <c r="I341" t="s">
        <v>82</v>
      </c>
    </row>
    <row r="342" spans="1:9" x14ac:dyDescent="0.25">
      <c r="A342" s="31">
        <v>341</v>
      </c>
      <c r="B342" s="48">
        <v>44032</v>
      </c>
      <c r="C342" t="s">
        <v>13</v>
      </c>
      <c r="D342" t="s">
        <v>756</v>
      </c>
      <c r="E342" s="50">
        <v>10400</v>
      </c>
      <c r="F342" t="s">
        <v>82</v>
      </c>
      <c r="G342" t="s">
        <v>347</v>
      </c>
      <c r="H342" t="s">
        <v>82</v>
      </c>
      <c r="I342" t="s">
        <v>82</v>
      </c>
    </row>
    <row r="343" spans="1:9" x14ac:dyDescent="0.25">
      <c r="A343" s="31">
        <v>342</v>
      </c>
      <c r="B343" s="48">
        <v>44032</v>
      </c>
      <c r="C343" t="s">
        <v>13</v>
      </c>
      <c r="D343" t="s">
        <v>756</v>
      </c>
      <c r="E343" s="50">
        <v>2400</v>
      </c>
      <c r="F343" t="s">
        <v>82</v>
      </c>
      <c r="G343" t="s">
        <v>348</v>
      </c>
      <c r="H343" t="s">
        <v>82</v>
      </c>
      <c r="I343" t="s">
        <v>82</v>
      </c>
    </row>
    <row r="344" spans="1:9" x14ac:dyDescent="0.25">
      <c r="A344" s="31">
        <v>343</v>
      </c>
      <c r="B344" s="48">
        <v>44032</v>
      </c>
      <c r="C344" t="s">
        <v>13</v>
      </c>
      <c r="D344" t="s">
        <v>756</v>
      </c>
      <c r="E344" s="50">
        <v>3300</v>
      </c>
      <c r="F344" t="s">
        <v>82</v>
      </c>
      <c r="G344" t="s">
        <v>349</v>
      </c>
      <c r="H344" t="s">
        <v>82</v>
      </c>
      <c r="I344" t="s">
        <v>82</v>
      </c>
    </row>
    <row r="345" spans="1:9" x14ac:dyDescent="0.25">
      <c r="A345" s="31">
        <v>344</v>
      </c>
      <c r="B345" s="48">
        <v>44032</v>
      </c>
      <c r="C345" t="s">
        <v>768</v>
      </c>
      <c r="D345" t="s">
        <v>764</v>
      </c>
      <c r="E345" s="50">
        <v>20000</v>
      </c>
      <c r="F345" t="s">
        <v>82</v>
      </c>
      <c r="G345" t="s">
        <v>350</v>
      </c>
      <c r="H345" t="s">
        <v>82</v>
      </c>
      <c r="I345" t="s">
        <v>82</v>
      </c>
    </row>
    <row r="346" spans="1:9" x14ac:dyDescent="0.25">
      <c r="A346" s="31">
        <v>345</v>
      </c>
      <c r="B346" s="48">
        <v>44032</v>
      </c>
      <c r="C346" t="s">
        <v>48</v>
      </c>
      <c r="D346" t="s">
        <v>118</v>
      </c>
      <c r="E346" s="50">
        <v>150500</v>
      </c>
      <c r="F346" t="s">
        <v>82</v>
      </c>
      <c r="G346" t="s">
        <v>351</v>
      </c>
      <c r="H346" t="s">
        <v>82</v>
      </c>
      <c r="I346" t="s">
        <v>82</v>
      </c>
    </row>
    <row r="347" spans="1:9" x14ac:dyDescent="0.25">
      <c r="A347" s="31">
        <v>346</v>
      </c>
      <c r="B347" s="48">
        <v>44032</v>
      </c>
      <c r="C347" t="s">
        <v>48</v>
      </c>
      <c r="D347" t="s">
        <v>117</v>
      </c>
      <c r="E347" s="50">
        <v>17000</v>
      </c>
      <c r="F347" t="s">
        <v>82</v>
      </c>
      <c r="G347" t="s">
        <v>352</v>
      </c>
      <c r="H347" t="s">
        <v>82</v>
      </c>
      <c r="I347" t="s">
        <v>82</v>
      </c>
    </row>
    <row r="348" spans="1:9" x14ac:dyDescent="0.25">
      <c r="A348" s="31">
        <v>347</v>
      </c>
      <c r="B348" s="48">
        <v>44033</v>
      </c>
      <c r="C348" t="s">
        <v>9</v>
      </c>
      <c r="D348" t="s">
        <v>10</v>
      </c>
      <c r="E348" s="50">
        <v>10000</v>
      </c>
      <c r="F348" t="s">
        <v>82</v>
      </c>
      <c r="G348" t="s">
        <v>209</v>
      </c>
      <c r="H348" t="s">
        <v>82</v>
      </c>
      <c r="I348" t="s">
        <v>82</v>
      </c>
    </row>
    <row r="349" spans="1:9" x14ac:dyDescent="0.25">
      <c r="A349" s="31">
        <v>348</v>
      </c>
      <c r="B349" s="48">
        <v>44033</v>
      </c>
      <c r="C349" t="s">
        <v>751</v>
      </c>
      <c r="D349" t="s">
        <v>757</v>
      </c>
      <c r="E349" s="50">
        <v>3000</v>
      </c>
      <c r="F349" t="s">
        <v>82</v>
      </c>
      <c r="G349" t="s">
        <v>353</v>
      </c>
      <c r="H349" t="s">
        <v>82</v>
      </c>
      <c r="I349" t="s">
        <v>82</v>
      </c>
    </row>
    <row r="350" spans="1:9" x14ac:dyDescent="0.25">
      <c r="A350" s="31">
        <v>349</v>
      </c>
      <c r="B350" s="48">
        <v>44033</v>
      </c>
      <c r="C350" t="s">
        <v>744</v>
      </c>
      <c r="D350" t="s">
        <v>21</v>
      </c>
      <c r="E350" s="50">
        <v>5000</v>
      </c>
      <c r="F350" t="s">
        <v>82</v>
      </c>
      <c r="G350" t="s">
        <v>354</v>
      </c>
      <c r="H350" t="s">
        <v>82</v>
      </c>
      <c r="I350" t="s">
        <v>82</v>
      </c>
    </row>
    <row r="351" spans="1:9" x14ac:dyDescent="0.25">
      <c r="A351" s="31">
        <v>350</v>
      </c>
      <c r="B351" s="48">
        <v>44033</v>
      </c>
      <c r="C351" t="s">
        <v>744</v>
      </c>
      <c r="D351" t="s">
        <v>745</v>
      </c>
      <c r="E351" s="50">
        <v>8000</v>
      </c>
      <c r="F351" t="s">
        <v>82</v>
      </c>
      <c r="G351" t="s">
        <v>355</v>
      </c>
      <c r="H351" t="s">
        <v>82</v>
      </c>
      <c r="I351" t="s">
        <v>82</v>
      </c>
    </row>
    <row r="352" spans="1:9" x14ac:dyDescent="0.25">
      <c r="A352" s="31">
        <v>351</v>
      </c>
      <c r="B352" s="48">
        <v>44033</v>
      </c>
      <c r="C352" t="s">
        <v>4</v>
      </c>
      <c r="D352" t="s">
        <v>62</v>
      </c>
      <c r="E352" s="50">
        <v>2500</v>
      </c>
      <c r="F352" t="s">
        <v>82</v>
      </c>
      <c r="G352" t="s">
        <v>356</v>
      </c>
      <c r="H352" t="s">
        <v>82</v>
      </c>
      <c r="I352" t="s">
        <v>82</v>
      </c>
    </row>
    <row r="353" spans="1:9" x14ac:dyDescent="0.25">
      <c r="A353" s="31">
        <v>352</v>
      </c>
      <c r="B353" s="48">
        <v>44033</v>
      </c>
      <c r="C353" t="s">
        <v>13</v>
      </c>
      <c r="D353" t="s">
        <v>15</v>
      </c>
      <c r="E353" s="50">
        <v>2300</v>
      </c>
      <c r="F353" t="s">
        <v>82</v>
      </c>
      <c r="G353" t="s">
        <v>357</v>
      </c>
      <c r="H353" t="s">
        <v>82</v>
      </c>
      <c r="I353" t="s">
        <v>82</v>
      </c>
    </row>
    <row r="354" spans="1:9" x14ac:dyDescent="0.25">
      <c r="A354" s="31">
        <v>353</v>
      </c>
      <c r="B354" s="48">
        <v>44033</v>
      </c>
      <c r="C354" t="s">
        <v>13</v>
      </c>
      <c r="D354" t="s">
        <v>19</v>
      </c>
      <c r="E354" s="50">
        <v>2000</v>
      </c>
      <c r="F354" t="s">
        <v>82</v>
      </c>
      <c r="G354" t="s">
        <v>358</v>
      </c>
      <c r="H354" t="s">
        <v>82</v>
      </c>
      <c r="I354" t="s">
        <v>82</v>
      </c>
    </row>
    <row r="355" spans="1:9" x14ac:dyDescent="0.25">
      <c r="A355" s="31">
        <v>354</v>
      </c>
      <c r="B355" s="48">
        <v>44034</v>
      </c>
      <c r="C355" t="s">
        <v>23</v>
      </c>
      <c r="D355" t="s">
        <v>125</v>
      </c>
      <c r="E355" s="50">
        <v>3500</v>
      </c>
      <c r="F355" t="s">
        <v>82</v>
      </c>
      <c r="G355" t="s">
        <v>359</v>
      </c>
      <c r="H355" t="s">
        <v>82</v>
      </c>
      <c r="I355" t="s">
        <v>82</v>
      </c>
    </row>
    <row r="356" spans="1:9" x14ac:dyDescent="0.25">
      <c r="A356" s="31">
        <v>355</v>
      </c>
      <c r="B356" s="48">
        <v>44034</v>
      </c>
      <c r="C356" t="s">
        <v>9</v>
      </c>
      <c r="D356" t="s">
        <v>12</v>
      </c>
      <c r="E356" s="50">
        <v>5000</v>
      </c>
      <c r="F356" t="s">
        <v>82</v>
      </c>
      <c r="G356" t="s">
        <v>138</v>
      </c>
      <c r="H356" t="s">
        <v>82</v>
      </c>
      <c r="I356" t="s">
        <v>82</v>
      </c>
    </row>
    <row r="357" spans="1:9" x14ac:dyDescent="0.25">
      <c r="A357" s="31">
        <v>356</v>
      </c>
      <c r="B357" s="48">
        <v>44035</v>
      </c>
      <c r="C357" t="s">
        <v>744</v>
      </c>
      <c r="D357" t="s">
        <v>802</v>
      </c>
      <c r="E357" s="50">
        <v>50000</v>
      </c>
      <c r="F357" t="s">
        <v>82</v>
      </c>
      <c r="G357" t="s">
        <v>360</v>
      </c>
      <c r="H357" t="s">
        <v>82</v>
      </c>
      <c r="I357" t="s">
        <v>82</v>
      </c>
    </row>
    <row r="358" spans="1:9" x14ac:dyDescent="0.25">
      <c r="A358" s="31">
        <v>357</v>
      </c>
      <c r="B358" s="48">
        <v>44035</v>
      </c>
      <c r="C358" t="s">
        <v>9</v>
      </c>
      <c r="D358" t="s">
        <v>12</v>
      </c>
      <c r="E358" s="50">
        <v>21500</v>
      </c>
      <c r="F358" t="s">
        <v>82</v>
      </c>
      <c r="G358" t="s">
        <v>345</v>
      </c>
      <c r="H358" t="s">
        <v>82</v>
      </c>
      <c r="I358" t="s">
        <v>82</v>
      </c>
    </row>
    <row r="359" spans="1:9" x14ac:dyDescent="0.25">
      <c r="A359" s="31">
        <v>358</v>
      </c>
      <c r="B359" s="48">
        <v>44035</v>
      </c>
      <c r="C359" t="s">
        <v>23</v>
      </c>
      <c r="D359" t="s">
        <v>26</v>
      </c>
      <c r="E359" s="50">
        <v>5500</v>
      </c>
      <c r="F359" t="s">
        <v>82</v>
      </c>
      <c r="G359" t="s">
        <v>361</v>
      </c>
      <c r="H359" t="s">
        <v>82</v>
      </c>
      <c r="I359" t="s">
        <v>82</v>
      </c>
    </row>
    <row r="360" spans="1:9" x14ac:dyDescent="0.25">
      <c r="A360" s="31">
        <v>359</v>
      </c>
      <c r="B360" s="48">
        <v>44036</v>
      </c>
      <c r="C360" t="s">
        <v>9</v>
      </c>
      <c r="D360" t="s">
        <v>10</v>
      </c>
      <c r="E360" s="50">
        <v>5000</v>
      </c>
      <c r="F360" t="s">
        <v>82</v>
      </c>
      <c r="G360" t="s">
        <v>209</v>
      </c>
      <c r="H360" t="s">
        <v>82</v>
      </c>
      <c r="I360" t="s">
        <v>82</v>
      </c>
    </row>
    <row r="361" spans="1:9" x14ac:dyDescent="0.25">
      <c r="A361" s="31">
        <v>360</v>
      </c>
      <c r="B361" s="48">
        <v>44036</v>
      </c>
      <c r="C361" t="s">
        <v>768</v>
      </c>
      <c r="D361" t="s">
        <v>764</v>
      </c>
      <c r="E361" s="50">
        <v>44500</v>
      </c>
      <c r="F361" t="s">
        <v>82</v>
      </c>
      <c r="G361" t="s">
        <v>191</v>
      </c>
      <c r="H361" t="s">
        <v>82</v>
      </c>
      <c r="I361" t="s">
        <v>82</v>
      </c>
    </row>
    <row r="362" spans="1:9" x14ac:dyDescent="0.25">
      <c r="A362" s="31">
        <v>361</v>
      </c>
      <c r="B362" s="48">
        <v>44036</v>
      </c>
      <c r="C362" t="s">
        <v>13</v>
      </c>
      <c r="D362" t="s">
        <v>16</v>
      </c>
      <c r="E362" s="50">
        <v>3000</v>
      </c>
      <c r="F362" t="s">
        <v>82</v>
      </c>
      <c r="G362" t="s">
        <v>362</v>
      </c>
      <c r="H362" t="s">
        <v>82</v>
      </c>
      <c r="I362" t="s">
        <v>82</v>
      </c>
    </row>
    <row r="363" spans="1:9" x14ac:dyDescent="0.25">
      <c r="A363" s="31">
        <v>362</v>
      </c>
      <c r="B363" s="48">
        <v>44036</v>
      </c>
      <c r="C363" t="s">
        <v>13</v>
      </c>
      <c r="D363" t="s">
        <v>19</v>
      </c>
      <c r="E363" s="50">
        <v>1000</v>
      </c>
      <c r="F363" t="s">
        <v>82</v>
      </c>
      <c r="G363" t="s">
        <v>363</v>
      </c>
      <c r="H363" t="s">
        <v>82</v>
      </c>
      <c r="I363" t="s">
        <v>82</v>
      </c>
    </row>
    <row r="364" spans="1:9" x14ac:dyDescent="0.25">
      <c r="A364" s="31">
        <v>363</v>
      </c>
      <c r="B364" s="48">
        <v>44036</v>
      </c>
      <c r="C364" t="s">
        <v>13</v>
      </c>
      <c r="D364" t="s">
        <v>16</v>
      </c>
      <c r="E364" s="50">
        <v>5000</v>
      </c>
      <c r="F364" t="s">
        <v>82</v>
      </c>
      <c r="G364" t="s">
        <v>364</v>
      </c>
      <c r="H364" t="s">
        <v>82</v>
      </c>
      <c r="I364" t="s">
        <v>82</v>
      </c>
    </row>
    <row r="365" spans="1:9" x14ac:dyDescent="0.25">
      <c r="A365" s="31">
        <v>364</v>
      </c>
      <c r="B365" s="48">
        <v>44037</v>
      </c>
      <c r="C365" t="s">
        <v>9</v>
      </c>
      <c r="D365" t="s">
        <v>10</v>
      </c>
      <c r="E365" s="50">
        <v>5000</v>
      </c>
      <c r="F365" t="s">
        <v>82</v>
      </c>
      <c r="G365" t="s">
        <v>209</v>
      </c>
      <c r="H365" t="s">
        <v>82</v>
      </c>
      <c r="I365" t="s">
        <v>82</v>
      </c>
    </row>
    <row r="366" spans="1:9" x14ac:dyDescent="0.25">
      <c r="A366" s="31">
        <v>365</v>
      </c>
      <c r="B366" s="48">
        <v>44037</v>
      </c>
      <c r="C366" t="s">
        <v>13</v>
      </c>
      <c r="D366" t="s">
        <v>756</v>
      </c>
      <c r="E366" s="50">
        <v>12000</v>
      </c>
      <c r="F366" t="s">
        <v>82</v>
      </c>
      <c r="G366" t="s">
        <v>365</v>
      </c>
      <c r="H366" t="s">
        <v>82</v>
      </c>
      <c r="I366" t="s">
        <v>82</v>
      </c>
    </row>
    <row r="367" spans="1:9" x14ac:dyDescent="0.25">
      <c r="A367" s="31">
        <v>366</v>
      </c>
      <c r="B367" s="48">
        <v>44037</v>
      </c>
      <c r="C367" t="s">
        <v>751</v>
      </c>
      <c r="D367" t="s">
        <v>757</v>
      </c>
      <c r="E367" s="50">
        <v>35000</v>
      </c>
      <c r="F367" t="s">
        <v>82</v>
      </c>
      <c r="G367" t="s">
        <v>366</v>
      </c>
      <c r="H367" t="s">
        <v>82</v>
      </c>
      <c r="I367" t="s">
        <v>82</v>
      </c>
    </row>
    <row r="368" spans="1:9" x14ac:dyDescent="0.25">
      <c r="A368" s="31">
        <v>367</v>
      </c>
      <c r="B368" s="48">
        <v>44037</v>
      </c>
      <c r="C368" t="s">
        <v>13</v>
      </c>
      <c r="D368" t="s">
        <v>17</v>
      </c>
      <c r="E368" s="50">
        <v>5500</v>
      </c>
      <c r="F368" t="s">
        <v>82</v>
      </c>
      <c r="G368" t="s">
        <v>367</v>
      </c>
      <c r="H368" t="s">
        <v>82</v>
      </c>
      <c r="I368" t="s">
        <v>82</v>
      </c>
    </row>
    <row r="369" spans="1:9" x14ac:dyDescent="0.25">
      <c r="A369" s="31">
        <v>368</v>
      </c>
      <c r="B369" s="48">
        <v>44038</v>
      </c>
      <c r="C369" t="s">
        <v>9</v>
      </c>
      <c r="D369" t="s">
        <v>10</v>
      </c>
      <c r="E369" s="50">
        <v>5000</v>
      </c>
      <c r="F369" t="s">
        <v>82</v>
      </c>
      <c r="G369" t="s">
        <v>209</v>
      </c>
      <c r="H369" t="s">
        <v>82</v>
      </c>
      <c r="I369" t="s">
        <v>82</v>
      </c>
    </row>
    <row r="370" spans="1:9" x14ac:dyDescent="0.25">
      <c r="A370" s="31">
        <v>369</v>
      </c>
      <c r="B370" s="48">
        <v>44038</v>
      </c>
      <c r="C370" t="s">
        <v>92</v>
      </c>
      <c r="D370" t="s">
        <v>75</v>
      </c>
      <c r="E370" s="50">
        <v>5000</v>
      </c>
      <c r="F370" t="s">
        <v>82</v>
      </c>
      <c r="G370" t="s">
        <v>202</v>
      </c>
      <c r="H370" t="s">
        <v>82</v>
      </c>
      <c r="I370" t="s">
        <v>82</v>
      </c>
    </row>
    <row r="371" spans="1:9" x14ac:dyDescent="0.25">
      <c r="A371" s="31">
        <v>370</v>
      </c>
      <c r="B371" s="48">
        <v>44038</v>
      </c>
      <c r="C371" t="s">
        <v>744</v>
      </c>
      <c r="D371" t="s">
        <v>422</v>
      </c>
      <c r="E371" s="50">
        <v>28000</v>
      </c>
      <c r="F371" t="s">
        <v>82</v>
      </c>
      <c r="G371" t="s">
        <v>368</v>
      </c>
      <c r="H371" t="s">
        <v>82</v>
      </c>
      <c r="I371" t="s">
        <v>82</v>
      </c>
    </row>
    <row r="372" spans="1:9" x14ac:dyDescent="0.25">
      <c r="A372" s="31">
        <v>371</v>
      </c>
      <c r="B372" s="48">
        <v>44039</v>
      </c>
      <c r="C372" t="s">
        <v>751</v>
      </c>
      <c r="D372" t="s">
        <v>757</v>
      </c>
      <c r="E372" s="50">
        <v>51000</v>
      </c>
      <c r="F372" t="s">
        <v>82</v>
      </c>
      <c r="G372" t="s">
        <v>369</v>
      </c>
      <c r="H372" t="s">
        <v>82</v>
      </c>
      <c r="I372" t="s">
        <v>82</v>
      </c>
    </row>
    <row r="373" spans="1:9" x14ac:dyDescent="0.25">
      <c r="A373" s="31">
        <v>372</v>
      </c>
      <c r="B373" s="48">
        <v>44039</v>
      </c>
      <c r="C373" t="s">
        <v>744</v>
      </c>
      <c r="D373" t="s">
        <v>802</v>
      </c>
      <c r="E373" s="50">
        <v>465000</v>
      </c>
      <c r="F373" t="s">
        <v>82</v>
      </c>
      <c r="G373" t="s">
        <v>370</v>
      </c>
      <c r="H373" t="s">
        <v>82</v>
      </c>
      <c r="I373" t="s">
        <v>82</v>
      </c>
    </row>
    <row r="374" spans="1:9" x14ac:dyDescent="0.25">
      <c r="A374" s="31">
        <v>373</v>
      </c>
      <c r="B374" s="48">
        <v>44039</v>
      </c>
      <c r="C374" t="s">
        <v>751</v>
      </c>
      <c r="D374" t="s">
        <v>757</v>
      </c>
      <c r="E374" s="50">
        <v>10000</v>
      </c>
      <c r="F374" t="s">
        <v>82</v>
      </c>
      <c r="G374" t="s">
        <v>371</v>
      </c>
      <c r="H374" t="s">
        <v>82</v>
      </c>
      <c r="I374" t="s">
        <v>82</v>
      </c>
    </row>
    <row r="375" spans="1:9" x14ac:dyDescent="0.25">
      <c r="A375" s="31">
        <v>374</v>
      </c>
      <c r="B375" s="48">
        <v>44039</v>
      </c>
      <c r="C375" t="s">
        <v>744</v>
      </c>
      <c r="D375" t="s">
        <v>21</v>
      </c>
      <c r="E375" s="50">
        <v>10000</v>
      </c>
      <c r="F375" t="s">
        <v>82</v>
      </c>
      <c r="G375" t="s">
        <v>372</v>
      </c>
      <c r="H375" t="s">
        <v>82</v>
      </c>
      <c r="I375" t="s">
        <v>82</v>
      </c>
    </row>
    <row r="376" spans="1:9" x14ac:dyDescent="0.25">
      <c r="A376" s="31">
        <v>375</v>
      </c>
      <c r="B376" s="48">
        <v>44040</v>
      </c>
      <c r="C376" t="s">
        <v>768</v>
      </c>
      <c r="D376" t="s">
        <v>765</v>
      </c>
      <c r="E376" s="50">
        <v>32500</v>
      </c>
      <c r="F376" t="s">
        <v>82</v>
      </c>
      <c r="G376" t="s">
        <v>373</v>
      </c>
      <c r="H376" t="s">
        <v>82</v>
      </c>
      <c r="I376" t="s">
        <v>82</v>
      </c>
    </row>
    <row r="377" spans="1:9" x14ac:dyDescent="0.25">
      <c r="A377" s="31">
        <v>376</v>
      </c>
      <c r="B377" s="48">
        <v>44040</v>
      </c>
      <c r="C377" t="s">
        <v>13</v>
      </c>
      <c r="D377" t="s">
        <v>180</v>
      </c>
      <c r="E377" s="50">
        <v>5000</v>
      </c>
      <c r="F377" t="s">
        <v>82</v>
      </c>
      <c r="G377" t="s">
        <v>374</v>
      </c>
      <c r="H377" t="s">
        <v>82</v>
      </c>
      <c r="I377" t="s">
        <v>82</v>
      </c>
    </row>
    <row r="378" spans="1:9" x14ac:dyDescent="0.25">
      <c r="A378" s="31">
        <v>377</v>
      </c>
      <c r="B378" s="48">
        <v>44040</v>
      </c>
      <c r="C378" t="s">
        <v>9</v>
      </c>
      <c r="D378" t="s">
        <v>12</v>
      </c>
      <c r="E378" s="50">
        <v>5000</v>
      </c>
      <c r="F378" t="s">
        <v>82</v>
      </c>
      <c r="G378" t="s">
        <v>138</v>
      </c>
      <c r="H378" t="s">
        <v>82</v>
      </c>
      <c r="I378" t="s">
        <v>82</v>
      </c>
    </row>
    <row r="379" spans="1:9" x14ac:dyDescent="0.25">
      <c r="A379" s="31">
        <v>378</v>
      </c>
      <c r="B379" s="48">
        <v>44041</v>
      </c>
      <c r="C379" t="s">
        <v>768</v>
      </c>
      <c r="D379" t="s">
        <v>764</v>
      </c>
      <c r="E379" s="50">
        <v>31000</v>
      </c>
      <c r="F379" t="s">
        <v>82</v>
      </c>
      <c r="G379" t="s">
        <v>375</v>
      </c>
      <c r="H379" t="s">
        <v>82</v>
      </c>
      <c r="I379" t="s">
        <v>82</v>
      </c>
    </row>
    <row r="380" spans="1:9" x14ac:dyDescent="0.25">
      <c r="A380" s="31">
        <v>379</v>
      </c>
      <c r="B380" s="48">
        <v>44041</v>
      </c>
      <c r="C380" t="s">
        <v>9</v>
      </c>
      <c r="D380" t="s">
        <v>10</v>
      </c>
      <c r="E380" s="50">
        <v>8000</v>
      </c>
      <c r="F380" t="s">
        <v>82</v>
      </c>
      <c r="G380" t="s">
        <v>154</v>
      </c>
      <c r="H380" t="s">
        <v>82</v>
      </c>
      <c r="I380" t="s">
        <v>82</v>
      </c>
    </row>
    <row r="381" spans="1:9" x14ac:dyDescent="0.25">
      <c r="A381" s="31">
        <v>380</v>
      </c>
      <c r="B381" s="48">
        <v>44042</v>
      </c>
      <c r="C381" t="s">
        <v>9</v>
      </c>
      <c r="D381" t="s">
        <v>12</v>
      </c>
      <c r="E381" s="50">
        <v>5000</v>
      </c>
      <c r="F381" t="s">
        <v>82</v>
      </c>
      <c r="G381" t="s">
        <v>138</v>
      </c>
      <c r="H381" t="s">
        <v>82</v>
      </c>
      <c r="I381" t="s">
        <v>82</v>
      </c>
    </row>
    <row r="382" spans="1:9" x14ac:dyDescent="0.25">
      <c r="A382" s="31">
        <v>381</v>
      </c>
      <c r="B382" s="48">
        <v>44043</v>
      </c>
      <c r="C382" t="s">
        <v>9</v>
      </c>
      <c r="D382" t="s">
        <v>12</v>
      </c>
      <c r="E382" s="50">
        <v>21500</v>
      </c>
      <c r="F382" t="s">
        <v>82</v>
      </c>
      <c r="G382" t="s">
        <v>345</v>
      </c>
      <c r="H382" t="s">
        <v>82</v>
      </c>
      <c r="I382" t="s">
        <v>82</v>
      </c>
    </row>
    <row r="383" spans="1:9" x14ac:dyDescent="0.25">
      <c r="A383" s="31">
        <v>382</v>
      </c>
      <c r="B383" s="48">
        <v>44043</v>
      </c>
      <c r="C383" t="s">
        <v>13</v>
      </c>
      <c r="D383" t="s">
        <v>756</v>
      </c>
      <c r="E383" s="50">
        <v>4000</v>
      </c>
      <c r="F383" t="s">
        <v>82</v>
      </c>
      <c r="G383" t="s">
        <v>376</v>
      </c>
      <c r="H383" t="s">
        <v>82</v>
      </c>
      <c r="I383" t="s">
        <v>82</v>
      </c>
    </row>
    <row r="384" spans="1:9" x14ac:dyDescent="0.25">
      <c r="A384" s="31">
        <v>383</v>
      </c>
      <c r="B384" s="48">
        <v>44044</v>
      </c>
      <c r="C384" t="s">
        <v>768</v>
      </c>
      <c r="D384" t="s">
        <v>764</v>
      </c>
      <c r="E384" s="50">
        <v>13500</v>
      </c>
      <c r="F384" t="s">
        <v>82</v>
      </c>
      <c r="G384" t="s">
        <v>210</v>
      </c>
      <c r="H384" t="s">
        <v>82</v>
      </c>
      <c r="I384" t="s">
        <v>82</v>
      </c>
    </row>
    <row r="385" spans="1:9" x14ac:dyDescent="0.25">
      <c r="A385" s="31">
        <v>384</v>
      </c>
      <c r="B385" s="48">
        <v>44045</v>
      </c>
      <c r="C385" t="s">
        <v>48</v>
      </c>
      <c r="D385" t="s">
        <v>119</v>
      </c>
      <c r="E385" s="50">
        <v>3000</v>
      </c>
      <c r="F385" t="s">
        <v>82</v>
      </c>
      <c r="G385" t="s">
        <v>377</v>
      </c>
      <c r="H385" t="s">
        <v>82</v>
      </c>
      <c r="I385" t="s">
        <v>82</v>
      </c>
    </row>
    <row r="386" spans="1:9" x14ac:dyDescent="0.25">
      <c r="A386" s="31">
        <v>385</v>
      </c>
      <c r="B386" s="48">
        <v>44046</v>
      </c>
      <c r="C386" t="s">
        <v>9</v>
      </c>
      <c r="D386" t="s">
        <v>11</v>
      </c>
      <c r="E386" s="50">
        <v>6600</v>
      </c>
      <c r="F386" t="s">
        <v>82</v>
      </c>
      <c r="G386" t="s">
        <v>378</v>
      </c>
      <c r="H386" t="s">
        <v>82</v>
      </c>
      <c r="I386" t="s">
        <v>82</v>
      </c>
    </row>
    <row r="387" spans="1:9" x14ac:dyDescent="0.25">
      <c r="A387" s="31">
        <v>386</v>
      </c>
      <c r="B387" s="48">
        <v>44046</v>
      </c>
      <c r="C387" t="s">
        <v>23</v>
      </c>
      <c r="D387" t="s">
        <v>760</v>
      </c>
      <c r="E387" s="50">
        <v>2500</v>
      </c>
      <c r="F387" t="s">
        <v>82</v>
      </c>
      <c r="G387" t="s">
        <v>379</v>
      </c>
      <c r="H387" t="s">
        <v>82</v>
      </c>
      <c r="I387" t="s">
        <v>82</v>
      </c>
    </row>
    <row r="388" spans="1:9" x14ac:dyDescent="0.25">
      <c r="A388" s="31">
        <v>387</v>
      </c>
      <c r="B388" s="48">
        <v>44046</v>
      </c>
      <c r="C388" t="s">
        <v>744</v>
      </c>
      <c r="D388" t="s">
        <v>422</v>
      </c>
      <c r="E388" s="50">
        <v>24000</v>
      </c>
      <c r="F388" t="s">
        <v>82</v>
      </c>
      <c r="G388" t="s">
        <v>327</v>
      </c>
      <c r="H388" t="s">
        <v>82</v>
      </c>
      <c r="I388" t="s">
        <v>82</v>
      </c>
    </row>
    <row r="389" spans="1:9" x14ac:dyDescent="0.25">
      <c r="A389" s="31">
        <v>388</v>
      </c>
      <c r="B389" s="48">
        <v>44047</v>
      </c>
      <c r="C389" t="s">
        <v>13</v>
      </c>
      <c r="D389" t="s">
        <v>758</v>
      </c>
      <c r="E389" s="50">
        <v>5100</v>
      </c>
      <c r="F389" t="s">
        <v>82</v>
      </c>
      <c r="G389" t="s">
        <v>380</v>
      </c>
      <c r="H389" t="s">
        <v>82</v>
      </c>
      <c r="I389" t="s">
        <v>82</v>
      </c>
    </row>
    <row r="390" spans="1:9" x14ac:dyDescent="0.25">
      <c r="A390" s="31">
        <v>389</v>
      </c>
      <c r="B390" s="48">
        <v>44047</v>
      </c>
      <c r="C390" t="s">
        <v>751</v>
      </c>
      <c r="D390" t="s">
        <v>746</v>
      </c>
      <c r="E390" s="50">
        <v>2500</v>
      </c>
      <c r="F390" t="s">
        <v>82</v>
      </c>
      <c r="G390" t="s">
        <v>381</v>
      </c>
      <c r="H390" t="s">
        <v>82</v>
      </c>
      <c r="I390" t="s">
        <v>82</v>
      </c>
    </row>
    <row r="391" spans="1:9" x14ac:dyDescent="0.25">
      <c r="A391" s="31">
        <v>390</v>
      </c>
      <c r="B391" s="48">
        <v>44047</v>
      </c>
      <c r="C391" t="s">
        <v>23</v>
      </c>
      <c r="D391" t="s">
        <v>760</v>
      </c>
      <c r="E391" s="50">
        <v>1500</v>
      </c>
      <c r="F391" t="s">
        <v>82</v>
      </c>
      <c r="G391" t="s">
        <v>382</v>
      </c>
      <c r="H391" t="s">
        <v>82</v>
      </c>
      <c r="I391" t="s">
        <v>82</v>
      </c>
    </row>
    <row r="392" spans="1:9" x14ac:dyDescent="0.25">
      <c r="A392" s="31">
        <v>391</v>
      </c>
      <c r="B392" s="48">
        <v>44048</v>
      </c>
      <c r="C392" t="s">
        <v>4</v>
      </c>
      <c r="D392" t="s">
        <v>37</v>
      </c>
      <c r="E392" s="50">
        <v>1000</v>
      </c>
      <c r="F392" t="s">
        <v>82</v>
      </c>
      <c r="G392" t="s">
        <v>383</v>
      </c>
      <c r="H392" t="s">
        <v>82</v>
      </c>
      <c r="I392" t="s">
        <v>82</v>
      </c>
    </row>
    <row r="393" spans="1:9" x14ac:dyDescent="0.25">
      <c r="A393" s="31">
        <v>392</v>
      </c>
      <c r="B393" s="48">
        <v>44048</v>
      </c>
      <c r="C393" t="s">
        <v>23</v>
      </c>
      <c r="D393" t="s">
        <v>34</v>
      </c>
      <c r="E393" s="50">
        <v>70000</v>
      </c>
      <c r="F393" t="s">
        <v>82</v>
      </c>
      <c r="G393" t="s">
        <v>384</v>
      </c>
      <c r="H393" t="s">
        <v>82</v>
      </c>
      <c r="I393" t="s">
        <v>82</v>
      </c>
    </row>
    <row r="394" spans="1:9" x14ac:dyDescent="0.25">
      <c r="A394" s="31">
        <v>393</v>
      </c>
      <c r="B394" s="48">
        <v>44048</v>
      </c>
      <c r="C394" t="s">
        <v>751</v>
      </c>
      <c r="D394" t="s">
        <v>761</v>
      </c>
      <c r="E394" s="50">
        <v>10000</v>
      </c>
      <c r="F394" t="s">
        <v>82</v>
      </c>
      <c r="G394" t="s">
        <v>385</v>
      </c>
      <c r="H394" t="s">
        <v>82</v>
      </c>
      <c r="I394" t="s">
        <v>82</v>
      </c>
    </row>
    <row r="395" spans="1:9" x14ac:dyDescent="0.25">
      <c r="A395" s="31">
        <v>394</v>
      </c>
      <c r="B395" s="48">
        <v>44048</v>
      </c>
      <c r="C395" t="s">
        <v>9</v>
      </c>
      <c r="D395" t="s">
        <v>10</v>
      </c>
      <c r="E395" s="50">
        <v>5000</v>
      </c>
      <c r="F395" t="s">
        <v>82</v>
      </c>
      <c r="G395" t="s">
        <v>209</v>
      </c>
      <c r="H395" t="s">
        <v>82</v>
      </c>
      <c r="I395" t="s">
        <v>82</v>
      </c>
    </row>
    <row r="396" spans="1:9" x14ac:dyDescent="0.25">
      <c r="A396" s="31">
        <v>395</v>
      </c>
      <c r="B396" s="48">
        <v>44048</v>
      </c>
      <c r="C396" t="s">
        <v>768</v>
      </c>
      <c r="D396" t="s">
        <v>764</v>
      </c>
      <c r="E396" s="50">
        <v>30000</v>
      </c>
      <c r="F396" t="s">
        <v>82</v>
      </c>
      <c r="G396" t="s">
        <v>386</v>
      </c>
      <c r="H396" t="s">
        <v>82</v>
      </c>
      <c r="I396" t="s">
        <v>82</v>
      </c>
    </row>
    <row r="397" spans="1:9" x14ac:dyDescent="0.25">
      <c r="A397" s="31">
        <v>396</v>
      </c>
      <c r="B397" s="48">
        <v>44049</v>
      </c>
      <c r="C397" t="s">
        <v>23</v>
      </c>
      <c r="D397" t="s">
        <v>34</v>
      </c>
      <c r="E397" s="50">
        <v>70000</v>
      </c>
      <c r="F397" t="s">
        <v>82</v>
      </c>
      <c r="G397" t="s">
        <v>387</v>
      </c>
      <c r="H397" t="s">
        <v>82</v>
      </c>
      <c r="I397" t="s">
        <v>82</v>
      </c>
    </row>
    <row r="398" spans="1:9" x14ac:dyDescent="0.25">
      <c r="A398" s="31">
        <v>397</v>
      </c>
      <c r="B398" s="48">
        <v>44049</v>
      </c>
      <c r="C398" t="s">
        <v>9</v>
      </c>
      <c r="D398" t="s">
        <v>12</v>
      </c>
      <c r="E398" s="50">
        <v>21500</v>
      </c>
      <c r="F398" t="s">
        <v>82</v>
      </c>
      <c r="G398" t="s">
        <v>388</v>
      </c>
      <c r="H398" t="s">
        <v>82</v>
      </c>
      <c r="I398" t="s">
        <v>82</v>
      </c>
    </row>
    <row r="399" spans="1:9" x14ac:dyDescent="0.25">
      <c r="A399" s="31">
        <v>398</v>
      </c>
      <c r="B399" s="48">
        <v>44049</v>
      </c>
      <c r="C399" t="s">
        <v>9</v>
      </c>
      <c r="D399" t="s">
        <v>12</v>
      </c>
      <c r="E399" s="50">
        <v>5000</v>
      </c>
      <c r="F399" t="s">
        <v>82</v>
      </c>
      <c r="G399" t="s">
        <v>134</v>
      </c>
      <c r="H399" t="s">
        <v>82</v>
      </c>
      <c r="I399" t="s">
        <v>82</v>
      </c>
    </row>
    <row r="400" spans="1:9" x14ac:dyDescent="0.25">
      <c r="A400" s="31">
        <v>399</v>
      </c>
      <c r="B400" s="48">
        <v>44050</v>
      </c>
      <c r="C400" t="s">
        <v>750</v>
      </c>
      <c r="D400" t="s">
        <v>32</v>
      </c>
      <c r="E400" s="50">
        <v>5500</v>
      </c>
      <c r="F400" t="s">
        <v>82</v>
      </c>
      <c r="G400" t="s">
        <v>389</v>
      </c>
      <c r="H400" t="s">
        <v>82</v>
      </c>
      <c r="I400" t="s">
        <v>82</v>
      </c>
    </row>
    <row r="401" spans="1:9" x14ac:dyDescent="0.25">
      <c r="A401" s="31">
        <v>400</v>
      </c>
      <c r="B401" s="48">
        <v>44051</v>
      </c>
      <c r="C401" t="s">
        <v>768</v>
      </c>
      <c r="D401" t="s">
        <v>764</v>
      </c>
      <c r="E401" s="50">
        <v>41500</v>
      </c>
      <c r="F401" t="s">
        <v>82</v>
      </c>
      <c r="G401" t="s">
        <v>191</v>
      </c>
      <c r="H401" t="s">
        <v>82</v>
      </c>
      <c r="I401" t="s">
        <v>82</v>
      </c>
    </row>
    <row r="402" spans="1:9" x14ac:dyDescent="0.25">
      <c r="A402" s="31">
        <v>401</v>
      </c>
      <c r="B402" s="48">
        <v>44051</v>
      </c>
      <c r="C402" t="s">
        <v>744</v>
      </c>
      <c r="D402" t="s">
        <v>21</v>
      </c>
      <c r="E402" s="50">
        <v>5000</v>
      </c>
      <c r="F402" t="s">
        <v>82</v>
      </c>
      <c r="G402" t="s">
        <v>390</v>
      </c>
      <c r="H402" t="s">
        <v>82</v>
      </c>
      <c r="I402" t="s">
        <v>82</v>
      </c>
    </row>
    <row r="403" spans="1:9" x14ac:dyDescent="0.25">
      <c r="A403" s="31">
        <v>402</v>
      </c>
      <c r="B403" s="48">
        <v>44051</v>
      </c>
      <c r="C403" t="s">
        <v>768</v>
      </c>
      <c r="D403" t="s">
        <v>765</v>
      </c>
      <c r="E403" s="50">
        <v>2000</v>
      </c>
      <c r="F403" t="s">
        <v>82</v>
      </c>
      <c r="G403" t="s">
        <v>391</v>
      </c>
      <c r="H403" t="s">
        <v>82</v>
      </c>
      <c r="I403" t="s">
        <v>82</v>
      </c>
    </row>
    <row r="404" spans="1:9" x14ac:dyDescent="0.25">
      <c r="A404" s="31">
        <v>403</v>
      </c>
      <c r="B404" s="48">
        <v>44051</v>
      </c>
      <c r="C404" t="s">
        <v>9</v>
      </c>
      <c r="D404" t="s">
        <v>12</v>
      </c>
      <c r="E404" s="50">
        <v>5000</v>
      </c>
      <c r="F404" t="s">
        <v>82</v>
      </c>
      <c r="G404" t="s">
        <v>209</v>
      </c>
      <c r="H404" t="s">
        <v>82</v>
      </c>
      <c r="I404" t="s">
        <v>82</v>
      </c>
    </row>
    <row r="405" spans="1:9" x14ac:dyDescent="0.25">
      <c r="A405" s="31">
        <v>404</v>
      </c>
      <c r="B405" s="48">
        <v>44051</v>
      </c>
      <c r="C405" t="s">
        <v>13</v>
      </c>
      <c r="D405" t="s">
        <v>180</v>
      </c>
      <c r="E405" s="50">
        <v>7700</v>
      </c>
      <c r="F405" t="s">
        <v>82</v>
      </c>
      <c r="G405" t="s">
        <v>392</v>
      </c>
      <c r="H405" t="s">
        <v>82</v>
      </c>
      <c r="I405" t="s">
        <v>82</v>
      </c>
    </row>
    <row r="406" spans="1:9" x14ac:dyDescent="0.25">
      <c r="A406" s="31">
        <v>405</v>
      </c>
      <c r="B406" s="48">
        <v>44052</v>
      </c>
      <c r="C406" t="s">
        <v>751</v>
      </c>
      <c r="D406" t="s">
        <v>746</v>
      </c>
      <c r="E406" s="50">
        <v>3500</v>
      </c>
      <c r="F406" t="s">
        <v>82</v>
      </c>
      <c r="G406" t="s">
        <v>393</v>
      </c>
      <c r="H406" t="s">
        <v>82</v>
      </c>
      <c r="I406" t="s">
        <v>82</v>
      </c>
    </row>
    <row r="407" spans="1:9" x14ac:dyDescent="0.25">
      <c r="A407" s="31">
        <v>406</v>
      </c>
      <c r="B407" s="48">
        <v>44053</v>
      </c>
      <c r="C407" t="s">
        <v>9</v>
      </c>
      <c r="D407" t="s">
        <v>10</v>
      </c>
      <c r="E407" s="50">
        <v>5000</v>
      </c>
      <c r="F407" t="s">
        <v>82</v>
      </c>
      <c r="G407" t="s">
        <v>209</v>
      </c>
      <c r="H407" t="s">
        <v>82</v>
      </c>
      <c r="I407" t="s">
        <v>82</v>
      </c>
    </row>
    <row r="408" spans="1:9" x14ac:dyDescent="0.25">
      <c r="A408" s="31">
        <v>407</v>
      </c>
      <c r="B408" s="48">
        <v>44054</v>
      </c>
      <c r="C408" t="s">
        <v>13</v>
      </c>
      <c r="D408" t="s">
        <v>759</v>
      </c>
      <c r="E408" s="50">
        <v>2000</v>
      </c>
      <c r="F408" t="s">
        <v>82</v>
      </c>
      <c r="G408" t="s">
        <v>394</v>
      </c>
      <c r="H408" t="s">
        <v>82</v>
      </c>
      <c r="I408" t="s">
        <v>82</v>
      </c>
    </row>
    <row r="409" spans="1:9" x14ac:dyDescent="0.25">
      <c r="A409" s="31">
        <v>408</v>
      </c>
      <c r="B409" s="48">
        <v>44054</v>
      </c>
      <c r="C409" t="s">
        <v>9</v>
      </c>
      <c r="D409" t="s">
        <v>12</v>
      </c>
      <c r="E409" s="50">
        <v>3000</v>
      </c>
      <c r="F409" t="s">
        <v>82</v>
      </c>
      <c r="G409" t="s">
        <v>138</v>
      </c>
      <c r="H409" t="s">
        <v>82</v>
      </c>
      <c r="I409" t="s">
        <v>82</v>
      </c>
    </row>
    <row r="410" spans="1:9" x14ac:dyDescent="0.25">
      <c r="A410" s="31">
        <v>409</v>
      </c>
      <c r="B410" s="48">
        <v>44054</v>
      </c>
      <c r="C410" t="s">
        <v>9</v>
      </c>
      <c r="D410" t="s">
        <v>12</v>
      </c>
      <c r="E410" s="50">
        <v>21500</v>
      </c>
      <c r="F410" t="s">
        <v>82</v>
      </c>
      <c r="G410" t="s">
        <v>388</v>
      </c>
      <c r="H410" t="s">
        <v>82</v>
      </c>
      <c r="I410" t="s">
        <v>82</v>
      </c>
    </row>
    <row r="411" spans="1:9" x14ac:dyDescent="0.25">
      <c r="A411" s="31">
        <v>410</v>
      </c>
      <c r="B411" s="48">
        <v>44055</v>
      </c>
      <c r="C411" t="s">
        <v>751</v>
      </c>
      <c r="D411" t="s">
        <v>757</v>
      </c>
      <c r="E411" s="50">
        <v>10000</v>
      </c>
      <c r="F411" t="s">
        <v>82</v>
      </c>
      <c r="G411" t="s">
        <v>395</v>
      </c>
      <c r="H411" t="s">
        <v>82</v>
      </c>
      <c r="I411" t="s">
        <v>82</v>
      </c>
    </row>
    <row r="412" spans="1:9" x14ac:dyDescent="0.25">
      <c r="A412" s="31">
        <v>411</v>
      </c>
      <c r="B412" s="48">
        <v>44055</v>
      </c>
      <c r="C412" t="s">
        <v>9</v>
      </c>
      <c r="D412" t="s">
        <v>12</v>
      </c>
      <c r="E412" s="50">
        <v>5000</v>
      </c>
      <c r="F412" t="s">
        <v>82</v>
      </c>
      <c r="G412" t="s">
        <v>209</v>
      </c>
      <c r="H412" t="s">
        <v>82</v>
      </c>
      <c r="I412" t="s">
        <v>82</v>
      </c>
    </row>
    <row r="413" spans="1:9" x14ac:dyDescent="0.25">
      <c r="A413" s="31">
        <v>412</v>
      </c>
      <c r="B413" s="48">
        <v>44056</v>
      </c>
      <c r="C413" t="s">
        <v>23</v>
      </c>
      <c r="D413" t="s">
        <v>760</v>
      </c>
      <c r="E413" s="50">
        <v>2200</v>
      </c>
      <c r="F413" t="s">
        <v>82</v>
      </c>
      <c r="G413" t="s">
        <v>396</v>
      </c>
      <c r="H413" t="s">
        <v>82</v>
      </c>
      <c r="I413" t="s">
        <v>82</v>
      </c>
    </row>
    <row r="414" spans="1:9" x14ac:dyDescent="0.25">
      <c r="A414" s="31">
        <v>413</v>
      </c>
      <c r="B414" s="48">
        <v>44056</v>
      </c>
      <c r="C414" t="s">
        <v>23</v>
      </c>
      <c r="D414" t="s">
        <v>125</v>
      </c>
      <c r="E414" s="50">
        <v>1300</v>
      </c>
      <c r="F414" t="s">
        <v>82</v>
      </c>
      <c r="G414" t="s">
        <v>397</v>
      </c>
      <c r="H414" t="s">
        <v>82</v>
      </c>
      <c r="I414" t="s">
        <v>82</v>
      </c>
    </row>
    <row r="415" spans="1:9" x14ac:dyDescent="0.25">
      <c r="A415" s="31">
        <v>414</v>
      </c>
      <c r="B415" s="48">
        <v>44056</v>
      </c>
      <c r="C415" t="s">
        <v>23</v>
      </c>
      <c r="D415" t="s">
        <v>34</v>
      </c>
      <c r="E415" s="50">
        <v>10000</v>
      </c>
      <c r="F415" t="s">
        <v>82</v>
      </c>
      <c r="G415" t="s">
        <v>398</v>
      </c>
      <c r="H415" t="s">
        <v>82</v>
      </c>
      <c r="I415" t="s">
        <v>82</v>
      </c>
    </row>
    <row r="416" spans="1:9" x14ac:dyDescent="0.25">
      <c r="A416" s="31">
        <v>415</v>
      </c>
      <c r="B416" s="48">
        <v>44056</v>
      </c>
      <c r="C416" t="s">
        <v>768</v>
      </c>
      <c r="D416" t="s">
        <v>755</v>
      </c>
      <c r="E416" s="50">
        <v>400000</v>
      </c>
      <c r="F416" t="s">
        <v>82</v>
      </c>
      <c r="G416" t="s">
        <v>399</v>
      </c>
      <c r="H416" t="s">
        <v>82</v>
      </c>
      <c r="I416" t="s">
        <v>82</v>
      </c>
    </row>
    <row r="417" spans="1:9" x14ac:dyDescent="0.25">
      <c r="A417" s="31">
        <v>416</v>
      </c>
      <c r="B417" s="48">
        <v>44056</v>
      </c>
      <c r="C417" t="s">
        <v>23</v>
      </c>
      <c r="D417" t="s">
        <v>34</v>
      </c>
      <c r="E417" s="50">
        <v>60000</v>
      </c>
      <c r="F417" t="s">
        <v>82</v>
      </c>
      <c r="G417" t="s">
        <v>400</v>
      </c>
      <c r="H417" t="s">
        <v>82</v>
      </c>
      <c r="I417" t="s">
        <v>82</v>
      </c>
    </row>
    <row r="418" spans="1:9" x14ac:dyDescent="0.25">
      <c r="A418" s="31">
        <v>417</v>
      </c>
      <c r="B418" s="48">
        <v>44056</v>
      </c>
      <c r="C418" t="s">
        <v>744</v>
      </c>
      <c r="D418" t="s">
        <v>21</v>
      </c>
      <c r="E418" s="50">
        <v>7000</v>
      </c>
      <c r="F418" t="s">
        <v>82</v>
      </c>
      <c r="G418" t="s">
        <v>401</v>
      </c>
      <c r="H418" t="s">
        <v>82</v>
      </c>
      <c r="I418" t="s">
        <v>82</v>
      </c>
    </row>
    <row r="419" spans="1:9" x14ac:dyDescent="0.25">
      <c r="A419" s="31">
        <v>418</v>
      </c>
      <c r="B419" s="48">
        <v>44057</v>
      </c>
      <c r="C419" t="s">
        <v>9</v>
      </c>
      <c r="D419" t="s">
        <v>12</v>
      </c>
      <c r="E419" s="50">
        <v>5000</v>
      </c>
      <c r="F419" t="s">
        <v>82</v>
      </c>
      <c r="G419" t="s">
        <v>138</v>
      </c>
      <c r="H419" t="s">
        <v>82</v>
      </c>
      <c r="I419" t="s">
        <v>82</v>
      </c>
    </row>
    <row r="420" spans="1:9" x14ac:dyDescent="0.25">
      <c r="A420" s="31">
        <v>419</v>
      </c>
      <c r="B420" s="48">
        <v>44058</v>
      </c>
      <c r="C420" t="s">
        <v>768</v>
      </c>
      <c r="D420" t="s">
        <v>764</v>
      </c>
      <c r="E420" s="50">
        <v>40000</v>
      </c>
      <c r="F420" t="s">
        <v>82</v>
      </c>
      <c r="G420" t="s">
        <v>191</v>
      </c>
      <c r="H420" t="s">
        <v>82</v>
      </c>
      <c r="I420" t="s">
        <v>82</v>
      </c>
    </row>
    <row r="421" spans="1:9" x14ac:dyDescent="0.25">
      <c r="A421" s="31">
        <v>420</v>
      </c>
      <c r="B421" s="48">
        <v>44058</v>
      </c>
      <c r="C421" t="s">
        <v>9</v>
      </c>
      <c r="D421" t="s">
        <v>10</v>
      </c>
      <c r="E421" s="50">
        <v>10000</v>
      </c>
      <c r="F421" t="s">
        <v>82</v>
      </c>
      <c r="G421" t="s">
        <v>161</v>
      </c>
      <c r="H421" t="s">
        <v>82</v>
      </c>
      <c r="I421" t="s">
        <v>82</v>
      </c>
    </row>
    <row r="422" spans="1:9" x14ac:dyDescent="0.25">
      <c r="A422" s="31">
        <v>421</v>
      </c>
      <c r="B422" s="48">
        <v>44059</v>
      </c>
      <c r="C422" t="s">
        <v>9</v>
      </c>
      <c r="D422" t="s">
        <v>12</v>
      </c>
      <c r="E422" s="50">
        <v>3000</v>
      </c>
      <c r="F422" t="s">
        <v>82</v>
      </c>
      <c r="G422" t="s">
        <v>138</v>
      </c>
      <c r="H422" t="s">
        <v>82</v>
      </c>
      <c r="I422" t="s">
        <v>82</v>
      </c>
    </row>
    <row r="423" spans="1:9" x14ac:dyDescent="0.25">
      <c r="A423" s="31">
        <v>422</v>
      </c>
      <c r="B423" s="48">
        <v>44060</v>
      </c>
      <c r="C423" t="s">
        <v>9</v>
      </c>
      <c r="D423" t="s">
        <v>12</v>
      </c>
      <c r="E423" s="50">
        <v>5000</v>
      </c>
      <c r="F423" t="s">
        <v>82</v>
      </c>
      <c r="G423" t="s">
        <v>138</v>
      </c>
      <c r="H423" t="s">
        <v>82</v>
      </c>
      <c r="I423" t="s">
        <v>82</v>
      </c>
    </row>
    <row r="424" spans="1:9" x14ac:dyDescent="0.25">
      <c r="A424" s="31">
        <v>423</v>
      </c>
      <c r="B424" s="48">
        <v>44060</v>
      </c>
      <c r="C424" t="s">
        <v>13</v>
      </c>
      <c r="D424" t="s">
        <v>756</v>
      </c>
      <c r="E424" s="50">
        <v>10000</v>
      </c>
      <c r="F424" t="s">
        <v>82</v>
      </c>
      <c r="G424" t="s">
        <v>402</v>
      </c>
      <c r="H424" t="s">
        <v>82</v>
      </c>
      <c r="I424" t="s">
        <v>82</v>
      </c>
    </row>
    <row r="425" spans="1:9" x14ac:dyDescent="0.25">
      <c r="A425" s="31">
        <v>424</v>
      </c>
      <c r="B425" s="48">
        <v>44060</v>
      </c>
      <c r="C425" t="s">
        <v>44</v>
      </c>
      <c r="D425" t="s">
        <v>46</v>
      </c>
      <c r="E425" s="50">
        <v>10000</v>
      </c>
      <c r="F425" t="s">
        <v>82</v>
      </c>
      <c r="G425" t="s">
        <v>403</v>
      </c>
      <c r="H425" t="s">
        <v>82</v>
      </c>
      <c r="I425" t="s">
        <v>82</v>
      </c>
    </row>
    <row r="426" spans="1:9" x14ac:dyDescent="0.25">
      <c r="A426" s="31">
        <v>425</v>
      </c>
      <c r="B426" s="48">
        <v>44060</v>
      </c>
      <c r="C426" t="s">
        <v>751</v>
      </c>
      <c r="D426" t="s">
        <v>747</v>
      </c>
      <c r="E426" s="50">
        <v>3000</v>
      </c>
      <c r="F426" t="s">
        <v>82</v>
      </c>
      <c r="G426" t="s">
        <v>404</v>
      </c>
      <c r="H426" t="s">
        <v>82</v>
      </c>
      <c r="I426" t="s">
        <v>82</v>
      </c>
    </row>
    <row r="427" spans="1:9" x14ac:dyDescent="0.25">
      <c r="A427" s="31">
        <v>426</v>
      </c>
      <c r="B427" s="48">
        <v>44060</v>
      </c>
      <c r="C427" t="s">
        <v>92</v>
      </c>
      <c r="D427" t="s">
        <v>75</v>
      </c>
      <c r="E427" s="50">
        <v>5000</v>
      </c>
      <c r="F427" t="s">
        <v>82</v>
      </c>
      <c r="G427" t="s">
        <v>405</v>
      </c>
      <c r="H427" t="s">
        <v>82</v>
      </c>
      <c r="I427" t="s">
        <v>82</v>
      </c>
    </row>
    <row r="428" spans="1:9" x14ac:dyDescent="0.25">
      <c r="A428" s="31">
        <v>427</v>
      </c>
      <c r="B428" s="48">
        <v>44060</v>
      </c>
      <c r="C428" t="s">
        <v>2</v>
      </c>
      <c r="D428" t="s">
        <v>22</v>
      </c>
      <c r="E428" s="50">
        <v>5000</v>
      </c>
      <c r="F428" t="s">
        <v>82</v>
      </c>
      <c r="G428" t="s">
        <v>406</v>
      </c>
      <c r="H428" t="s">
        <v>82</v>
      </c>
      <c r="I428" t="s">
        <v>82</v>
      </c>
    </row>
    <row r="429" spans="1:9" x14ac:dyDescent="0.25">
      <c r="A429" s="31">
        <v>428</v>
      </c>
      <c r="B429" s="48">
        <v>44060</v>
      </c>
      <c r="C429" t="s">
        <v>23</v>
      </c>
      <c r="D429" t="s">
        <v>125</v>
      </c>
      <c r="E429" s="50">
        <v>13000</v>
      </c>
      <c r="F429" t="s">
        <v>82</v>
      </c>
      <c r="G429" t="s">
        <v>407</v>
      </c>
      <c r="H429" t="s">
        <v>82</v>
      </c>
      <c r="I429" t="s">
        <v>82</v>
      </c>
    </row>
    <row r="430" spans="1:9" x14ac:dyDescent="0.25">
      <c r="A430" s="31">
        <v>429</v>
      </c>
      <c r="B430" s="48">
        <v>44061</v>
      </c>
      <c r="C430" t="s">
        <v>750</v>
      </c>
      <c r="D430" t="s">
        <v>32</v>
      </c>
      <c r="E430" s="50">
        <v>22500</v>
      </c>
      <c r="F430" t="s">
        <v>82</v>
      </c>
      <c r="G430" t="s">
        <v>408</v>
      </c>
      <c r="H430" t="s">
        <v>82</v>
      </c>
      <c r="I430" t="s">
        <v>82</v>
      </c>
    </row>
    <row r="431" spans="1:9" x14ac:dyDescent="0.25">
      <c r="A431" s="31">
        <v>430</v>
      </c>
      <c r="B431" s="48">
        <v>44061</v>
      </c>
      <c r="C431" t="s">
        <v>13</v>
      </c>
      <c r="D431" t="s">
        <v>756</v>
      </c>
      <c r="E431" s="50">
        <v>5000</v>
      </c>
      <c r="F431" t="s">
        <v>82</v>
      </c>
      <c r="G431" t="s">
        <v>409</v>
      </c>
      <c r="H431" t="s">
        <v>82</v>
      </c>
      <c r="I431" t="s">
        <v>82</v>
      </c>
    </row>
    <row r="432" spans="1:9" x14ac:dyDescent="0.25">
      <c r="A432" s="31">
        <v>431</v>
      </c>
      <c r="B432" s="48">
        <v>44061</v>
      </c>
      <c r="C432" t="s">
        <v>13</v>
      </c>
      <c r="D432" t="s">
        <v>759</v>
      </c>
      <c r="E432" s="50">
        <v>2500</v>
      </c>
      <c r="F432" t="s">
        <v>82</v>
      </c>
      <c r="G432" t="s">
        <v>410</v>
      </c>
      <c r="H432" t="s">
        <v>82</v>
      </c>
      <c r="I432" t="s">
        <v>82</v>
      </c>
    </row>
    <row r="433" spans="1:9" x14ac:dyDescent="0.25">
      <c r="A433" s="31">
        <v>432</v>
      </c>
      <c r="B433" s="48">
        <v>44061</v>
      </c>
      <c r="C433" t="s">
        <v>3</v>
      </c>
      <c r="D433" t="s">
        <v>752</v>
      </c>
      <c r="E433" s="50">
        <v>1000</v>
      </c>
      <c r="F433" t="s">
        <v>82</v>
      </c>
      <c r="G433" t="s">
        <v>411</v>
      </c>
      <c r="H433" t="s">
        <v>82</v>
      </c>
      <c r="I433" t="s">
        <v>82</v>
      </c>
    </row>
    <row r="434" spans="1:9" x14ac:dyDescent="0.25">
      <c r="A434" s="31">
        <v>433</v>
      </c>
      <c r="B434" s="48">
        <v>44061</v>
      </c>
      <c r="C434" t="s">
        <v>9</v>
      </c>
      <c r="D434" t="s">
        <v>10</v>
      </c>
      <c r="E434" s="50">
        <v>5000</v>
      </c>
      <c r="F434" t="s">
        <v>82</v>
      </c>
      <c r="G434" t="s">
        <v>209</v>
      </c>
      <c r="H434" t="s">
        <v>82</v>
      </c>
      <c r="I434" t="s">
        <v>82</v>
      </c>
    </row>
    <row r="435" spans="1:9" x14ac:dyDescent="0.25">
      <c r="A435" s="31">
        <v>434</v>
      </c>
      <c r="B435" s="48">
        <v>44062</v>
      </c>
      <c r="C435" t="s">
        <v>9</v>
      </c>
      <c r="D435" t="s">
        <v>12</v>
      </c>
      <c r="E435" s="50">
        <v>21500</v>
      </c>
      <c r="F435" t="s">
        <v>82</v>
      </c>
      <c r="G435" t="s">
        <v>388</v>
      </c>
      <c r="H435" t="s">
        <v>82</v>
      </c>
      <c r="I435" t="s">
        <v>82</v>
      </c>
    </row>
    <row r="436" spans="1:9" x14ac:dyDescent="0.25">
      <c r="A436" s="31">
        <v>435</v>
      </c>
      <c r="B436" s="48">
        <v>44063</v>
      </c>
      <c r="C436" t="s">
        <v>13</v>
      </c>
      <c r="D436" t="s">
        <v>756</v>
      </c>
      <c r="E436" s="50">
        <v>6850</v>
      </c>
      <c r="F436" t="s">
        <v>82</v>
      </c>
      <c r="G436" t="s">
        <v>412</v>
      </c>
      <c r="H436" t="s">
        <v>82</v>
      </c>
      <c r="I436" t="s">
        <v>82</v>
      </c>
    </row>
    <row r="437" spans="1:9" x14ac:dyDescent="0.25">
      <c r="A437" s="31">
        <v>436</v>
      </c>
      <c r="B437" s="48">
        <v>44064</v>
      </c>
      <c r="C437" t="s">
        <v>48</v>
      </c>
      <c r="D437" t="s">
        <v>118</v>
      </c>
      <c r="E437" s="50">
        <v>62000</v>
      </c>
      <c r="F437" t="s">
        <v>82</v>
      </c>
      <c r="G437" t="s">
        <v>413</v>
      </c>
      <c r="H437" t="s">
        <v>82</v>
      </c>
      <c r="I437" t="s">
        <v>82</v>
      </c>
    </row>
    <row r="438" spans="1:9" x14ac:dyDescent="0.25">
      <c r="A438" s="31">
        <v>437</v>
      </c>
      <c r="B438" s="48">
        <v>44064</v>
      </c>
      <c r="C438" t="s">
        <v>751</v>
      </c>
      <c r="D438" t="s">
        <v>761</v>
      </c>
      <c r="E438" s="50">
        <v>20000</v>
      </c>
      <c r="F438" t="s">
        <v>82</v>
      </c>
      <c r="G438" t="s">
        <v>414</v>
      </c>
      <c r="H438" t="s">
        <v>82</v>
      </c>
      <c r="I438" t="s">
        <v>82</v>
      </c>
    </row>
    <row r="439" spans="1:9" x14ac:dyDescent="0.25">
      <c r="A439" s="31">
        <v>438</v>
      </c>
      <c r="B439" s="48">
        <v>44065</v>
      </c>
      <c r="C439" t="s">
        <v>768</v>
      </c>
      <c r="D439" t="s">
        <v>764</v>
      </c>
      <c r="E439" s="50">
        <v>40000</v>
      </c>
      <c r="F439" t="s">
        <v>82</v>
      </c>
      <c r="G439" t="s">
        <v>191</v>
      </c>
      <c r="H439" t="s">
        <v>82</v>
      </c>
      <c r="I439" t="s">
        <v>82</v>
      </c>
    </row>
    <row r="440" spans="1:9" x14ac:dyDescent="0.25">
      <c r="A440" s="31">
        <v>439</v>
      </c>
      <c r="B440" s="48">
        <v>44066</v>
      </c>
      <c r="C440" t="s">
        <v>9</v>
      </c>
      <c r="D440" t="s">
        <v>10</v>
      </c>
      <c r="E440" s="50">
        <v>10000</v>
      </c>
      <c r="F440" t="s">
        <v>82</v>
      </c>
      <c r="G440" t="s">
        <v>161</v>
      </c>
      <c r="H440" t="s">
        <v>82</v>
      </c>
      <c r="I440" t="s">
        <v>82</v>
      </c>
    </row>
    <row r="441" spans="1:9" x14ac:dyDescent="0.25">
      <c r="A441" s="31">
        <v>440</v>
      </c>
      <c r="B441" s="48">
        <v>44066</v>
      </c>
      <c r="C441" t="s">
        <v>23</v>
      </c>
      <c r="D441" t="s">
        <v>125</v>
      </c>
      <c r="E441" s="50">
        <v>10000</v>
      </c>
      <c r="F441" t="s">
        <v>82</v>
      </c>
      <c r="G441" t="s">
        <v>415</v>
      </c>
      <c r="H441" t="s">
        <v>82</v>
      </c>
      <c r="I441" t="s">
        <v>82</v>
      </c>
    </row>
    <row r="442" spans="1:9" x14ac:dyDescent="0.25">
      <c r="A442" s="31">
        <v>441</v>
      </c>
      <c r="B442" s="48">
        <v>44067</v>
      </c>
      <c r="C442" t="s">
        <v>750</v>
      </c>
      <c r="D442" t="s">
        <v>615</v>
      </c>
      <c r="E442" s="50">
        <v>311000</v>
      </c>
      <c r="F442" t="s">
        <v>82</v>
      </c>
      <c r="G442" t="s">
        <v>416</v>
      </c>
      <c r="H442" t="s">
        <v>82</v>
      </c>
      <c r="I442" t="s">
        <v>82</v>
      </c>
    </row>
    <row r="443" spans="1:9" x14ac:dyDescent="0.25">
      <c r="A443" s="31">
        <v>442</v>
      </c>
      <c r="B443" s="48">
        <v>44067</v>
      </c>
      <c r="C443" t="s">
        <v>13</v>
      </c>
      <c r="D443" t="s">
        <v>27</v>
      </c>
      <c r="E443" s="50">
        <v>1000</v>
      </c>
      <c r="F443" t="s">
        <v>82</v>
      </c>
      <c r="G443" t="s">
        <v>417</v>
      </c>
      <c r="H443" t="s">
        <v>82</v>
      </c>
      <c r="I443" t="s">
        <v>82</v>
      </c>
    </row>
    <row r="444" spans="1:9" x14ac:dyDescent="0.25">
      <c r="A444" s="31">
        <v>443</v>
      </c>
      <c r="B444" s="48">
        <v>44067</v>
      </c>
      <c r="C444" t="s">
        <v>9</v>
      </c>
      <c r="D444" t="s">
        <v>12</v>
      </c>
      <c r="E444" s="50">
        <v>5000</v>
      </c>
      <c r="F444" t="s">
        <v>82</v>
      </c>
      <c r="G444" t="s">
        <v>138</v>
      </c>
      <c r="H444" t="s">
        <v>82</v>
      </c>
      <c r="I444" t="s">
        <v>82</v>
      </c>
    </row>
    <row r="445" spans="1:9" x14ac:dyDescent="0.25">
      <c r="A445" s="31">
        <v>444</v>
      </c>
      <c r="B445" s="48">
        <v>44068</v>
      </c>
      <c r="C445" t="s">
        <v>13</v>
      </c>
      <c r="D445" t="s">
        <v>17</v>
      </c>
      <c r="E445" s="50">
        <v>12700</v>
      </c>
      <c r="F445" t="s">
        <v>82</v>
      </c>
      <c r="G445" t="s">
        <v>418</v>
      </c>
      <c r="H445" t="s">
        <v>82</v>
      </c>
      <c r="I445" t="s">
        <v>82</v>
      </c>
    </row>
    <row r="446" spans="1:9" x14ac:dyDescent="0.25">
      <c r="A446" s="31">
        <v>445</v>
      </c>
      <c r="B446" s="48">
        <v>44068</v>
      </c>
      <c r="C446" t="s">
        <v>9</v>
      </c>
      <c r="D446" t="s">
        <v>10</v>
      </c>
      <c r="E446" s="50">
        <v>5000</v>
      </c>
      <c r="F446" t="s">
        <v>82</v>
      </c>
      <c r="G446" t="s">
        <v>209</v>
      </c>
      <c r="H446" t="s">
        <v>82</v>
      </c>
      <c r="I446" t="s">
        <v>82</v>
      </c>
    </row>
    <row r="447" spans="1:9" x14ac:dyDescent="0.25">
      <c r="A447" s="31">
        <v>446</v>
      </c>
      <c r="B447" s="48">
        <v>44068</v>
      </c>
      <c r="C447" t="s">
        <v>9</v>
      </c>
      <c r="D447" t="s">
        <v>12</v>
      </c>
      <c r="E447" s="50">
        <v>3000</v>
      </c>
      <c r="F447" t="s">
        <v>82</v>
      </c>
      <c r="G447" t="s">
        <v>138</v>
      </c>
      <c r="H447" t="s">
        <v>82</v>
      </c>
      <c r="I447" t="s">
        <v>82</v>
      </c>
    </row>
    <row r="448" spans="1:9" x14ac:dyDescent="0.25">
      <c r="A448" s="31">
        <v>447</v>
      </c>
      <c r="B448" s="48">
        <v>44068</v>
      </c>
      <c r="C448" t="s">
        <v>23</v>
      </c>
      <c r="D448" t="s">
        <v>34</v>
      </c>
      <c r="E448" s="50">
        <v>51000</v>
      </c>
      <c r="F448" t="s">
        <v>82</v>
      </c>
      <c r="G448" t="s">
        <v>419</v>
      </c>
      <c r="H448" t="s">
        <v>82</v>
      </c>
      <c r="I448" t="s">
        <v>82</v>
      </c>
    </row>
    <row r="449" spans="1:9" x14ac:dyDescent="0.25">
      <c r="A449" s="31">
        <v>448</v>
      </c>
      <c r="B449" s="48">
        <v>44068</v>
      </c>
      <c r="C449" t="s">
        <v>751</v>
      </c>
      <c r="D449" t="s">
        <v>757</v>
      </c>
      <c r="E449" s="50">
        <v>50000</v>
      </c>
      <c r="F449" t="s">
        <v>82</v>
      </c>
      <c r="G449" t="s">
        <v>215</v>
      </c>
      <c r="H449" t="s">
        <v>82</v>
      </c>
      <c r="I449" t="s">
        <v>82</v>
      </c>
    </row>
    <row r="450" spans="1:9" x14ac:dyDescent="0.25">
      <c r="A450" s="31">
        <v>449</v>
      </c>
      <c r="B450" s="48">
        <v>44069</v>
      </c>
      <c r="C450" t="s">
        <v>9</v>
      </c>
      <c r="D450" t="s">
        <v>12</v>
      </c>
      <c r="E450" s="50">
        <v>5000</v>
      </c>
      <c r="F450" t="s">
        <v>82</v>
      </c>
      <c r="G450" t="s">
        <v>138</v>
      </c>
      <c r="H450" t="s">
        <v>82</v>
      </c>
      <c r="I450" t="s">
        <v>82</v>
      </c>
    </row>
    <row r="451" spans="1:9" x14ac:dyDescent="0.25">
      <c r="A451" s="31">
        <v>450</v>
      </c>
      <c r="B451" s="48">
        <v>44069</v>
      </c>
      <c r="C451" t="s">
        <v>13</v>
      </c>
      <c r="D451" t="s">
        <v>20</v>
      </c>
      <c r="E451" s="50">
        <v>5570</v>
      </c>
      <c r="F451" t="s">
        <v>82</v>
      </c>
      <c r="G451" t="s">
        <v>346</v>
      </c>
      <c r="H451" t="s">
        <v>82</v>
      </c>
      <c r="I451" t="s">
        <v>82</v>
      </c>
    </row>
    <row r="452" spans="1:9" x14ac:dyDescent="0.25">
      <c r="A452" s="31">
        <v>451</v>
      </c>
      <c r="B452" s="48">
        <v>44070</v>
      </c>
      <c r="C452" t="s">
        <v>9</v>
      </c>
      <c r="D452" t="s">
        <v>12</v>
      </c>
      <c r="E452" s="50">
        <v>5000</v>
      </c>
      <c r="F452" t="s">
        <v>82</v>
      </c>
      <c r="G452" t="s">
        <v>220</v>
      </c>
      <c r="H452" t="s">
        <v>82</v>
      </c>
      <c r="I452" t="s">
        <v>82</v>
      </c>
    </row>
    <row r="453" spans="1:9" x14ac:dyDescent="0.25">
      <c r="A453" s="31">
        <v>452</v>
      </c>
      <c r="B453" s="48">
        <v>44070</v>
      </c>
      <c r="C453" t="s">
        <v>13</v>
      </c>
      <c r="D453" t="s">
        <v>759</v>
      </c>
      <c r="E453" s="50">
        <v>2000</v>
      </c>
      <c r="F453" t="s">
        <v>82</v>
      </c>
      <c r="G453" t="s">
        <v>420</v>
      </c>
      <c r="H453" t="s">
        <v>82</v>
      </c>
      <c r="I453" t="s">
        <v>82</v>
      </c>
    </row>
    <row r="454" spans="1:9" x14ac:dyDescent="0.25">
      <c r="A454" s="31">
        <v>453</v>
      </c>
      <c r="B454" s="48">
        <v>44070</v>
      </c>
      <c r="C454" t="s">
        <v>9</v>
      </c>
      <c r="D454" t="s">
        <v>10</v>
      </c>
      <c r="E454" s="50">
        <v>5000</v>
      </c>
      <c r="F454" t="s">
        <v>82</v>
      </c>
      <c r="G454" t="s">
        <v>209</v>
      </c>
      <c r="H454" t="s">
        <v>82</v>
      </c>
      <c r="I454" t="s">
        <v>82</v>
      </c>
    </row>
    <row r="455" spans="1:9" x14ac:dyDescent="0.25">
      <c r="A455" s="31">
        <v>454</v>
      </c>
      <c r="B455" s="48">
        <v>44071</v>
      </c>
      <c r="C455" t="s">
        <v>9</v>
      </c>
      <c r="D455" t="s">
        <v>12</v>
      </c>
      <c r="E455" s="50">
        <v>5000</v>
      </c>
      <c r="F455" t="s">
        <v>82</v>
      </c>
      <c r="G455" t="s">
        <v>138</v>
      </c>
      <c r="H455" t="s">
        <v>82</v>
      </c>
      <c r="I455" t="s">
        <v>82</v>
      </c>
    </row>
    <row r="456" spans="1:9" x14ac:dyDescent="0.25">
      <c r="A456" s="31">
        <v>455</v>
      </c>
      <c r="B456" s="48">
        <v>44071</v>
      </c>
      <c r="C456" t="s">
        <v>744</v>
      </c>
      <c r="D456" t="s">
        <v>802</v>
      </c>
      <c r="E456" s="50">
        <v>784000</v>
      </c>
      <c r="F456" t="s">
        <v>82</v>
      </c>
      <c r="G456" t="s">
        <v>421</v>
      </c>
      <c r="H456" t="s">
        <v>82</v>
      </c>
      <c r="I456" t="s">
        <v>82</v>
      </c>
    </row>
    <row r="457" spans="1:9" x14ac:dyDescent="0.25">
      <c r="A457" s="31">
        <v>456</v>
      </c>
      <c r="B457" s="48">
        <v>44071</v>
      </c>
      <c r="C457" t="s">
        <v>744</v>
      </c>
      <c r="D457" t="s">
        <v>422</v>
      </c>
      <c r="E457" s="50">
        <v>155500</v>
      </c>
      <c r="F457" t="s">
        <v>82</v>
      </c>
      <c r="G457" t="s">
        <v>422</v>
      </c>
      <c r="H457" t="s">
        <v>82</v>
      </c>
      <c r="I457" t="s">
        <v>82</v>
      </c>
    </row>
    <row r="458" spans="1:9" x14ac:dyDescent="0.25">
      <c r="A458" s="31">
        <v>457</v>
      </c>
      <c r="B458" s="48">
        <v>44071</v>
      </c>
      <c r="C458" t="s">
        <v>6</v>
      </c>
      <c r="D458" t="s">
        <v>7</v>
      </c>
      <c r="E458" s="50">
        <v>16500</v>
      </c>
      <c r="F458" t="s">
        <v>82</v>
      </c>
      <c r="G458" t="s">
        <v>423</v>
      </c>
      <c r="H458" t="s">
        <v>82</v>
      </c>
      <c r="I458" t="s">
        <v>82</v>
      </c>
    </row>
    <row r="459" spans="1:9" x14ac:dyDescent="0.25">
      <c r="A459" s="31">
        <v>458</v>
      </c>
      <c r="B459" s="48">
        <v>44071</v>
      </c>
      <c r="C459" t="s">
        <v>9</v>
      </c>
      <c r="D459" t="s">
        <v>12</v>
      </c>
      <c r="E459" s="50">
        <v>3000</v>
      </c>
      <c r="F459" t="s">
        <v>82</v>
      </c>
      <c r="G459" t="s">
        <v>138</v>
      </c>
      <c r="H459" t="s">
        <v>82</v>
      </c>
      <c r="I459" t="s">
        <v>82</v>
      </c>
    </row>
    <row r="460" spans="1:9" x14ac:dyDescent="0.25">
      <c r="A460" s="31">
        <v>459</v>
      </c>
      <c r="B460" s="48">
        <v>44072</v>
      </c>
      <c r="C460" t="s">
        <v>768</v>
      </c>
      <c r="D460" t="s">
        <v>764</v>
      </c>
      <c r="E460" s="50">
        <v>42500</v>
      </c>
      <c r="F460" t="s">
        <v>82</v>
      </c>
      <c r="G460" t="s">
        <v>191</v>
      </c>
      <c r="H460" t="s">
        <v>82</v>
      </c>
      <c r="I460" t="s">
        <v>82</v>
      </c>
    </row>
    <row r="461" spans="1:9" x14ac:dyDescent="0.25">
      <c r="A461" s="31">
        <v>460</v>
      </c>
      <c r="B461" s="48">
        <v>44073</v>
      </c>
      <c r="C461" t="s">
        <v>9</v>
      </c>
      <c r="D461" t="s">
        <v>12</v>
      </c>
      <c r="E461" s="50">
        <v>3000</v>
      </c>
      <c r="F461" t="s">
        <v>82</v>
      </c>
      <c r="G461" t="s">
        <v>138</v>
      </c>
      <c r="H461" t="s">
        <v>82</v>
      </c>
      <c r="I461" t="s">
        <v>82</v>
      </c>
    </row>
    <row r="462" spans="1:9" x14ac:dyDescent="0.25">
      <c r="A462" s="31">
        <v>461</v>
      </c>
      <c r="B462" s="48">
        <v>44073</v>
      </c>
      <c r="C462" t="s">
        <v>13</v>
      </c>
      <c r="D462" t="s">
        <v>180</v>
      </c>
      <c r="E462" s="50">
        <v>12000</v>
      </c>
      <c r="F462" t="s">
        <v>82</v>
      </c>
      <c r="G462" t="s">
        <v>424</v>
      </c>
      <c r="H462" t="s">
        <v>82</v>
      </c>
      <c r="I462" t="s">
        <v>82</v>
      </c>
    </row>
    <row r="463" spans="1:9" x14ac:dyDescent="0.25">
      <c r="A463" s="31">
        <v>462</v>
      </c>
      <c r="B463" s="48">
        <v>44074</v>
      </c>
      <c r="C463" t="s">
        <v>48</v>
      </c>
      <c r="D463" t="s">
        <v>119</v>
      </c>
      <c r="E463" s="50">
        <v>3000</v>
      </c>
      <c r="F463" t="s">
        <v>82</v>
      </c>
      <c r="G463" t="s">
        <v>377</v>
      </c>
      <c r="H463" t="s">
        <v>82</v>
      </c>
      <c r="I463" t="s">
        <v>82</v>
      </c>
    </row>
    <row r="464" spans="1:9" x14ac:dyDescent="0.25">
      <c r="A464" s="31">
        <v>463</v>
      </c>
      <c r="B464" s="48">
        <v>44074</v>
      </c>
      <c r="C464" t="s">
        <v>13</v>
      </c>
      <c r="D464" t="s">
        <v>180</v>
      </c>
      <c r="E464" s="50">
        <v>3500</v>
      </c>
      <c r="F464" t="s">
        <v>82</v>
      </c>
      <c r="G464" t="s">
        <v>425</v>
      </c>
      <c r="H464" t="s">
        <v>82</v>
      </c>
      <c r="I464" t="s">
        <v>82</v>
      </c>
    </row>
    <row r="465" spans="1:9" x14ac:dyDescent="0.25">
      <c r="A465" s="31">
        <v>464</v>
      </c>
      <c r="B465" s="48">
        <v>44074</v>
      </c>
      <c r="C465" t="s">
        <v>13</v>
      </c>
      <c r="D465" t="s">
        <v>20</v>
      </c>
      <c r="E465" s="50">
        <v>1500</v>
      </c>
      <c r="F465" t="s">
        <v>82</v>
      </c>
      <c r="G465" t="s">
        <v>426</v>
      </c>
      <c r="H465" t="s">
        <v>82</v>
      </c>
      <c r="I465" t="s">
        <v>82</v>
      </c>
    </row>
    <row r="466" spans="1:9" x14ac:dyDescent="0.25">
      <c r="A466" s="31">
        <v>465</v>
      </c>
      <c r="B466" s="48">
        <v>44074</v>
      </c>
      <c r="C466" t="s">
        <v>751</v>
      </c>
      <c r="D466" t="s">
        <v>748</v>
      </c>
      <c r="E466" s="50">
        <v>15500</v>
      </c>
      <c r="F466" t="s">
        <v>82</v>
      </c>
      <c r="G466" t="s">
        <v>427</v>
      </c>
      <c r="H466" t="s">
        <v>82</v>
      </c>
      <c r="I466" t="s">
        <v>82</v>
      </c>
    </row>
    <row r="467" spans="1:9" x14ac:dyDescent="0.25">
      <c r="A467" s="31">
        <v>466</v>
      </c>
      <c r="B467" s="48">
        <v>44074</v>
      </c>
      <c r="C467" t="s">
        <v>3</v>
      </c>
      <c r="D467" t="s">
        <v>73</v>
      </c>
      <c r="E467" s="50">
        <v>28000</v>
      </c>
      <c r="F467" t="s">
        <v>82</v>
      </c>
      <c r="G467" t="s">
        <v>428</v>
      </c>
      <c r="H467" t="s">
        <v>82</v>
      </c>
      <c r="I467" t="s">
        <v>82</v>
      </c>
    </row>
    <row r="468" spans="1:9" x14ac:dyDescent="0.25">
      <c r="A468" s="31">
        <v>467</v>
      </c>
      <c r="B468" s="48">
        <v>44074</v>
      </c>
      <c r="C468" t="s">
        <v>23</v>
      </c>
      <c r="D468" t="s">
        <v>125</v>
      </c>
      <c r="E468" s="50">
        <v>10000</v>
      </c>
      <c r="F468" t="s">
        <v>82</v>
      </c>
      <c r="G468" t="s">
        <v>429</v>
      </c>
      <c r="H468" t="s">
        <v>82</v>
      </c>
      <c r="I468" t="s">
        <v>82</v>
      </c>
    </row>
    <row r="469" spans="1:9" x14ac:dyDescent="0.25">
      <c r="A469" s="31">
        <v>468</v>
      </c>
      <c r="B469" s="48">
        <v>44074</v>
      </c>
      <c r="C469" t="s">
        <v>23</v>
      </c>
      <c r="D469" t="s">
        <v>760</v>
      </c>
      <c r="E469" s="50">
        <v>4000</v>
      </c>
      <c r="F469" t="s">
        <v>82</v>
      </c>
      <c r="G469" t="s">
        <v>430</v>
      </c>
      <c r="H469" t="s">
        <v>82</v>
      </c>
      <c r="I469" t="s">
        <v>82</v>
      </c>
    </row>
    <row r="470" spans="1:9" x14ac:dyDescent="0.25">
      <c r="A470" s="31">
        <v>469</v>
      </c>
      <c r="B470" s="48">
        <v>44074</v>
      </c>
      <c r="C470" t="s">
        <v>9</v>
      </c>
      <c r="D470" t="s">
        <v>11</v>
      </c>
      <c r="E470" s="50">
        <v>6600</v>
      </c>
      <c r="F470" t="s">
        <v>82</v>
      </c>
      <c r="G470" t="s">
        <v>431</v>
      </c>
      <c r="H470" t="s">
        <v>82</v>
      </c>
      <c r="I470" t="s">
        <v>82</v>
      </c>
    </row>
    <row r="471" spans="1:9" x14ac:dyDescent="0.25">
      <c r="A471" s="31">
        <v>470</v>
      </c>
      <c r="B471" s="48">
        <v>44074</v>
      </c>
      <c r="C471" t="s">
        <v>9</v>
      </c>
      <c r="D471" t="s">
        <v>12</v>
      </c>
      <c r="E471" s="50">
        <v>21500</v>
      </c>
      <c r="F471" t="s">
        <v>82</v>
      </c>
      <c r="G471" t="s">
        <v>388</v>
      </c>
      <c r="H471" t="s">
        <v>82</v>
      </c>
      <c r="I471" t="s">
        <v>82</v>
      </c>
    </row>
    <row r="472" spans="1:9" x14ac:dyDescent="0.25">
      <c r="A472" s="31">
        <v>471</v>
      </c>
      <c r="B472" s="48">
        <v>44075</v>
      </c>
      <c r="C472" t="s">
        <v>744</v>
      </c>
      <c r="D472" t="s">
        <v>422</v>
      </c>
      <c r="E472" s="50">
        <v>24000</v>
      </c>
      <c r="F472" t="s">
        <v>82</v>
      </c>
      <c r="G472" t="s">
        <v>432</v>
      </c>
      <c r="H472" t="s">
        <v>82</v>
      </c>
      <c r="I472" t="s">
        <v>82</v>
      </c>
    </row>
    <row r="473" spans="1:9" x14ac:dyDescent="0.25">
      <c r="A473" s="31">
        <v>472</v>
      </c>
      <c r="B473" s="48">
        <v>44075</v>
      </c>
      <c r="C473" t="s">
        <v>23</v>
      </c>
      <c r="D473" t="s">
        <v>762</v>
      </c>
      <c r="E473" s="50">
        <v>7500</v>
      </c>
      <c r="F473" t="s">
        <v>82</v>
      </c>
      <c r="G473" t="s">
        <v>433</v>
      </c>
      <c r="H473" t="s">
        <v>82</v>
      </c>
      <c r="I473" t="s">
        <v>82</v>
      </c>
    </row>
    <row r="474" spans="1:9" x14ac:dyDescent="0.25">
      <c r="A474" s="31">
        <v>473</v>
      </c>
      <c r="B474" s="48">
        <v>44076</v>
      </c>
      <c r="C474" t="s">
        <v>23</v>
      </c>
      <c r="D474" t="s">
        <v>760</v>
      </c>
      <c r="E474" s="50">
        <v>6500</v>
      </c>
      <c r="F474" t="s">
        <v>82</v>
      </c>
      <c r="G474" t="s">
        <v>434</v>
      </c>
      <c r="H474" t="s">
        <v>82</v>
      </c>
      <c r="I474" t="s">
        <v>82</v>
      </c>
    </row>
    <row r="475" spans="1:9" x14ac:dyDescent="0.25">
      <c r="A475" s="31">
        <v>474</v>
      </c>
      <c r="B475" s="48">
        <v>44076</v>
      </c>
      <c r="C475" t="s">
        <v>751</v>
      </c>
      <c r="D475" t="s">
        <v>746</v>
      </c>
      <c r="E475" s="50">
        <v>7000</v>
      </c>
      <c r="F475" t="s">
        <v>82</v>
      </c>
      <c r="G475" t="s">
        <v>435</v>
      </c>
      <c r="H475" t="s">
        <v>82</v>
      </c>
      <c r="I475" t="s">
        <v>82</v>
      </c>
    </row>
    <row r="476" spans="1:9" x14ac:dyDescent="0.25">
      <c r="A476" s="31">
        <v>475</v>
      </c>
      <c r="B476" s="48">
        <v>44076</v>
      </c>
      <c r="C476" t="s">
        <v>768</v>
      </c>
      <c r="D476" t="s">
        <v>764</v>
      </c>
      <c r="E476" s="50">
        <v>30000</v>
      </c>
      <c r="F476" t="s">
        <v>82</v>
      </c>
      <c r="G476" t="s">
        <v>436</v>
      </c>
      <c r="H476" t="s">
        <v>82</v>
      </c>
      <c r="I476" t="s">
        <v>82</v>
      </c>
    </row>
    <row r="477" spans="1:9" x14ac:dyDescent="0.25">
      <c r="A477" s="31">
        <v>476</v>
      </c>
      <c r="B477" s="48">
        <v>44076</v>
      </c>
      <c r="C477" t="s">
        <v>9</v>
      </c>
      <c r="D477" t="s">
        <v>12</v>
      </c>
      <c r="E477" s="50">
        <v>5000</v>
      </c>
      <c r="F477" t="s">
        <v>82</v>
      </c>
      <c r="G477" t="s">
        <v>138</v>
      </c>
      <c r="H477" t="s">
        <v>82</v>
      </c>
      <c r="I477" t="s">
        <v>82</v>
      </c>
    </row>
    <row r="478" spans="1:9" x14ac:dyDescent="0.25">
      <c r="A478" s="31">
        <v>477</v>
      </c>
      <c r="B478" s="48">
        <v>44077</v>
      </c>
      <c r="C478" t="s">
        <v>9</v>
      </c>
      <c r="D478" t="s">
        <v>10</v>
      </c>
      <c r="E478" s="50">
        <v>5000</v>
      </c>
      <c r="F478" t="s">
        <v>82</v>
      </c>
      <c r="G478" t="s">
        <v>209</v>
      </c>
      <c r="H478" t="s">
        <v>82</v>
      </c>
      <c r="I478" t="s">
        <v>82</v>
      </c>
    </row>
    <row r="479" spans="1:9" x14ac:dyDescent="0.25">
      <c r="A479" s="31">
        <v>478</v>
      </c>
      <c r="B479" s="48">
        <v>44077</v>
      </c>
      <c r="C479" t="s">
        <v>23</v>
      </c>
      <c r="D479" t="s">
        <v>762</v>
      </c>
      <c r="E479" s="50">
        <v>2000</v>
      </c>
      <c r="F479" t="s">
        <v>82</v>
      </c>
      <c r="G479" t="s">
        <v>437</v>
      </c>
      <c r="H479" t="s">
        <v>82</v>
      </c>
      <c r="I479" t="s">
        <v>82</v>
      </c>
    </row>
    <row r="480" spans="1:9" x14ac:dyDescent="0.25">
      <c r="A480" s="31">
        <v>479</v>
      </c>
      <c r="B480" s="48">
        <v>44077</v>
      </c>
      <c r="C480" t="s">
        <v>9</v>
      </c>
      <c r="D480" t="s">
        <v>12</v>
      </c>
      <c r="E480" s="50">
        <v>5000</v>
      </c>
      <c r="F480" t="s">
        <v>82</v>
      </c>
      <c r="G480" t="s">
        <v>138</v>
      </c>
      <c r="H480" t="s">
        <v>82</v>
      </c>
      <c r="I480" t="s">
        <v>82</v>
      </c>
    </row>
    <row r="481" spans="1:9" x14ac:dyDescent="0.25">
      <c r="A481" s="31">
        <v>480</v>
      </c>
      <c r="B481" s="48">
        <v>44078</v>
      </c>
      <c r="C481" t="s">
        <v>9</v>
      </c>
      <c r="D481" t="s">
        <v>12</v>
      </c>
      <c r="E481" s="50">
        <v>5000</v>
      </c>
      <c r="F481" t="s">
        <v>82</v>
      </c>
      <c r="G481" t="s">
        <v>138</v>
      </c>
      <c r="H481" t="s">
        <v>82</v>
      </c>
      <c r="I481" t="s">
        <v>82</v>
      </c>
    </row>
    <row r="482" spans="1:9" x14ac:dyDescent="0.25">
      <c r="A482" s="31">
        <v>481</v>
      </c>
      <c r="B482" s="48">
        <v>44078</v>
      </c>
      <c r="C482" t="s">
        <v>13</v>
      </c>
      <c r="D482" t="s">
        <v>27</v>
      </c>
      <c r="E482" s="50">
        <v>11200</v>
      </c>
      <c r="F482" t="s">
        <v>82</v>
      </c>
      <c r="G482" t="s">
        <v>438</v>
      </c>
      <c r="H482" t="s">
        <v>82</v>
      </c>
      <c r="I482" t="s">
        <v>82</v>
      </c>
    </row>
    <row r="483" spans="1:9" x14ac:dyDescent="0.25">
      <c r="A483" s="31">
        <v>482</v>
      </c>
      <c r="B483" s="48">
        <v>44079</v>
      </c>
      <c r="C483" t="s">
        <v>9</v>
      </c>
      <c r="D483" t="s">
        <v>12</v>
      </c>
      <c r="E483" s="50">
        <v>5000</v>
      </c>
      <c r="F483" t="s">
        <v>82</v>
      </c>
      <c r="G483" t="s">
        <v>138</v>
      </c>
      <c r="H483" t="s">
        <v>82</v>
      </c>
      <c r="I483" t="s">
        <v>82</v>
      </c>
    </row>
    <row r="484" spans="1:9" x14ac:dyDescent="0.25">
      <c r="A484" s="31">
        <v>483</v>
      </c>
      <c r="B484" s="48">
        <v>44079</v>
      </c>
      <c r="C484" t="s">
        <v>768</v>
      </c>
      <c r="D484" t="s">
        <v>764</v>
      </c>
      <c r="E484" s="50">
        <v>42400</v>
      </c>
      <c r="F484" t="s">
        <v>82</v>
      </c>
      <c r="G484" t="s">
        <v>191</v>
      </c>
      <c r="H484" t="s">
        <v>82</v>
      </c>
      <c r="I484" t="s">
        <v>82</v>
      </c>
    </row>
    <row r="485" spans="1:9" x14ac:dyDescent="0.25">
      <c r="A485" s="31">
        <v>484</v>
      </c>
      <c r="B485" s="48">
        <v>44079</v>
      </c>
      <c r="C485" t="s">
        <v>13</v>
      </c>
      <c r="D485" t="s">
        <v>18</v>
      </c>
      <c r="E485" s="50">
        <v>29400</v>
      </c>
      <c r="F485" t="s">
        <v>82</v>
      </c>
      <c r="G485" t="s">
        <v>439</v>
      </c>
      <c r="H485" t="s">
        <v>82</v>
      </c>
      <c r="I485" t="s">
        <v>82</v>
      </c>
    </row>
    <row r="486" spans="1:9" x14ac:dyDescent="0.25">
      <c r="A486" s="31">
        <v>485</v>
      </c>
      <c r="B486" s="48">
        <v>44079</v>
      </c>
      <c r="C486" t="s">
        <v>23</v>
      </c>
      <c r="D486" t="s">
        <v>24</v>
      </c>
      <c r="E486" s="50">
        <v>14500</v>
      </c>
      <c r="F486" t="s">
        <v>82</v>
      </c>
      <c r="G486" t="s">
        <v>440</v>
      </c>
      <c r="H486" t="s">
        <v>82</v>
      </c>
      <c r="I486" t="s">
        <v>82</v>
      </c>
    </row>
    <row r="487" spans="1:9" x14ac:dyDescent="0.25">
      <c r="A487" s="31">
        <v>486</v>
      </c>
      <c r="B487" s="48">
        <v>44079</v>
      </c>
      <c r="C487" t="s">
        <v>13</v>
      </c>
      <c r="D487" t="s">
        <v>25</v>
      </c>
      <c r="E487" s="50">
        <v>5500</v>
      </c>
      <c r="F487" t="s">
        <v>82</v>
      </c>
      <c r="G487" t="s">
        <v>441</v>
      </c>
      <c r="H487" t="s">
        <v>82</v>
      </c>
      <c r="I487" t="s">
        <v>82</v>
      </c>
    </row>
    <row r="488" spans="1:9" x14ac:dyDescent="0.25">
      <c r="A488" s="31">
        <v>487</v>
      </c>
      <c r="B488" s="48">
        <v>44080</v>
      </c>
      <c r="C488" t="s">
        <v>13</v>
      </c>
      <c r="D488" t="s">
        <v>180</v>
      </c>
      <c r="E488" s="50">
        <v>20000</v>
      </c>
      <c r="F488" t="s">
        <v>82</v>
      </c>
      <c r="G488" t="s">
        <v>442</v>
      </c>
      <c r="H488" t="s">
        <v>82</v>
      </c>
      <c r="I488" t="s">
        <v>82</v>
      </c>
    </row>
    <row r="489" spans="1:9" x14ac:dyDescent="0.25">
      <c r="A489" s="31">
        <v>488</v>
      </c>
      <c r="B489" s="48">
        <v>44081</v>
      </c>
      <c r="C489" t="s">
        <v>9</v>
      </c>
      <c r="D489" t="s">
        <v>12</v>
      </c>
      <c r="E489" s="50">
        <v>3200</v>
      </c>
      <c r="F489" t="s">
        <v>82</v>
      </c>
      <c r="G489" t="s">
        <v>138</v>
      </c>
      <c r="H489" t="s">
        <v>82</v>
      </c>
      <c r="I489" t="s">
        <v>82</v>
      </c>
    </row>
    <row r="490" spans="1:9" x14ac:dyDescent="0.25">
      <c r="A490" s="31">
        <v>489</v>
      </c>
      <c r="B490" s="48">
        <v>44081</v>
      </c>
      <c r="C490" t="s">
        <v>23</v>
      </c>
      <c r="D490" t="s">
        <v>762</v>
      </c>
      <c r="E490" s="50">
        <v>1200</v>
      </c>
      <c r="F490" t="s">
        <v>82</v>
      </c>
      <c r="G490" t="s">
        <v>443</v>
      </c>
      <c r="H490" t="s">
        <v>82</v>
      </c>
      <c r="I490" t="s">
        <v>82</v>
      </c>
    </row>
    <row r="491" spans="1:9" x14ac:dyDescent="0.25">
      <c r="A491" s="31">
        <v>490</v>
      </c>
      <c r="B491" s="48">
        <v>44082</v>
      </c>
      <c r="C491" t="s">
        <v>9</v>
      </c>
      <c r="D491" t="s">
        <v>12</v>
      </c>
      <c r="E491" s="50">
        <v>3200</v>
      </c>
      <c r="F491" t="s">
        <v>82</v>
      </c>
      <c r="G491" t="s">
        <v>138</v>
      </c>
      <c r="H491" t="s">
        <v>82</v>
      </c>
      <c r="I491" t="s">
        <v>82</v>
      </c>
    </row>
    <row r="492" spans="1:9" x14ac:dyDescent="0.25">
      <c r="A492" s="31">
        <v>491</v>
      </c>
      <c r="B492" s="48">
        <v>44083</v>
      </c>
      <c r="C492" t="s">
        <v>4</v>
      </c>
      <c r="D492" t="s">
        <v>39</v>
      </c>
      <c r="E492" s="50">
        <v>8000</v>
      </c>
      <c r="F492" t="s">
        <v>82</v>
      </c>
      <c r="G492" t="s">
        <v>444</v>
      </c>
      <c r="H492" t="s">
        <v>82</v>
      </c>
      <c r="I492" t="s">
        <v>82</v>
      </c>
    </row>
    <row r="493" spans="1:9" x14ac:dyDescent="0.25">
      <c r="A493" s="31">
        <v>492</v>
      </c>
      <c r="B493" s="48">
        <v>44083</v>
      </c>
      <c r="C493" t="s">
        <v>9</v>
      </c>
      <c r="D493" t="s">
        <v>12</v>
      </c>
      <c r="E493" s="50">
        <v>5000</v>
      </c>
      <c r="F493" t="s">
        <v>82</v>
      </c>
      <c r="G493" t="s">
        <v>138</v>
      </c>
      <c r="H493" t="s">
        <v>82</v>
      </c>
      <c r="I493" t="s">
        <v>82</v>
      </c>
    </row>
    <row r="494" spans="1:9" x14ac:dyDescent="0.25">
      <c r="A494" s="31">
        <v>493</v>
      </c>
      <c r="B494" s="48">
        <v>44083</v>
      </c>
      <c r="C494" t="s">
        <v>768</v>
      </c>
      <c r="D494" t="s">
        <v>764</v>
      </c>
      <c r="E494" s="50">
        <v>13000</v>
      </c>
      <c r="F494" t="s">
        <v>82</v>
      </c>
      <c r="G494" t="s">
        <v>445</v>
      </c>
      <c r="H494" t="s">
        <v>82</v>
      </c>
      <c r="I494" t="s">
        <v>82</v>
      </c>
    </row>
    <row r="495" spans="1:9" x14ac:dyDescent="0.25">
      <c r="A495" s="31">
        <v>494</v>
      </c>
      <c r="B495" s="48">
        <v>44083</v>
      </c>
      <c r="C495" t="s">
        <v>744</v>
      </c>
      <c r="D495" t="s">
        <v>21</v>
      </c>
      <c r="E495" s="50">
        <v>10000</v>
      </c>
      <c r="F495" t="s">
        <v>82</v>
      </c>
      <c r="G495" t="s">
        <v>446</v>
      </c>
      <c r="H495" t="s">
        <v>82</v>
      </c>
      <c r="I495" t="s">
        <v>82</v>
      </c>
    </row>
    <row r="496" spans="1:9" x14ac:dyDescent="0.25">
      <c r="A496" s="31">
        <v>495</v>
      </c>
      <c r="B496" s="48">
        <v>44083</v>
      </c>
      <c r="C496" t="s">
        <v>9</v>
      </c>
      <c r="D496" t="s">
        <v>12</v>
      </c>
      <c r="E496" s="50">
        <v>3200</v>
      </c>
      <c r="F496" t="s">
        <v>82</v>
      </c>
      <c r="G496" t="s">
        <v>220</v>
      </c>
      <c r="H496" t="s">
        <v>82</v>
      </c>
      <c r="I496" t="s">
        <v>82</v>
      </c>
    </row>
    <row r="497" spans="1:9" x14ac:dyDescent="0.25">
      <c r="A497" s="31">
        <v>496</v>
      </c>
      <c r="B497" s="48">
        <v>44083</v>
      </c>
      <c r="C497" t="s">
        <v>751</v>
      </c>
      <c r="D497" t="s">
        <v>746</v>
      </c>
      <c r="E497" s="50">
        <v>2500</v>
      </c>
      <c r="F497" t="s">
        <v>82</v>
      </c>
      <c r="G497" t="s">
        <v>447</v>
      </c>
      <c r="H497" t="s">
        <v>82</v>
      </c>
      <c r="I497" t="s">
        <v>82</v>
      </c>
    </row>
    <row r="498" spans="1:9" x14ac:dyDescent="0.25">
      <c r="A498" s="31">
        <v>497</v>
      </c>
      <c r="B498" s="48">
        <v>44084</v>
      </c>
      <c r="C498" t="s">
        <v>13</v>
      </c>
      <c r="D498" t="s">
        <v>756</v>
      </c>
      <c r="E498" s="50">
        <v>13000</v>
      </c>
      <c r="F498" t="s">
        <v>82</v>
      </c>
      <c r="G498" t="s">
        <v>448</v>
      </c>
      <c r="H498" t="s">
        <v>82</v>
      </c>
      <c r="I498" t="s">
        <v>82</v>
      </c>
    </row>
    <row r="499" spans="1:9" x14ac:dyDescent="0.25">
      <c r="A499" s="31">
        <v>498</v>
      </c>
      <c r="B499" s="48">
        <v>44084</v>
      </c>
      <c r="C499" t="s">
        <v>48</v>
      </c>
      <c r="D499" t="s">
        <v>117</v>
      </c>
      <c r="E499" s="50">
        <v>26000</v>
      </c>
      <c r="F499" t="s">
        <v>82</v>
      </c>
      <c r="G499" t="s">
        <v>449</v>
      </c>
      <c r="H499" t="s">
        <v>82</v>
      </c>
      <c r="I499" t="s">
        <v>82</v>
      </c>
    </row>
    <row r="500" spans="1:9" x14ac:dyDescent="0.25">
      <c r="A500" s="31">
        <v>499</v>
      </c>
      <c r="B500" s="48">
        <v>44084</v>
      </c>
      <c r="C500" t="s">
        <v>768</v>
      </c>
      <c r="D500" t="s">
        <v>764</v>
      </c>
      <c r="E500" s="50">
        <v>13200</v>
      </c>
      <c r="F500" t="s">
        <v>82</v>
      </c>
      <c r="G500" t="s">
        <v>450</v>
      </c>
      <c r="H500" t="s">
        <v>82</v>
      </c>
      <c r="I500" t="s">
        <v>82</v>
      </c>
    </row>
    <row r="501" spans="1:9" x14ac:dyDescent="0.25">
      <c r="A501" s="31">
        <v>500</v>
      </c>
      <c r="B501" s="48">
        <v>44084</v>
      </c>
      <c r="C501" t="s">
        <v>744</v>
      </c>
      <c r="D501" t="s">
        <v>21</v>
      </c>
      <c r="E501" s="50">
        <v>10000</v>
      </c>
      <c r="F501" t="s">
        <v>82</v>
      </c>
      <c r="G501" t="s">
        <v>451</v>
      </c>
      <c r="H501" t="s">
        <v>82</v>
      </c>
      <c r="I501" t="s">
        <v>82</v>
      </c>
    </row>
    <row r="502" spans="1:9" x14ac:dyDescent="0.25">
      <c r="A502" s="31">
        <v>501</v>
      </c>
      <c r="B502" s="48">
        <v>44084</v>
      </c>
      <c r="C502" t="s">
        <v>9</v>
      </c>
      <c r="D502" t="s">
        <v>10</v>
      </c>
      <c r="E502" s="50">
        <v>5000</v>
      </c>
      <c r="F502" t="s">
        <v>82</v>
      </c>
      <c r="G502" t="s">
        <v>209</v>
      </c>
      <c r="H502" t="s">
        <v>82</v>
      </c>
      <c r="I502" t="s">
        <v>82</v>
      </c>
    </row>
    <row r="503" spans="1:9" x14ac:dyDescent="0.25">
      <c r="A503" s="31">
        <v>502</v>
      </c>
      <c r="B503" s="48">
        <v>44084</v>
      </c>
      <c r="C503" t="s">
        <v>768</v>
      </c>
      <c r="D503" t="s">
        <v>764</v>
      </c>
      <c r="E503" s="50">
        <v>7000</v>
      </c>
      <c r="F503" t="s">
        <v>82</v>
      </c>
      <c r="G503" t="s">
        <v>452</v>
      </c>
      <c r="H503" t="s">
        <v>82</v>
      </c>
      <c r="I503" t="s">
        <v>82</v>
      </c>
    </row>
    <row r="504" spans="1:9" x14ac:dyDescent="0.25">
      <c r="A504" s="31">
        <v>503</v>
      </c>
      <c r="B504" s="48">
        <v>44085</v>
      </c>
      <c r="C504" t="s">
        <v>9</v>
      </c>
      <c r="D504" t="s">
        <v>12</v>
      </c>
      <c r="E504" s="50">
        <v>3000</v>
      </c>
      <c r="F504" t="s">
        <v>82</v>
      </c>
      <c r="G504" t="s">
        <v>138</v>
      </c>
      <c r="H504" t="s">
        <v>82</v>
      </c>
      <c r="I504" t="s">
        <v>82</v>
      </c>
    </row>
    <row r="505" spans="1:9" x14ac:dyDescent="0.25">
      <c r="A505" s="31">
        <v>504</v>
      </c>
      <c r="B505" s="48">
        <v>44085</v>
      </c>
      <c r="C505" t="s">
        <v>768</v>
      </c>
      <c r="D505" t="s">
        <v>764</v>
      </c>
      <c r="E505" s="50">
        <v>11400</v>
      </c>
      <c r="F505" t="s">
        <v>82</v>
      </c>
      <c r="G505" t="s">
        <v>453</v>
      </c>
      <c r="H505" t="s">
        <v>82</v>
      </c>
      <c r="I505" t="s">
        <v>82</v>
      </c>
    </row>
    <row r="506" spans="1:9" x14ac:dyDescent="0.25">
      <c r="A506" s="31">
        <v>505</v>
      </c>
      <c r="B506" s="48">
        <v>44086</v>
      </c>
      <c r="C506" t="s">
        <v>768</v>
      </c>
      <c r="D506" t="s">
        <v>764</v>
      </c>
      <c r="E506" s="50">
        <v>44500</v>
      </c>
      <c r="F506" t="s">
        <v>82</v>
      </c>
      <c r="G506" t="s">
        <v>191</v>
      </c>
      <c r="H506" t="s">
        <v>82</v>
      </c>
      <c r="I506" t="s">
        <v>82</v>
      </c>
    </row>
    <row r="507" spans="1:9" x14ac:dyDescent="0.25">
      <c r="A507" s="31">
        <v>506</v>
      </c>
      <c r="B507" s="48">
        <v>44086</v>
      </c>
      <c r="C507" t="s">
        <v>23</v>
      </c>
      <c r="D507" t="s">
        <v>24</v>
      </c>
      <c r="E507" s="50">
        <v>7500</v>
      </c>
      <c r="F507" t="s">
        <v>82</v>
      </c>
      <c r="G507" t="s">
        <v>454</v>
      </c>
      <c r="H507" t="s">
        <v>82</v>
      </c>
      <c r="I507" t="s">
        <v>82</v>
      </c>
    </row>
    <row r="508" spans="1:9" x14ac:dyDescent="0.25">
      <c r="A508" s="31">
        <v>507</v>
      </c>
      <c r="B508" s="48">
        <v>44086</v>
      </c>
      <c r="C508" t="s">
        <v>750</v>
      </c>
      <c r="D508" t="s">
        <v>32</v>
      </c>
      <c r="E508" s="50">
        <v>64500</v>
      </c>
      <c r="F508" t="s">
        <v>82</v>
      </c>
      <c r="G508" t="s">
        <v>455</v>
      </c>
      <c r="H508" t="s">
        <v>82</v>
      </c>
      <c r="I508" t="s">
        <v>82</v>
      </c>
    </row>
    <row r="509" spans="1:9" x14ac:dyDescent="0.25">
      <c r="A509" s="31">
        <v>508</v>
      </c>
      <c r="B509" s="48">
        <v>44086</v>
      </c>
      <c r="C509" t="s">
        <v>9</v>
      </c>
      <c r="D509" t="s">
        <v>12</v>
      </c>
      <c r="E509" s="50">
        <v>23700</v>
      </c>
      <c r="F509" t="s">
        <v>82</v>
      </c>
      <c r="G509" t="s">
        <v>388</v>
      </c>
      <c r="H509" t="s">
        <v>82</v>
      </c>
      <c r="I509" t="s">
        <v>82</v>
      </c>
    </row>
    <row r="510" spans="1:9" x14ac:dyDescent="0.25">
      <c r="A510" s="31">
        <v>509</v>
      </c>
      <c r="B510" s="48">
        <v>44088</v>
      </c>
      <c r="C510" t="s">
        <v>13</v>
      </c>
      <c r="D510" t="s">
        <v>756</v>
      </c>
      <c r="E510" s="50">
        <v>3500</v>
      </c>
      <c r="F510" t="s">
        <v>82</v>
      </c>
      <c r="G510" t="s">
        <v>456</v>
      </c>
      <c r="H510" t="s">
        <v>82</v>
      </c>
      <c r="I510" t="s">
        <v>82</v>
      </c>
    </row>
    <row r="511" spans="1:9" x14ac:dyDescent="0.25">
      <c r="A511" s="31">
        <v>510</v>
      </c>
      <c r="B511" s="48">
        <v>44088</v>
      </c>
      <c r="C511" t="s">
        <v>13</v>
      </c>
      <c r="D511" t="s">
        <v>43</v>
      </c>
      <c r="E511" s="50">
        <v>3500</v>
      </c>
      <c r="F511" t="s">
        <v>82</v>
      </c>
      <c r="G511" t="s">
        <v>457</v>
      </c>
      <c r="H511" t="s">
        <v>82</v>
      </c>
      <c r="I511" t="s">
        <v>82</v>
      </c>
    </row>
    <row r="512" spans="1:9" x14ac:dyDescent="0.25">
      <c r="A512" s="31">
        <v>511</v>
      </c>
      <c r="B512" s="48">
        <v>44088</v>
      </c>
      <c r="C512" t="s">
        <v>13</v>
      </c>
      <c r="D512" t="s">
        <v>756</v>
      </c>
      <c r="E512" s="50">
        <v>12000</v>
      </c>
      <c r="F512" t="s">
        <v>82</v>
      </c>
      <c r="G512" t="s">
        <v>458</v>
      </c>
      <c r="H512" t="s">
        <v>82</v>
      </c>
      <c r="I512" t="s">
        <v>82</v>
      </c>
    </row>
    <row r="513" spans="1:9" x14ac:dyDescent="0.25">
      <c r="A513" s="31">
        <v>512</v>
      </c>
      <c r="B513" s="48">
        <v>44088</v>
      </c>
      <c r="C513" t="s">
        <v>9</v>
      </c>
      <c r="D513" t="s">
        <v>12</v>
      </c>
      <c r="E513" s="50">
        <v>6000</v>
      </c>
      <c r="F513" t="s">
        <v>82</v>
      </c>
      <c r="G513" t="s">
        <v>134</v>
      </c>
      <c r="H513" t="s">
        <v>82</v>
      </c>
      <c r="I513" t="s">
        <v>82</v>
      </c>
    </row>
    <row r="514" spans="1:9" x14ac:dyDescent="0.25">
      <c r="A514" s="31">
        <v>513</v>
      </c>
      <c r="B514" s="48">
        <v>44088</v>
      </c>
      <c r="C514" t="s">
        <v>13</v>
      </c>
      <c r="D514" t="s">
        <v>180</v>
      </c>
      <c r="E514" s="50">
        <v>10500</v>
      </c>
      <c r="F514" t="s">
        <v>82</v>
      </c>
      <c r="G514" t="s">
        <v>459</v>
      </c>
      <c r="H514" t="s">
        <v>82</v>
      </c>
      <c r="I514" t="s">
        <v>82</v>
      </c>
    </row>
    <row r="515" spans="1:9" x14ac:dyDescent="0.25">
      <c r="A515" s="31">
        <v>514</v>
      </c>
      <c r="B515" s="48">
        <v>44088</v>
      </c>
      <c r="C515" t="s">
        <v>48</v>
      </c>
      <c r="D515" t="s">
        <v>119</v>
      </c>
      <c r="E515" s="50">
        <v>18500</v>
      </c>
      <c r="F515" t="s">
        <v>82</v>
      </c>
      <c r="G515" t="s">
        <v>460</v>
      </c>
      <c r="H515" t="s">
        <v>82</v>
      </c>
      <c r="I515" t="s">
        <v>82</v>
      </c>
    </row>
    <row r="516" spans="1:9" x14ac:dyDescent="0.25">
      <c r="A516" s="31">
        <v>515</v>
      </c>
      <c r="B516" s="48">
        <v>44088</v>
      </c>
      <c r="C516" t="s">
        <v>744</v>
      </c>
      <c r="D516" t="s">
        <v>21</v>
      </c>
      <c r="E516" s="50">
        <v>20000</v>
      </c>
      <c r="F516" t="s">
        <v>82</v>
      </c>
      <c r="G516" t="s">
        <v>461</v>
      </c>
      <c r="H516" t="s">
        <v>82</v>
      </c>
      <c r="I516" t="s">
        <v>82</v>
      </c>
    </row>
    <row r="517" spans="1:9" x14ac:dyDescent="0.25">
      <c r="A517" s="31">
        <v>516</v>
      </c>
      <c r="B517" s="48">
        <v>44088</v>
      </c>
      <c r="C517" t="s">
        <v>23</v>
      </c>
      <c r="D517" t="s">
        <v>762</v>
      </c>
      <c r="E517" s="50">
        <v>13000</v>
      </c>
      <c r="F517" t="s">
        <v>82</v>
      </c>
      <c r="G517" t="s">
        <v>462</v>
      </c>
      <c r="H517" t="s">
        <v>82</v>
      </c>
      <c r="I517" t="s">
        <v>82</v>
      </c>
    </row>
    <row r="518" spans="1:9" x14ac:dyDescent="0.25">
      <c r="A518" s="31">
        <v>517</v>
      </c>
      <c r="B518" s="48">
        <v>44089</v>
      </c>
      <c r="C518" t="s">
        <v>9</v>
      </c>
      <c r="D518" t="s">
        <v>12</v>
      </c>
      <c r="E518" s="50">
        <v>5000</v>
      </c>
      <c r="F518" t="s">
        <v>82</v>
      </c>
      <c r="G518" t="s">
        <v>138</v>
      </c>
      <c r="H518" t="s">
        <v>82</v>
      </c>
      <c r="I518" t="s">
        <v>82</v>
      </c>
    </row>
    <row r="519" spans="1:9" x14ac:dyDescent="0.25">
      <c r="A519" s="31">
        <v>518</v>
      </c>
      <c r="B519" s="48">
        <v>44089</v>
      </c>
      <c r="C519" t="s">
        <v>744</v>
      </c>
      <c r="D519" t="s">
        <v>21</v>
      </c>
      <c r="E519" s="50">
        <v>3000</v>
      </c>
      <c r="F519" t="s">
        <v>82</v>
      </c>
      <c r="G519" t="s">
        <v>390</v>
      </c>
      <c r="H519" t="s">
        <v>82</v>
      </c>
      <c r="I519" t="s">
        <v>82</v>
      </c>
    </row>
    <row r="520" spans="1:9" x14ac:dyDescent="0.25">
      <c r="A520" s="31">
        <v>519</v>
      </c>
      <c r="B520" s="48">
        <v>44090</v>
      </c>
      <c r="C520" t="s">
        <v>13</v>
      </c>
      <c r="D520" t="s">
        <v>17</v>
      </c>
      <c r="E520" s="50">
        <v>23000</v>
      </c>
      <c r="F520" t="s">
        <v>82</v>
      </c>
      <c r="G520" t="s">
        <v>463</v>
      </c>
      <c r="H520" t="s">
        <v>82</v>
      </c>
      <c r="I520" t="s">
        <v>82</v>
      </c>
    </row>
    <row r="521" spans="1:9" x14ac:dyDescent="0.25">
      <c r="A521" s="31">
        <v>520</v>
      </c>
      <c r="B521" s="48">
        <v>44090</v>
      </c>
      <c r="C521" t="s">
        <v>23</v>
      </c>
      <c r="D521" t="s">
        <v>24</v>
      </c>
      <c r="E521" s="50">
        <v>48000</v>
      </c>
      <c r="F521" t="s">
        <v>82</v>
      </c>
      <c r="G521" t="s">
        <v>464</v>
      </c>
      <c r="H521" t="s">
        <v>82</v>
      </c>
      <c r="I521" t="s">
        <v>82</v>
      </c>
    </row>
    <row r="522" spans="1:9" x14ac:dyDescent="0.25">
      <c r="A522" s="31">
        <v>521</v>
      </c>
      <c r="B522" s="48">
        <v>44090</v>
      </c>
      <c r="C522" t="s">
        <v>13</v>
      </c>
      <c r="D522" t="s">
        <v>759</v>
      </c>
      <c r="E522" s="50">
        <v>2700</v>
      </c>
      <c r="F522" t="s">
        <v>82</v>
      </c>
      <c r="G522" t="s">
        <v>465</v>
      </c>
      <c r="H522" t="s">
        <v>82</v>
      </c>
      <c r="I522" t="s">
        <v>82</v>
      </c>
    </row>
    <row r="523" spans="1:9" x14ac:dyDescent="0.25">
      <c r="A523" s="31">
        <v>522</v>
      </c>
      <c r="B523" s="48">
        <v>44090</v>
      </c>
      <c r="C523" t="s">
        <v>9</v>
      </c>
      <c r="D523" t="s">
        <v>12</v>
      </c>
      <c r="E523" s="50">
        <v>8000</v>
      </c>
      <c r="F523" t="s">
        <v>82</v>
      </c>
      <c r="G523" t="s">
        <v>138</v>
      </c>
      <c r="H523" t="s">
        <v>82</v>
      </c>
      <c r="I523" t="s">
        <v>82</v>
      </c>
    </row>
    <row r="524" spans="1:9" x14ac:dyDescent="0.25">
      <c r="A524" s="31">
        <v>523</v>
      </c>
      <c r="B524" s="48">
        <v>44091</v>
      </c>
      <c r="C524" t="s">
        <v>768</v>
      </c>
      <c r="D524" t="s">
        <v>764</v>
      </c>
      <c r="E524" s="50">
        <v>3500</v>
      </c>
      <c r="F524" t="s">
        <v>82</v>
      </c>
      <c r="G524" t="s">
        <v>466</v>
      </c>
      <c r="H524" t="s">
        <v>82</v>
      </c>
      <c r="I524" t="s">
        <v>82</v>
      </c>
    </row>
    <row r="525" spans="1:9" x14ac:dyDescent="0.25">
      <c r="A525" s="31">
        <v>524</v>
      </c>
      <c r="B525" s="48">
        <v>44091</v>
      </c>
      <c r="C525" t="s">
        <v>23</v>
      </c>
      <c r="D525" t="s">
        <v>762</v>
      </c>
      <c r="E525" s="50">
        <v>11500</v>
      </c>
      <c r="F525" t="s">
        <v>82</v>
      </c>
      <c r="G525" t="s">
        <v>467</v>
      </c>
      <c r="H525" t="s">
        <v>82</v>
      </c>
      <c r="I525" t="s">
        <v>82</v>
      </c>
    </row>
    <row r="526" spans="1:9" x14ac:dyDescent="0.25">
      <c r="A526" s="31">
        <v>525</v>
      </c>
      <c r="B526" s="48">
        <v>44091</v>
      </c>
      <c r="C526" t="s">
        <v>9</v>
      </c>
      <c r="D526" t="s">
        <v>12</v>
      </c>
      <c r="E526" s="50">
        <v>3000</v>
      </c>
      <c r="F526" t="s">
        <v>82</v>
      </c>
      <c r="G526" t="s">
        <v>138</v>
      </c>
      <c r="H526" t="s">
        <v>82</v>
      </c>
      <c r="I526" t="s">
        <v>82</v>
      </c>
    </row>
    <row r="527" spans="1:9" x14ac:dyDescent="0.25">
      <c r="A527" s="31">
        <v>526</v>
      </c>
      <c r="B527" s="48">
        <v>44092</v>
      </c>
      <c r="C527" t="s">
        <v>3</v>
      </c>
      <c r="D527" t="s">
        <v>73</v>
      </c>
      <c r="E527" s="50">
        <v>32000</v>
      </c>
      <c r="F527" t="s">
        <v>82</v>
      </c>
      <c r="G527" t="s">
        <v>468</v>
      </c>
      <c r="H527" t="s">
        <v>82</v>
      </c>
      <c r="I527" t="s">
        <v>82</v>
      </c>
    </row>
    <row r="528" spans="1:9" x14ac:dyDescent="0.25">
      <c r="A528" s="31">
        <v>527</v>
      </c>
      <c r="B528" s="48">
        <v>44092</v>
      </c>
      <c r="C528" t="s">
        <v>9</v>
      </c>
      <c r="D528" t="s">
        <v>11</v>
      </c>
      <c r="E528" s="50">
        <v>500</v>
      </c>
      <c r="F528" t="s">
        <v>82</v>
      </c>
      <c r="G528" t="s">
        <v>242</v>
      </c>
      <c r="H528" t="s">
        <v>82</v>
      </c>
      <c r="I528" t="s">
        <v>82</v>
      </c>
    </row>
    <row r="529" spans="1:9" x14ac:dyDescent="0.25">
      <c r="A529" s="31">
        <v>528</v>
      </c>
      <c r="B529" s="48">
        <v>44092</v>
      </c>
      <c r="C529" t="s">
        <v>48</v>
      </c>
      <c r="D529" t="s">
        <v>118</v>
      </c>
      <c r="E529" s="50">
        <v>86000</v>
      </c>
      <c r="F529" t="s">
        <v>82</v>
      </c>
      <c r="G529" t="s">
        <v>469</v>
      </c>
      <c r="H529" t="s">
        <v>82</v>
      </c>
      <c r="I529" t="s">
        <v>82</v>
      </c>
    </row>
    <row r="530" spans="1:9" x14ac:dyDescent="0.25">
      <c r="A530" s="31">
        <v>529</v>
      </c>
      <c r="B530" s="48">
        <v>44092</v>
      </c>
      <c r="C530" t="s">
        <v>13</v>
      </c>
      <c r="D530" t="s">
        <v>15</v>
      </c>
      <c r="E530" s="50">
        <v>8500</v>
      </c>
      <c r="F530" t="s">
        <v>82</v>
      </c>
      <c r="G530" t="s">
        <v>470</v>
      </c>
      <c r="H530" t="s">
        <v>82</v>
      </c>
      <c r="I530" t="s">
        <v>82</v>
      </c>
    </row>
    <row r="531" spans="1:9" x14ac:dyDescent="0.25">
      <c r="A531" s="31">
        <v>530</v>
      </c>
      <c r="B531" s="48">
        <v>44092</v>
      </c>
      <c r="C531" t="s">
        <v>9</v>
      </c>
      <c r="D531" t="s">
        <v>12</v>
      </c>
      <c r="E531" s="50">
        <v>5000</v>
      </c>
      <c r="F531" t="s">
        <v>82</v>
      </c>
      <c r="G531" t="s">
        <v>138</v>
      </c>
      <c r="H531" t="s">
        <v>82</v>
      </c>
      <c r="I531" t="s">
        <v>82</v>
      </c>
    </row>
    <row r="532" spans="1:9" x14ac:dyDescent="0.25">
      <c r="A532" s="31">
        <v>531</v>
      </c>
      <c r="B532" s="48">
        <v>44093</v>
      </c>
      <c r="C532" t="s">
        <v>13</v>
      </c>
      <c r="D532" t="s">
        <v>17</v>
      </c>
      <c r="E532" s="50">
        <v>16000</v>
      </c>
      <c r="F532" t="s">
        <v>82</v>
      </c>
      <c r="G532" t="s">
        <v>471</v>
      </c>
      <c r="H532" t="s">
        <v>82</v>
      </c>
      <c r="I532" t="s">
        <v>82</v>
      </c>
    </row>
    <row r="533" spans="1:9" x14ac:dyDescent="0.25">
      <c r="A533" s="31">
        <v>532</v>
      </c>
      <c r="B533" s="48">
        <v>44093</v>
      </c>
      <c r="C533" t="s">
        <v>13</v>
      </c>
      <c r="D533" t="s">
        <v>20</v>
      </c>
      <c r="E533" s="50">
        <v>11000</v>
      </c>
      <c r="F533" t="s">
        <v>82</v>
      </c>
      <c r="G533" t="s">
        <v>472</v>
      </c>
      <c r="H533" t="s">
        <v>82</v>
      </c>
      <c r="I533" t="s">
        <v>82</v>
      </c>
    </row>
    <row r="534" spans="1:9" x14ac:dyDescent="0.25">
      <c r="A534" s="31">
        <v>533</v>
      </c>
      <c r="B534" s="48">
        <v>44093</v>
      </c>
      <c r="C534" t="s">
        <v>768</v>
      </c>
      <c r="D534" t="s">
        <v>764</v>
      </c>
      <c r="E534" s="50">
        <v>41500</v>
      </c>
      <c r="F534" t="s">
        <v>82</v>
      </c>
      <c r="G534" t="s">
        <v>191</v>
      </c>
      <c r="H534" t="s">
        <v>82</v>
      </c>
      <c r="I534" t="s">
        <v>82</v>
      </c>
    </row>
    <row r="535" spans="1:9" x14ac:dyDescent="0.25">
      <c r="A535" s="31">
        <v>534</v>
      </c>
      <c r="B535" s="48">
        <v>44093</v>
      </c>
      <c r="C535" t="s">
        <v>23</v>
      </c>
      <c r="D535" t="s">
        <v>762</v>
      </c>
      <c r="E535" s="50">
        <v>5800</v>
      </c>
      <c r="F535" t="s">
        <v>82</v>
      </c>
      <c r="G535" t="s">
        <v>473</v>
      </c>
      <c r="H535" t="s">
        <v>82</v>
      </c>
      <c r="I535" t="s">
        <v>82</v>
      </c>
    </row>
    <row r="536" spans="1:9" x14ac:dyDescent="0.25">
      <c r="A536" s="31">
        <v>535</v>
      </c>
      <c r="B536" s="48">
        <v>44093</v>
      </c>
      <c r="C536" t="s">
        <v>3</v>
      </c>
      <c r="D536" t="s">
        <v>752</v>
      </c>
      <c r="E536" s="50">
        <v>6500</v>
      </c>
      <c r="F536" t="s">
        <v>82</v>
      </c>
      <c r="G536" t="s">
        <v>474</v>
      </c>
      <c r="H536" t="s">
        <v>82</v>
      </c>
      <c r="I536" t="s">
        <v>82</v>
      </c>
    </row>
    <row r="537" spans="1:9" x14ac:dyDescent="0.25">
      <c r="A537" s="31">
        <v>536</v>
      </c>
      <c r="B537" s="48">
        <v>44093</v>
      </c>
      <c r="C537" t="s">
        <v>9</v>
      </c>
      <c r="D537" t="s">
        <v>10</v>
      </c>
      <c r="E537" s="50">
        <v>5000</v>
      </c>
      <c r="F537" t="s">
        <v>82</v>
      </c>
      <c r="G537" t="s">
        <v>209</v>
      </c>
      <c r="H537" t="s">
        <v>82</v>
      </c>
      <c r="I537" t="s">
        <v>82</v>
      </c>
    </row>
    <row r="538" spans="1:9" x14ac:dyDescent="0.25">
      <c r="A538" s="31">
        <v>537</v>
      </c>
      <c r="B538" s="48">
        <v>44094</v>
      </c>
      <c r="C538" t="s">
        <v>750</v>
      </c>
      <c r="D538" t="s">
        <v>32</v>
      </c>
      <c r="E538" s="50">
        <v>64000</v>
      </c>
      <c r="F538" t="s">
        <v>82</v>
      </c>
      <c r="G538" t="s">
        <v>475</v>
      </c>
      <c r="H538" t="s">
        <v>82</v>
      </c>
      <c r="I538" t="s">
        <v>82</v>
      </c>
    </row>
    <row r="539" spans="1:9" x14ac:dyDescent="0.25">
      <c r="A539" s="31">
        <v>538</v>
      </c>
      <c r="B539" s="48">
        <v>44094</v>
      </c>
      <c r="C539" t="s">
        <v>9</v>
      </c>
      <c r="D539" t="s">
        <v>12</v>
      </c>
      <c r="E539" s="50">
        <v>3200</v>
      </c>
      <c r="F539" t="s">
        <v>82</v>
      </c>
      <c r="G539" t="s">
        <v>138</v>
      </c>
      <c r="H539" t="s">
        <v>82</v>
      </c>
      <c r="I539" t="s">
        <v>82</v>
      </c>
    </row>
    <row r="540" spans="1:9" x14ac:dyDescent="0.25">
      <c r="A540" s="31">
        <v>539</v>
      </c>
      <c r="B540" s="48">
        <v>44094</v>
      </c>
      <c r="C540" t="s">
        <v>3</v>
      </c>
      <c r="D540" t="s">
        <v>73</v>
      </c>
      <c r="E540" s="50">
        <v>30000</v>
      </c>
      <c r="F540" t="s">
        <v>82</v>
      </c>
      <c r="G540" t="s">
        <v>476</v>
      </c>
      <c r="H540" t="s">
        <v>82</v>
      </c>
      <c r="I540" t="s">
        <v>82</v>
      </c>
    </row>
    <row r="541" spans="1:9" x14ac:dyDescent="0.25">
      <c r="A541" s="31">
        <v>540</v>
      </c>
      <c r="B541" s="48">
        <v>44094</v>
      </c>
      <c r="C541" t="s">
        <v>92</v>
      </c>
      <c r="D541" t="s">
        <v>75</v>
      </c>
      <c r="E541" s="50">
        <v>5000</v>
      </c>
      <c r="F541" t="s">
        <v>82</v>
      </c>
      <c r="G541" t="s">
        <v>202</v>
      </c>
      <c r="H541" t="s">
        <v>82</v>
      </c>
      <c r="I541" t="s">
        <v>82</v>
      </c>
    </row>
    <row r="542" spans="1:9" x14ac:dyDescent="0.25">
      <c r="A542" s="31">
        <v>541</v>
      </c>
      <c r="B542" s="48">
        <v>44094</v>
      </c>
      <c r="C542" t="s">
        <v>13</v>
      </c>
      <c r="D542" t="s">
        <v>180</v>
      </c>
      <c r="E542" s="50">
        <v>2000</v>
      </c>
      <c r="F542" t="s">
        <v>82</v>
      </c>
      <c r="G542" t="s">
        <v>477</v>
      </c>
      <c r="H542" t="s">
        <v>82</v>
      </c>
      <c r="I542" t="s">
        <v>82</v>
      </c>
    </row>
    <row r="543" spans="1:9" x14ac:dyDescent="0.25">
      <c r="A543" s="31">
        <v>542</v>
      </c>
      <c r="B543" s="48">
        <v>44095</v>
      </c>
      <c r="C543" t="s">
        <v>744</v>
      </c>
      <c r="D543" t="s">
        <v>21</v>
      </c>
      <c r="E543" s="50">
        <v>3000</v>
      </c>
      <c r="F543" t="s">
        <v>82</v>
      </c>
      <c r="G543" t="s">
        <v>478</v>
      </c>
      <c r="H543" t="s">
        <v>82</v>
      </c>
      <c r="I543" t="s">
        <v>82</v>
      </c>
    </row>
    <row r="544" spans="1:9" x14ac:dyDescent="0.25">
      <c r="A544" s="31">
        <v>543</v>
      </c>
      <c r="B544" s="48">
        <v>44095</v>
      </c>
      <c r="C544" t="s">
        <v>44</v>
      </c>
      <c r="D544" t="s">
        <v>766</v>
      </c>
      <c r="E544" s="50">
        <v>5000</v>
      </c>
      <c r="F544" t="s">
        <v>82</v>
      </c>
      <c r="G544" t="s">
        <v>479</v>
      </c>
      <c r="H544" t="s">
        <v>82</v>
      </c>
      <c r="I544" t="s">
        <v>82</v>
      </c>
    </row>
    <row r="545" spans="1:9" x14ac:dyDescent="0.25">
      <c r="A545" s="31">
        <v>544</v>
      </c>
      <c r="B545" s="48">
        <v>44095</v>
      </c>
      <c r="C545" t="s">
        <v>744</v>
      </c>
      <c r="D545" t="s">
        <v>21</v>
      </c>
      <c r="E545" s="50">
        <v>3000</v>
      </c>
      <c r="F545" t="s">
        <v>82</v>
      </c>
      <c r="G545" t="s">
        <v>480</v>
      </c>
      <c r="H545" t="s">
        <v>82</v>
      </c>
      <c r="I545" t="s">
        <v>82</v>
      </c>
    </row>
    <row r="546" spans="1:9" x14ac:dyDescent="0.25">
      <c r="A546" s="31">
        <v>545</v>
      </c>
      <c r="B546" s="48">
        <v>44095</v>
      </c>
      <c r="C546" t="s">
        <v>13</v>
      </c>
      <c r="D546" t="s">
        <v>27</v>
      </c>
      <c r="E546" s="50">
        <v>2000</v>
      </c>
      <c r="F546" t="s">
        <v>82</v>
      </c>
      <c r="G546" t="s">
        <v>481</v>
      </c>
      <c r="H546" t="s">
        <v>82</v>
      </c>
      <c r="I546" t="s">
        <v>82</v>
      </c>
    </row>
    <row r="547" spans="1:9" x14ac:dyDescent="0.25">
      <c r="A547" s="31">
        <v>546</v>
      </c>
      <c r="B547" s="48">
        <v>44095</v>
      </c>
      <c r="C547" t="s">
        <v>13</v>
      </c>
      <c r="D547" t="s">
        <v>76</v>
      </c>
      <c r="E547" s="50">
        <v>7700</v>
      </c>
      <c r="F547" t="s">
        <v>82</v>
      </c>
      <c r="G547" t="s">
        <v>482</v>
      </c>
      <c r="H547" t="s">
        <v>82</v>
      </c>
      <c r="I547" t="s">
        <v>82</v>
      </c>
    </row>
    <row r="548" spans="1:9" x14ac:dyDescent="0.25">
      <c r="A548" s="31">
        <v>547</v>
      </c>
      <c r="B548" s="48">
        <v>44095</v>
      </c>
      <c r="C548" t="s">
        <v>9</v>
      </c>
      <c r="D548" t="s">
        <v>12</v>
      </c>
      <c r="E548" s="50">
        <v>5000</v>
      </c>
      <c r="F548" t="s">
        <v>82</v>
      </c>
      <c r="G548" t="s">
        <v>138</v>
      </c>
      <c r="H548" t="s">
        <v>82</v>
      </c>
      <c r="I548" t="s">
        <v>82</v>
      </c>
    </row>
    <row r="549" spans="1:9" x14ac:dyDescent="0.25">
      <c r="A549" s="31">
        <v>548</v>
      </c>
      <c r="B549" s="48">
        <v>44096</v>
      </c>
      <c r="C549" t="s">
        <v>751</v>
      </c>
      <c r="D549" t="s">
        <v>746</v>
      </c>
      <c r="E549" s="50">
        <v>2000</v>
      </c>
      <c r="F549" t="s">
        <v>82</v>
      </c>
      <c r="G549" t="s">
        <v>483</v>
      </c>
      <c r="H549" t="s">
        <v>82</v>
      </c>
      <c r="I549" t="s">
        <v>82</v>
      </c>
    </row>
    <row r="550" spans="1:9" x14ac:dyDescent="0.25">
      <c r="A550" s="31">
        <v>549</v>
      </c>
      <c r="B550" s="48">
        <v>44096</v>
      </c>
      <c r="C550" t="s">
        <v>23</v>
      </c>
      <c r="D550" t="s">
        <v>762</v>
      </c>
      <c r="E550" s="50">
        <v>2800</v>
      </c>
      <c r="F550" t="s">
        <v>82</v>
      </c>
      <c r="G550" t="s">
        <v>484</v>
      </c>
      <c r="H550" t="s">
        <v>82</v>
      </c>
      <c r="I550" t="s">
        <v>82</v>
      </c>
    </row>
    <row r="551" spans="1:9" x14ac:dyDescent="0.25">
      <c r="A551" s="31">
        <v>550</v>
      </c>
      <c r="B551" s="48">
        <v>44097</v>
      </c>
      <c r="C551" t="s">
        <v>9</v>
      </c>
      <c r="D551" t="s">
        <v>12</v>
      </c>
      <c r="E551" s="50">
        <v>3200</v>
      </c>
      <c r="F551" t="s">
        <v>82</v>
      </c>
      <c r="G551" t="s">
        <v>138</v>
      </c>
      <c r="H551" t="s">
        <v>82</v>
      </c>
      <c r="I551" t="s">
        <v>82</v>
      </c>
    </row>
    <row r="552" spans="1:9" x14ac:dyDescent="0.25">
      <c r="A552" s="31">
        <v>551</v>
      </c>
      <c r="B552" s="48">
        <v>44098</v>
      </c>
      <c r="C552" t="s">
        <v>750</v>
      </c>
      <c r="D552" t="s">
        <v>615</v>
      </c>
      <c r="E552" s="50">
        <v>306000</v>
      </c>
      <c r="F552" t="s">
        <v>82</v>
      </c>
      <c r="G552" t="s">
        <v>485</v>
      </c>
      <c r="H552" t="s">
        <v>82</v>
      </c>
      <c r="I552" t="s">
        <v>82</v>
      </c>
    </row>
    <row r="553" spans="1:9" x14ac:dyDescent="0.25">
      <c r="A553" s="31">
        <v>552</v>
      </c>
      <c r="B553" s="48">
        <v>44098</v>
      </c>
      <c r="C553" t="s">
        <v>13</v>
      </c>
      <c r="D553" t="s">
        <v>27</v>
      </c>
      <c r="E553" s="50">
        <v>10000</v>
      </c>
      <c r="F553" t="s">
        <v>82</v>
      </c>
      <c r="G553" t="s">
        <v>486</v>
      </c>
      <c r="H553" t="s">
        <v>82</v>
      </c>
      <c r="I553" t="s">
        <v>82</v>
      </c>
    </row>
    <row r="554" spans="1:9" x14ac:dyDescent="0.25">
      <c r="A554" s="31">
        <v>553</v>
      </c>
      <c r="B554" s="48">
        <v>44098</v>
      </c>
      <c r="C554" t="s">
        <v>9</v>
      </c>
      <c r="D554" t="s">
        <v>12</v>
      </c>
      <c r="E554" s="50">
        <v>3200</v>
      </c>
      <c r="F554" t="s">
        <v>82</v>
      </c>
      <c r="G554" t="s">
        <v>138</v>
      </c>
      <c r="H554" t="s">
        <v>82</v>
      </c>
      <c r="I554" t="s">
        <v>82</v>
      </c>
    </row>
    <row r="555" spans="1:9" x14ac:dyDescent="0.25">
      <c r="A555" s="31">
        <v>554</v>
      </c>
      <c r="B555" s="48">
        <v>44099</v>
      </c>
      <c r="C555" t="s">
        <v>13</v>
      </c>
      <c r="D555" t="s">
        <v>180</v>
      </c>
      <c r="E555" s="50">
        <v>6000</v>
      </c>
      <c r="F555" t="s">
        <v>82</v>
      </c>
      <c r="G555" t="s">
        <v>487</v>
      </c>
      <c r="H555" t="s">
        <v>82</v>
      </c>
      <c r="I555" t="s">
        <v>82</v>
      </c>
    </row>
    <row r="556" spans="1:9" x14ac:dyDescent="0.25">
      <c r="A556" s="31">
        <v>555</v>
      </c>
      <c r="B556" s="48">
        <v>44099</v>
      </c>
      <c r="C556" t="s">
        <v>9</v>
      </c>
      <c r="D556" t="s">
        <v>12</v>
      </c>
      <c r="E556" s="50">
        <v>10000</v>
      </c>
      <c r="F556" t="s">
        <v>82</v>
      </c>
      <c r="G556" t="s">
        <v>138</v>
      </c>
      <c r="H556" t="s">
        <v>82</v>
      </c>
      <c r="I556" t="s">
        <v>82</v>
      </c>
    </row>
    <row r="557" spans="1:9" x14ac:dyDescent="0.25">
      <c r="A557" s="31">
        <v>556</v>
      </c>
      <c r="B557" s="48">
        <v>44099</v>
      </c>
      <c r="C557" t="s">
        <v>744</v>
      </c>
      <c r="D557" t="s">
        <v>422</v>
      </c>
      <c r="E557" s="50">
        <v>153500</v>
      </c>
      <c r="F557" t="s">
        <v>82</v>
      </c>
      <c r="G557" t="s">
        <v>488</v>
      </c>
      <c r="H557" t="s">
        <v>82</v>
      </c>
      <c r="I557" t="s">
        <v>82</v>
      </c>
    </row>
    <row r="558" spans="1:9" x14ac:dyDescent="0.25">
      <c r="A558" s="31">
        <v>557</v>
      </c>
      <c r="B558" s="48">
        <v>44099</v>
      </c>
      <c r="C558" t="s">
        <v>744</v>
      </c>
      <c r="D558" t="s">
        <v>745</v>
      </c>
      <c r="E558" s="50">
        <v>836000</v>
      </c>
      <c r="F558" t="s">
        <v>82</v>
      </c>
      <c r="G558" t="s">
        <v>489</v>
      </c>
      <c r="H558" t="s">
        <v>82</v>
      </c>
      <c r="I558" t="s">
        <v>82</v>
      </c>
    </row>
    <row r="559" spans="1:9" x14ac:dyDescent="0.25">
      <c r="A559" s="31">
        <v>558</v>
      </c>
      <c r="B559" s="48">
        <v>44099</v>
      </c>
      <c r="C559" t="s">
        <v>23</v>
      </c>
      <c r="D559" t="s">
        <v>74</v>
      </c>
      <c r="E559" s="50">
        <v>12900</v>
      </c>
      <c r="F559" t="s">
        <v>82</v>
      </c>
      <c r="G559" t="s">
        <v>490</v>
      </c>
      <c r="H559" t="s">
        <v>82</v>
      </c>
      <c r="I559" t="s">
        <v>82</v>
      </c>
    </row>
    <row r="560" spans="1:9" x14ac:dyDescent="0.25">
      <c r="A560" s="31">
        <v>559</v>
      </c>
      <c r="B560" s="48">
        <v>44099</v>
      </c>
      <c r="C560" t="s">
        <v>13</v>
      </c>
      <c r="D560" t="s">
        <v>19</v>
      </c>
      <c r="E560" s="50">
        <v>8000</v>
      </c>
      <c r="F560" t="s">
        <v>82</v>
      </c>
      <c r="G560" t="s">
        <v>491</v>
      </c>
      <c r="H560" t="s">
        <v>82</v>
      </c>
      <c r="I560" t="s">
        <v>82</v>
      </c>
    </row>
    <row r="561" spans="1:9" x14ac:dyDescent="0.25">
      <c r="A561" s="31">
        <v>560</v>
      </c>
      <c r="B561" s="48">
        <v>44099</v>
      </c>
      <c r="C561" t="s">
        <v>13</v>
      </c>
      <c r="D561" t="s">
        <v>180</v>
      </c>
      <c r="E561" s="50">
        <v>2000</v>
      </c>
      <c r="F561" t="s">
        <v>82</v>
      </c>
      <c r="G561" t="s">
        <v>492</v>
      </c>
      <c r="H561" t="s">
        <v>82</v>
      </c>
      <c r="I561" t="s">
        <v>82</v>
      </c>
    </row>
    <row r="562" spans="1:9" x14ac:dyDescent="0.25">
      <c r="A562" s="31">
        <v>561</v>
      </c>
      <c r="B562" s="48">
        <v>44099</v>
      </c>
      <c r="C562" t="s">
        <v>744</v>
      </c>
      <c r="D562" t="s">
        <v>745</v>
      </c>
      <c r="E562" s="50">
        <v>674000</v>
      </c>
      <c r="F562" t="s">
        <v>82</v>
      </c>
      <c r="G562" t="s">
        <v>493</v>
      </c>
      <c r="H562" t="s">
        <v>82</v>
      </c>
      <c r="I562" t="s">
        <v>82</v>
      </c>
    </row>
    <row r="563" spans="1:9" x14ac:dyDescent="0.25">
      <c r="A563" s="31">
        <v>562</v>
      </c>
      <c r="B563" s="48">
        <v>44099</v>
      </c>
      <c r="C563" t="s">
        <v>9</v>
      </c>
      <c r="D563" t="s">
        <v>12</v>
      </c>
      <c r="E563" s="50">
        <v>3200</v>
      </c>
      <c r="F563" t="s">
        <v>82</v>
      </c>
      <c r="G563" t="s">
        <v>138</v>
      </c>
      <c r="H563" t="s">
        <v>82</v>
      </c>
      <c r="I563" t="s">
        <v>82</v>
      </c>
    </row>
    <row r="564" spans="1:9" x14ac:dyDescent="0.25">
      <c r="A564" s="31">
        <v>563</v>
      </c>
      <c r="B564" s="48">
        <v>44099</v>
      </c>
      <c r="C564" t="s">
        <v>13</v>
      </c>
      <c r="D564" t="s">
        <v>27</v>
      </c>
      <c r="E564" s="50">
        <v>10000</v>
      </c>
      <c r="F564" t="s">
        <v>82</v>
      </c>
      <c r="G564" t="s">
        <v>494</v>
      </c>
      <c r="H564" t="s">
        <v>82</v>
      </c>
      <c r="I564" t="s">
        <v>82</v>
      </c>
    </row>
    <row r="565" spans="1:9" x14ac:dyDescent="0.25">
      <c r="A565" s="31">
        <v>564</v>
      </c>
      <c r="B565" s="48">
        <v>44100</v>
      </c>
      <c r="C565" t="s">
        <v>768</v>
      </c>
      <c r="D565" t="s">
        <v>764</v>
      </c>
      <c r="E565" s="50">
        <v>44500</v>
      </c>
      <c r="F565" t="s">
        <v>82</v>
      </c>
      <c r="G565" t="s">
        <v>191</v>
      </c>
      <c r="H565" t="s">
        <v>82</v>
      </c>
      <c r="I565" t="s">
        <v>82</v>
      </c>
    </row>
    <row r="566" spans="1:9" x14ac:dyDescent="0.25">
      <c r="A566" s="31">
        <v>565</v>
      </c>
      <c r="B566" s="48">
        <v>44100</v>
      </c>
      <c r="C566" t="s">
        <v>23</v>
      </c>
      <c r="D566" t="s">
        <v>760</v>
      </c>
      <c r="E566" s="50">
        <v>2000</v>
      </c>
      <c r="F566" t="s">
        <v>82</v>
      </c>
      <c r="G566" t="s">
        <v>495</v>
      </c>
      <c r="H566" t="s">
        <v>82</v>
      </c>
      <c r="I566" t="s">
        <v>82</v>
      </c>
    </row>
    <row r="567" spans="1:9" x14ac:dyDescent="0.25">
      <c r="A567" s="31">
        <v>566</v>
      </c>
      <c r="B567" s="48">
        <v>44100</v>
      </c>
      <c r="C567" t="s">
        <v>744</v>
      </c>
      <c r="D567" t="s">
        <v>21</v>
      </c>
      <c r="E567" s="50">
        <v>45000</v>
      </c>
      <c r="F567" t="s">
        <v>82</v>
      </c>
      <c r="G567" t="s">
        <v>496</v>
      </c>
      <c r="H567" t="s">
        <v>82</v>
      </c>
      <c r="I567" t="s">
        <v>82</v>
      </c>
    </row>
    <row r="568" spans="1:9" x14ac:dyDescent="0.25">
      <c r="A568" s="31">
        <v>567</v>
      </c>
      <c r="B568" s="48">
        <v>44101</v>
      </c>
      <c r="C568" t="s">
        <v>9</v>
      </c>
      <c r="D568" t="s">
        <v>12</v>
      </c>
      <c r="E568" s="50">
        <v>3200</v>
      </c>
      <c r="F568" t="s">
        <v>82</v>
      </c>
      <c r="G568" t="s">
        <v>138</v>
      </c>
      <c r="H568" t="s">
        <v>82</v>
      </c>
      <c r="I568" t="s">
        <v>82</v>
      </c>
    </row>
    <row r="569" spans="1:9" x14ac:dyDescent="0.25">
      <c r="A569" s="31">
        <v>568</v>
      </c>
      <c r="B569" s="48">
        <v>44102</v>
      </c>
      <c r="C569" t="s">
        <v>9</v>
      </c>
      <c r="D569" t="s">
        <v>10</v>
      </c>
      <c r="E569" s="50">
        <v>5000</v>
      </c>
      <c r="F569" t="s">
        <v>82</v>
      </c>
      <c r="G569" t="s">
        <v>209</v>
      </c>
      <c r="H569" t="s">
        <v>82</v>
      </c>
      <c r="I569" t="s">
        <v>82</v>
      </c>
    </row>
    <row r="570" spans="1:9" x14ac:dyDescent="0.25">
      <c r="A570" s="31">
        <v>569</v>
      </c>
      <c r="B570" s="48">
        <v>44102</v>
      </c>
      <c r="C570" t="s">
        <v>23</v>
      </c>
      <c r="D570" t="s">
        <v>26</v>
      </c>
      <c r="E570" s="50">
        <v>16000</v>
      </c>
      <c r="F570" t="s">
        <v>82</v>
      </c>
      <c r="G570" t="s">
        <v>497</v>
      </c>
      <c r="H570" t="s">
        <v>82</v>
      </c>
      <c r="I570" t="s">
        <v>82</v>
      </c>
    </row>
    <row r="571" spans="1:9" x14ac:dyDescent="0.25">
      <c r="A571" s="31">
        <v>570</v>
      </c>
      <c r="B571" s="48">
        <v>44102</v>
      </c>
      <c r="C571" t="s">
        <v>13</v>
      </c>
      <c r="D571" t="s">
        <v>180</v>
      </c>
      <c r="E571" s="50">
        <v>12000</v>
      </c>
      <c r="F571" t="s">
        <v>82</v>
      </c>
      <c r="G571" t="s">
        <v>498</v>
      </c>
      <c r="H571" t="s">
        <v>82</v>
      </c>
      <c r="I571" t="s">
        <v>82</v>
      </c>
    </row>
    <row r="572" spans="1:9" x14ac:dyDescent="0.25">
      <c r="A572" s="31">
        <v>571</v>
      </c>
      <c r="B572" s="48">
        <v>44102</v>
      </c>
      <c r="C572" t="s">
        <v>23</v>
      </c>
      <c r="D572" t="s">
        <v>762</v>
      </c>
      <c r="E572" s="50">
        <v>120000</v>
      </c>
      <c r="F572" t="s">
        <v>82</v>
      </c>
      <c r="G572" t="s">
        <v>499</v>
      </c>
      <c r="H572" t="s">
        <v>82</v>
      </c>
      <c r="I572" t="s">
        <v>82</v>
      </c>
    </row>
    <row r="573" spans="1:9" x14ac:dyDescent="0.25">
      <c r="A573" s="31">
        <v>572</v>
      </c>
      <c r="B573" s="48">
        <v>44103</v>
      </c>
      <c r="C573" t="s">
        <v>13</v>
      </c>
      <c r="D573" t="s">
        <v>756</v>
      </c>
      <c r="E573" s="50">
        <v>6600</v>
      </c>
      <c r="F573" t="s">
        <v>82</v>
      </c>
      <c r="G573" t="s">
        <v>500</v>
      </c>
      <c r="H573" t="s">
        <v>82</v>
      </c>
      <c r="I573" t="s">
        <v>82</v>
      </c>
    </row>
    <row r="574" spans="1:9" x14ac:dyDescent="0.25">
      <c r="A574" s="31">
        <v>573</v>
      </c>
      <c r="B574" s="48">
        <v>44103</v>
      </c>
      <c r="C574" t="s">
        <v>9</v>
      </c>
      <c r="D574" t="s">
        <v>12</v>
      </c>
      <c r="E574" s="50">
        <v>3200</v>
      </c>
      <c r="F574" t="s">
        <v>82</v>
      </c>
      <c r="G574" t="s">
        <v>138</v>
      </c>
      <c r="H574" t="s">
        <v>82</v>
      </c>
      <c r="I574" t="s">
        <v>82</v>
      </c>
    </row>
    <row r="575" spans="1:9" x14ac:dyDescent="0.25">
      <c r="A575" s="31">
        <v>574</v>
      </c>
      <c r="B575" s="48">
        <v>44104</v>
      </c>
      <c r="C575" t="s">
        <v>9</v>
      </c>
      <c r="D575" t="s">
        <v>12</v>
      </c>
      <c r="E575" s="50">
        <v>8000</v>
      </c>
      <c r="F575" t="s">
        <v>82</v>
      </c>
      <c r="G575" t="s">
        <v>501</v>
      </c>
      <c r="H575" t="s">
        <v>82</v>
      </c>
      <c r="I575" t="s">
        <v>82</v>
      </c>
    </row>
    <row r="576" spans="1:9" x14ac:dyDescent="0.25">
      <c r="A576" s="31">
        <v>575</v>
      </c>
      <c r="B576" s="48">
        <v>44104</v>
      </c>
      <c r="C576" t="s">
        <v>744</v>
      </c>
      <c r="D576" t="s">
        <v>21</v>
      </c>
      <c r="E576" s="50">
        <v>6000</v>
      </c>
      <c r="F576" t="s">
        <v>82</v>
      </c>
      <c r="G576" t="s">
        <v>330</v>
      </c>
      <c r="H576" t="s">
        <v>82</v>
      </c>
      <c r="I576" t="s">
        <v>82</v>
      </c>
    </row>
    <row r="577" spans="1:9" x14ac:dyDescent="0.25">
      <c r="A577" s="31">
        <v>576</v>
      </c>
      <c r="B577" s="48">
        <v>44104</v>
      </c>
      <c r="C577" t="s">
        <v>768</v>
      </c>
      <c r="D577" t="s">
        <v>764</v>
      </c>
      <c r="E577" s="50">
        <v>30000</v>
      </c>
      <c r="F577" t="s">
        <v>82</v>
      </c>
      <c r="G577" t="s">
        <v>502</v>
      </c>
      <c r="H577" t="s">
        <v>82</v>
      </c>
      <c r="I577" t="s">
        <v>82</v>
      </c>
    </row>
    <row r="578" spans="1:9" x14ac:dyDescent="0.25">
      <c r="A578" s="31">
        <v>577</v>
      </c>
      <c r="B578" s="48">
        <v>44104</v>
      </c>
      <c r="C578" t="s">
        <v>744</v>
      </c>
      <c r="D578" t="s">
        <v>422</v>
      </c>
      <c r="E578" s="50">
        <v>24000</v>
      </c>
      <c r="F578" t="s">
        <v>82</v>
      </c>
      <c r="G578" t="s">
        <v>503</v>
      </c>
      <c r="H578" t="s">
        <v>82</v>
      </c>
      <c r="I578" t="s">
        <v>82</v>
      </c>
    </row>
    <row r="579" spans="1:9" x14ac:dyDescent="0.25">
      <c r="A579" s="31">
        <v>578</v>
      </c>
      <c r="B579" s="48">
        <v>44104</v>
      </c>
      <c r="C579" t="s">
        <v>40</v>
      </c>
      <c r="D579" t="s">
        <v>47</v>
      </c>
      <c r="E579" s="50">
        <v>3000</v>
      </c>
      <c r="F579" t="s">
        <v>82</v>
      </c>
      <c r="G579" t="s">
        <v>504</v>
      </c>
      <c r="H579" t="s">
        <v>82</v>
      </c>
      <c r="I579" t="s">
        <v>82</v>
      </c>
    </row>
    <row r="580" spans="1:9" x14ac:dyDescent="0.25">
      <c r="A580" s="31">
        <v>579</v>
      </c>
      <c r="B580" s="48">
        <v>44104</v>
      </c>
      <c r="C580" t="s">
        <v>13</v>
      </c>
      <c r="D580" t="s">
        <v>759</v>
      </c>
      <c r="E580" s="50">
        <v>2000</v>
      </c>
      <c r="F580" t="s">
        <v>82</v>
      </c>
      <c r="G580" t="s">
        <v>505</v>
      </c>
      <c r="H580" t="s">
        <v>82</v>
      </c>
      <c r="I580" t="s">
        <v>82</v>
      </c>
    </row>
    <row r="581" spans="1:9" x14ac:dyDescent="0.25">
      <c r="A581" s="31">
        <v>580</v>
      </c>
      <c r="B581" s="48">
        <v>44104</v>
      </c>
      <c r="C581" t="s">
        <v>23</v>
      </c>
      <c r="D581" t="s">
        <v>26</v>
      </c>
      <c r="E581" s="50">
        <v>60000</v>
      </c>
      <c r="F581" t="s">
        <v>82</v>
      </c>
      <c r="G581" t="s">
        <v>506</v>
      </c>
      <c r="H581" t="s">
        <v>82</v>
      </c>
      <c r="I581" t="s">
        <v>82</v>
      </c>
    </row>
    <row r="582" spans="1:9" x14ac:dyDescent="0.25">
      <c r="A582" s="31">
        <v>581</v>
      </c>
      <c r="B582" s="48">
        <v>44104</v>
      </c>
      <c r="C582" t="s">
        <v>9</v>
      </c>
      <c r="D582" t="s">
        <v>10</v>
      </c>
      <c r="E582" s="50">
        <v>5000</v>
      </c>
      <c r="F582" t="s">
        <v>82</v>
      </c>
      <c r="G582" t="s">
        <v>209</v>
      </c>
      <c r="H582" t="s">
        <v>82</v>
      </c>
      <c r="I582" t="s">
        <v>82</v>
      </c>
    </row>
    <row r="583" spans="1:9" x14ac:dyDescent="0.25">
      <c r="A583" s="31">
        <v>582</v>
      </c>
      <c r="B583" s="48">
        <v>44104</v>
      </c>
      <c r="C583" t="s">
        <v>9</v>
      </c>
      <c r="D583" t="s">
        <v>12</v>
      </c>
      <c r="E583" s="50">
        <v>3200</v>
      </c>
      <c r="F583" t="s">
        <v>82</v>
      </c>
      <c r="G583" t="s">
        <v>138</v>
      </c>
      <c r="H583" t="s">
        <v>82</v>
      </c>
      <c r="I583" t="s">
        <v>82</v>
      </c>
    </row>
    <row r="584" spans="1:9" x14ac:dyDescent="0.25">
      <c r="A584" s="31">
        <v>583</v>
      </c>
      <c r="B584" s="48">
        <v>44105</v>
      </c>
      <c r="C584" t="s">
        <v>48</v>
      </c>
      <c r="D584" t="s">
        <v>119</v>
      </c>
      <c r="E584" s="50">
        <v>3000</v>
      </c>
      <c r="F584" t="s">
        <v>82</v>
      </c>
      <c r="G584" t="s">
        <v>322</v>
      </c>
      <c r="H584" t="s">
        <v>82</v>
      </c>
      <c r="I584" t="s">
        <v>82</v>
      </c>
    </row>
    <row r="585" spans="1:9" x14ac:dyDescent="0.25">
      <c r="A585" s="31">
        <v>584</v>
      </c>
      <c r="B585" s="48">
        <v>44105</v>
      </c>
      <c r="C585" t="s">
        <v>9</v>
      </c>
      <c r="D585" t="s">
        <v>12</v>
      </c>
      <c r="E585" s="50">
        <v>3200</v>
      </c>
      <c r="F585" t="s">
        <v>82</v>
      </c>
      <c r="G585" t="s">
        <v>138</v>
      </c>
      <c r="H585" t="s">
        <v>82</v>
      </c>
      <c r="I585" t="s">
        <v>82</v>
      </c>
    </row>
    <row r="586" spans="1:9" x14ac:dyDescent="0.25">
      <c r="A586" s="31">
        <v>585</v>
      </c>
      <c r="B586" s="48">
        <v>44105</v>
      </c>
      <c r="C586" t="s">
        <v>744</v>
      </c>
      <c r="D586" t="s">
        <v>745</v>
      </c>
      <c r="E586" s="50">
        <v>1000000</v>
      </c>
      <c r="F586" t="s">
        <v>82</v>
      </c>
      <c r="G586" t="s">
        <v>507</v>
      </c>
      <c r="H586" t="s">
        <v>82</v>
      </c>
      <c r="I586" t="s">
        <v>82</v>
      </c>
    </row>
    <row r="587" spans="1:9" x14ac:dyDescent="0.25">
      <c r="A587" s="31">
        <v>586</v>
      </c>
      <c r="B587" s="48">
        <v>44106</v>
      </c>
      <c r="C587" t="s">
        <v>9</v>
      </c>
      <c r="D587" t="s">
        <v>12</v>
      </c>
      <c r="E587" s="50">
        <v>5000</v>
      </c>
      <c r="F587" t="s">
        <v>82</v>
      </c>
      <c r="G587" t="s">
        <v>138</v>
      </c>
      <c r="H587" t="s">
        <v>82</v>
      </c>
      <c r="I587" t="s">
        <v>82</v>
      </c>
    </row>
    <row r="588" spans="1:9" x14ac:dyDescent="0.25">
      <c r="A588" s="31">
        <v>587</v>
      </c>
      <c r="B588" s="48">
        <v>44106</v>
      </c>
      <c r="C588" t="s">
        <v>13</v>
      </c>
      <c r="D588" t="s">
        <v>17</v>
      </c>
      <c r="E588" s="50">
        <v>8400</v>
      </c>
      <c r="F588" t="s">
        <v>82</v>
      </c>
      <c r="G588" t="s">
        <v>508</v>
      </c>
      <c r="H588" t="s">
        <v>82</v>
      </c>
      <c r="I588" t="s">
        <v>82</v>
      </c>
    </row>
    <row r="589" spans="1:9" x14ac:dyDescent="0.25">
      <c r="A589" s="31">
        <v>588</v>
      </c>
      <c r="B589" s="48">
        <v>44107</v>
      </c>
      <c r="C589" t="s">
        <v>768</v>
      </c>
      <c r="D589" t="s">
        <v>764</v>
      </c>
      <c r="E589" s="50">
        <v>43500</v>
      </c>
      <c r="F589" t="s">
        <v>82</v>
      </c>
      <c r="G589" t="s">
        <v>191</v>
      </c>
      <c r="H589" t="s">
        <v>82</v>
      </c>
      <c r="I589" t="s">
        <v>82</v>
      </c>
    </row>
    <row r="590" spans="1:9" x14ac:dyDescent="0.25">
      <c r="A590" s="31">
        <v>589</v>
      </c>
      <c r="B590" s="48">
        <v>44107</v>
      </c>
      <c r="C590" t="s">
        <v>744</v>
      </c>
      <c r="D590" t="s">
        <v>745</v>
      </c>
      <c r="E590" s="50">
        <v>24000</v>
      </c>
      <c r="F590" t="s">
        <v>82</v>
      </c>
      <c r="G590" t="s">
        <v>509</v>
      </c>
      <c r="H590" t="s">
        <v>82</v>
      </c>
      <c r="I590" t="s">
        <v>82</v>
      </c>
    </row>
    <row r="591" spans="1:9" x14ac:dyDescent="0.25">
      <c r="A591" s="31">
        <v>590</v>
      </c>
      <c r="B591" s="48">
        <v>44107</v>
      </c>
      <c r="C591" t="s">
        <v>13</v>
      </c>
      <c r="D591" t="s">
        <v>15</v>
      </c>
      <c r="E591" s="50">
        <v>8000</v>
      </c>
      <c r="F591" t="s">
        <v>82</v>
      </c>
      <c r="G591" t="s">
        <v>510</v>
      </c>
      <c r="H591" t="s">
        <v>82</v>
      </c>
      <c r="I591" t="s">
        <v>82</v>
      </c>
    </row>
    <row r="592" spans="1:9" x14ac:dyDescent="0.25">
      <c r="A592" s="31">
        <v>591</v>
      </c>
      <c r="B592" s="48">
        <v>44107</v>
      </c>
      <c r="C592" t="s">
        <v>13</v>
      </c>
      <c r="D592" t="s">
        <v>17</v>
      </c>
      <c r="E592" s="50">
        <v>5000</v>
      </c>
      <c r="F592" t="s">
        <v>82</v>
      </c>
      <c r="G592" t="s">
        <v>511</v>
      </c>
      <c r="H592" t="s">
        <v>82</v>
      </c>
      <c r="I592" t="s">
        <v>82</v>
      </c>
    </row>
    <row r="593" spans="1:9" x14ac:dyDescent="0.25">
      <c r="A593" s="31">
        <v>592</v>
      </c>
      <c r="B593" s="48">
        <v>44107</v>
      </c>
      <c r="C593" t="s">
        <v>9</v>
      </c>
      <c r="D593" t="s">
        <v>12</v>
      </c>
      <c r="E593" s="50">
        <v>3200</v>
      </c>
      <c r="F593" t="s">
        <v>82</v>
      </c>
      <c r="G593" t="s">
        <v>138</v>
      </c>
      <c r="H593" t="s">
        <v>82</v>
      </c>
      <c r="I593" t="s">
        <v>82</v>
      </c>
    </row>
    <row r="594" spans="1:9" x14ac:dyDescent="0.25">
      <c r="A594" s="31">
        <v>593</v>
      </c>
      <c r="B594" s="48">
        <v>44108</v>
      </c>
      <c r="C594" t="s">
        <v>744</v>
      </c>
      <c r="D594" t="s">
        <v>802</v>
      </c>
      <c r="E594" s="50">
        <v>28900</v>
      </c>
      <c r="F594" t="s">
        <v>82</v>
      </c>
      <c r="G594" t="s">
        <v>512</v>
      </c>
      <c r="H594" t="s">
        <v>82</v>
      </c>
      <c r="I594" t="s">
        <v>82</v>
      </c>
    </row>
    <row r="595" spans="1:9" x14ac:dyDescent="0.25">
      <c r="A595" s="31">
        <v>594</v>
      </c>
      <c r="B595" s="48">
        <v>44108</v>
      </c>
      <c r="C595" t="s">
        <v>9</v>
      </c>
      <c r="D595" t="s">
        <v>10</v>
      </c>
      <c r="E595" s="50">
        <v>5000</v>
      </c>
      <c r="F595" t="s">
        <v>82</v>
      </c>
      <c r="G595" t="s">
        <v>209</v>
      </c>
      <c r="H595" t="s">
        <v>82</v>
      </c>
      <c r="I595" t="s">
        <v>82</v>
      </c>
    </row>
    <row r="596" spans="1:9" x14ac:dyDescent="0.25">
      <c r="A596" s="31">
        <v>595</v>
      </c>
      <c r="B596" s="48">
        <v>44109</v>
      </c>
      <c r="C596" t="s">
        <v>13</v>
      </c>
      <c r="D596" t="s">
        <v>180</v>
      </c>
      <c r="E596" s="50">
        <v>25000</v>
      </c>
      <c r="F596" t="s">
        <v>82</v>
      </c>
      <c r="G596" t="s">
        <v>513</v>
      </c>
      <c r="H596" t="s">
        <v>82</v>
      </c>
      <c r="I596" t="s">
        <v>82</v>
      </c>
    </row>
    <row r="597" spans="1:9" x14ac:dyDescent="0.25">
      <c r="A597" s="31">
        <v>596</v>
      </c>
      <c r="B597" s="48">
        <v>44109</v>
      </c>
      <c r="C597" t="s">
        <v>23</v>
      </c>
      <c r="D597" t="s">
        <v>760</v>
      </c>
      <c r="E597" s="50">
        <v>16000</v>
      </c>
      <c r="F597" t="s">
        <v>82</v>
      </c>
      <c r="G597" t="s">
        <v>514</v>
      </c>
      <c r="H597" t="s">
        <v>82</v>
      </c>
      <c r="I597" t="s">
        <v>82</v>
      </c>
    </row>
    <row r="598" spans="1:9" x14ac:dyDescent="0.25">
      <c r="A598" s="31">
        <v>597</v>
      </c>
      <c r="B598" s="48">
        <v>44109</v>
      </c>
      <c r="C598" t="s">
        <v>13</v>
      </c>
      <c r="D598" t="s">
        <v>180</v>
      </c>
      <c r="E598" s="50">
        <v>3200</v>
      </c>
      <c r="F598" t="s">
        <v>82</v>
      </c>
      <c r="G598" t="s">
        <v>515</v>
      </c>
      <c r="H598" t="s">
        <v>82</v>
      </c>
      <c r="I598" t="s">
        <v>82</v>
      </c>
    </row>
    <row r="599" spans="1:9" x14ac:dyDescent="0.25">
      <c r="A599" s="31">
        <v>598</v>
      </c>
      <c r="B599" s="48">
        <v>44109</v>
      </c>
      <c r="C599" t="s">
        <v>9</v>
      </c>
      <c r="D599" t="s">
        <v>12</v>
      </c>
      <c r="E599" s="50">
        <v>29000</v>
      </c>
      <c r="F599" t="s">
        <v>82</v>
      </c>
      <c r="G599" t="s">
        <v>516</v>
      </c>
      <c r="H599" t="s">
        <v>82</v>
      </c>
      <c r="I599" t="s">
        <v>82</v>
      </c>
    </row>
    <row r="600" spans="1:9" x14ac:dyDescent="0.25">
      <c r="A600" s="31">
        <v>599</v>
      </c>
      <c r="B600" s="48">
        <v>44109</v>
      </c>
      <c r="C600" t="s">
        <v>23</v>
      </c>
      <c r="D600" t="s">
        <v>125</v>
      </c>
      <c r="E600" s="50">
        <v>51000</v>
      </c>
      <c r="F600" t="s">
        <v>82</v>
      </c>
      <c r="G600" t="s">
        <v>517</v>
      </c>
      <c r="H600" t="s">
        <v>82</v>
      </c>
      <c r="I600" t="s">
        <v>82</v>
      </c>
    </row>
    <row r="601" spans="1:9" x14ac:dyDescent="0.25">
      <c r="A601" s="31">
        <v>600</v>
      </c>
      <c r="B601" s="48">
        <v>44109</v>
      </c>
      <c r="C601" t="s">
        <v>13</v>
      </c>
      <c r="D601" t="s">
        <v>180</v>
      </c>
      <c r="E601" s="50">
        <v>20000</v>
      </c>
      <c r="F601" t="s">
        <v>82</v>
      </c>
      <c r="G601" t="s">
        <v>518</v>
      </c>
      <c r="H601" t="s">
        <v>82</v>
      </c>
      <c r="I601" t="s">
        <v>82</v>
      </c>
    </row>
    <row r="602" spans="1:9" x14ac:dyDescent="0.25">
      <c r="A602" s="31">
        <v>601</v>
      </c>
      <c r="B602" s="48">
        <v>44110</v>
      </c>
      <c r="C602" t="s">
        <v>744</v>
      </c>
      <c r="D602" t="s">
        <v>21</v>
      </c>
      <c r="E602" s="50">
        <v>80000</v>
      </c>
      <c r="F602" t="s">
        <v>82</v>
      </c>
      <c r="G602" t="s">
        <v>519</v>
      </c>
      <c r="H602" t="s">
        <v>82</v>
      </c>
      <c r="I602" t="s">
        <v>82</v>
      </c>
    </row>
    <row r="603" spans="1:9" x14ac:dyDescent="0.25">
      <c r="A603" s="31">
        <v>602</v>
      </c>
      <c r="B603" s="48">
        <v>44110</v>
      </c>
      <c r="C603" t="s">
        <v>4</v>
      </c>
      <c r="D603" t="s">
        <v>37</v>
      </c>
      <c r="E603" s="50">
        <v>600</v>
      </c>
      <c r="F603" t="s">
        <v>82</v>
      </c>
      <c r="G603" t="s">
        <v>520</v>
      </c>
      <c r="H603" t="s">
        <v>82</v>
      </c>
      <c r="I603" t="s">
        <v>82</v>
      </c>
    </row>
    <row r="604" spans="1:9" x14ac:dyDescent="0.25">
      <c r="A604" s="31">
        <v>603</v>
      </c>
      <c r="B604" s="48">
        <v>44111</v>
      </c>
      <c r="C604" t="s">
        <v>23</v>
      </c>
      <c r="D604" t="s">
        <v>762</v>
      </c>
      <c r="E604" s="50">
        <v>1500</v>
      </c>
      <c r="F604" t="s">
        <v>82</v>
      </c>
      <c r="G604" t="s">
        <v>521</v>
      </c>
      <c r="H604" t="s">
        <v>82</v>
      </c>
      <c r="I604" t="s">
        <v>82</v>
      </c>
    </row>
    <row r="605" spans="1:9" x14ac:dyDescent="0.25">
      <c r="A605" s="31">
        <v>604</v>
      </c>
      <c r="B605" s="48">
        <v>44112</v>
      </c>
      <c r="C605" t="s">
        <v>13</v>
      </c>
      <c r="D605" t="s">
        <v>756</v>
      </c>
      <c r="E605" s="50">
        <v>9000</v>
      </c>
      <c r="F605" t="s">
        <v>82</v>
      </c>
      <c r="G605" t="s">
        <v>522</v>
      </c>
      <c r="H605" t="s">
        <v>82</v>
      </c>
      <c r="I605" t="s">
        <v>82</v>
      </c>
    </row>
    <row r="606" spans="1:9" x14ac:dyDescent="0.25">
      <c r="A606" s="31">
        <v>605</v>
      </c>
      <c r="B606" s="48">
        <v>44112</v>
      </c>
      <c r="C606" t="s">
        <v>750</v>
      </c>
      <c r="D606" t="s">
        <v>753</v>
      </c>
      <c r="E606" s="50">
        <v>4100</v>
      </c>
      <c r="F606" t="s">
        <v>82</v>
      </c>
      <c r="G606" t="s">
        <v>523</v>
      </c>
      <c r="H606" t="s">
        <v>82</v>
      </c>
      <c r="I606" t="s">
        <v>82</v>
      </c>
    </row>
    <row r="607" spans="1:9" x14ac:dyDescent="0.25">
      <c r="A607" s="31">
        <v>606</v>
      </c>
      <c r="B607" s="48">
        <v>44112</v>
      </c>
      <c r="C607" t="s">
        <v>13</v>
      </c>
      <c r="D607" t="s">
        <v>180</v>
      </c>
      <c r="E607" s="50">
        <v>13000</v>
      </c>
      <c r="F607" t="s">
        <v>82</v>
      </c>
      <c r="G607" t="s">
        <v>524</v>
      </c>
      <c r="H607" t="s">
        <v>82</v>
      </c>
      <c r="I607" t="s">
        <v>82</v>
      </c>
    </row>
    <row r="608" spans="1:9" x14ac:dyDescent="0.25">
      <c r="A608" s="31">
        <v>607</v>
      </c>
      <c r="B608" s="48">
        <v>44112</v>
      </c>
      <c r="C608" t="s">
        <v>13</v>
      </c>
      <c r="D608" t="s">
        <v>27</v>
      </c>
      <c r="E608" s="50">
        <v>1500</v>
      </c>
      <c r="F608" t="s">
        <v>82</v>
      </c>
      <c r="G608" t="s">
        <v>525</v>
      </c>
      <c r="H608" t="s">
        <v>82</v>
      </c>
      <c r="I608" t="s">
        <v>82</v>
      </c>
    </row>
    <row r="609" spans="1:9" x14ac:dyDescent="0.25">
      <c r="A609" s="31">
        <v>608</v>
      </c>
      <c r="B609" s="48">
        <v>44113</v>
      </c>
      <c r="C609" t="s">
        <v>44</v>
      </c>
      <c r="D609" t="s">
        <v>766</v>
      </c>
      <c r="E609" s="50">
        <v>5000</v>
      </c>
      <c r="F609" t="s">
        <v>82</v>
      </c>
      <c r="G609" t="s">
        <v>526</v>
      </c>
      <c r="H609" t="s">
        <v>82</v>
      </c>
      <c r="I609" t="s">
        <v>82</v>
      </c>
    </row>
    <row r="610" spans="1:9" x14ac:dyDescent="0.25">
      <c r="A610" s="31">
        <v>609</v>
      </c>
      <c r="B610" s="48">
        <v>44113</v>
      </c>
      <c r="C610" t="s">
        <v>13</v>
      </c>
      <c r="D610" t="s">
        <v>27</v>
      </c>
      <c r="E610" s="50">
        <v>4500</v>
      </c>
      <c r="F610" t="s">
        <v>82</v>
      </c>
      <c r="G610" t="s">
        <v>527</v>
      </c>
      <c r="H610" t="s">
        <v>82</v>
      </c>
      <c r="I610" t="s">
        <v>82</v>
      </c>
    </row>
    <row r="611" spans="1:9" x14ac:dyDescent="0.25">
      <c r="A611" s="31">
        <v>610</v>
      </c>
      <c r="B611" s="48">
        <v>44113</v>
      </c>
      <c r="C611" t="s">
        <v>751</v>
      </c>
      <c r="D611" t="s">
        <v>747</v>
      </c>
      <c r="E611" s="50">
        <v>3000</v>
      </c>
      <c r="F611" t="s">
        <v>82</v>
      </c>
      <c r="G611" t="s">
        <v>528</v>
      </c>
      <c r="H611" t="s">
        <v>82</v>
      </c>
      <c r="I611" t="s">
        <v>82</v>
      </c>
    </row>
    <row r="612" spans="1:9" x14ac:dyDescent="0.25">
      <c r="A612" s="31">
        <v>611</v>
      </c>
      <c r="B612" s="48">
        <v>44114</v>
      </c>
      <c r="C612" t="s">
        <v>768</v>
      </c>
      <c r="D612" t="s">
        <v>764</v>
      </c>
      <c r="E612" s="50">
        <v>43500</v>
      </c>
      <c r="F612" t="s">
        <v>82</v>
      </c>
      <c r="G612" t="s">
        <v>191</v>
      </c>
      <c r="H612" t="s">
        <v>82</v>
      </c>
      <c r="I612" t="s">
        <v>82</v>
      </c>
    </row>
    <row r="613" spans="1:9" x14ac:dyDescent="0.25">
      <c r="A613" s="31">
        <v>612</v>
      </c>
      <c r="B613" s="48">
        <v>44114</v>
      </c>
      <c r="C613" t="s">
        <v>13</v>
      </c>
      <c r="D613" t="s">
        <v>180</v>
      </c>
      <c r="E613" s="50">
        <v>8000</v>
      </c>
      <c r="F613" t="s">
        <v>82</v>
      </c>
      <c r="G613" t="s">
        <v>529</v>
      </c>
      <c r="H613" t="s">
        <v>82</v>
      </c>
      <c r="I613" t="s">
        <v>82</v>
      </c>
    </row>
    <row r="614" spans="1:9" x14ac:dyDescent="0.25">
      <c r="A614" s="31">
        <v>613</v>
      </c>
      <c r="B614" s="48">
        <v>44114</v>
      </c>
      <c r="C614" t="s">
        <v>3</v>
      </c>
      <c r="D614" t="s">
        <v>73</v>
      </c>
      <c r="E614" s="50">
        <v>32750</v>
      </c>
      <c r="F614" t="s">
        <v>82</v>
      </c>
      <c r="G614" t="s">
        <v>530</v>
      </c>
      <c r="H614" t="s">
        <v>82</v>
      </c>
      <c r="I614" t="s">
        <v>82</v>
      </c>
    </row>
    <row r="615" spans="1:9" x14ac:dyDescent="0.25">
      <c r="A615" s="31">
        <v>614</v>
      </c>
      <c r="B615" s="48">
        <v>44114</v>
      </c>
      <c r="C615" t="s">
        <v>3</v>
      </c>
      <c r="D615" t="s">
        <v>73</v>
      </c>
      <c r="E615" s="50">
        <v>16000</v>
      </c>
      <c r="F615" t="s">
        <v>82</v>
      </c>
      <c r="G615" t="s">
        <v>531</v>
      </c>
      <c r="H615" t="s">
        <v>82</v>
      </c>
      <c r="I615" t="s">
        <v>82</v>
      </c>
    </row>
    <row r="616" spans="1:9" x14ac:dyDescent="0.25">
      <c r="A616" s="31">
        <v>615</v>
      </c>
      <c r="B616" s="48">
        <v>44114</v>
      </c>
      <c r="C616" t="s">
        <v>750</v>
      </c>
      <c r="D616" t="s">
        <v>763</v>
      </c>
      <c r="E616" s="50">
        <v>12580</v>
      </c>
      <c r="F616" t="s">
        <v>82</v>
      </c>
      <c r="G616" t="s">
        <v>532</v>
      </c>
      <c r="H616" t="s">
        <v>82</v>
      </c>
      <c r="I616" t="s">
        <v>82</v>
      </c>
    </row>
    <row r="617" spans="1:9" x14ac:dyDescent="0.25">
      <c r="A617" s="31">
        <v>616</v>
      </c>
      <c r="B617" s="48">
        <v>44114</v>
      </c>
      <c r="C617" t="s">
        <v>9</v>
      </c>
      <c r="D617" t="s">
        <v>12</v>
      </c>
      <c r="E617" s="50">
        <v>24000</v>
      </c>
      <c r="F617" t="s">
        <v>82</v>
      </c>
      <c r="G617" t="s">
        <v>533</v>
      </c>
      <c r="H617" t="s">
        <v>82</v>
      </c>
      <c r="I617" t="s">
        <v>82</v>
      </c>
    </row>
    <row r="618" spans="1:9" x14ac:dyDescent="0.25">
      <c r="A618" s="31">
        <v>617</v>
      </c>
      <c r="B618" s="48">
        <v>44114</v>
      </c>
      <c r="C618" t="s">
        <v>3</v>
      </c>
      <c r="D618" t="s">
        <v>73</v>
      </c>
      <c r="E618" s="50">
        <v>5000</v>
      </c>
      <c r="F618" t="s">
        <v>82</v>
      </c>
      <c r="G618" t="s">
        <v>534</v>
      </c>
      <c r="H618" t="s">
        <v>82</v>
      </c>
      <c r="I618" t="s">
        <v>82</v>
      </c>
    </row>
    <row r="619" spans="1:9" x14ac:dyDescent="0.25">
      <c r="A619" s="31">
        <v>618</v>
      </c>
      <c r="B619" s="48">
        <v>44117</v>
      </c>
      <c r="C619" t="s">
        <v>48</v>
      </c>
      <c r="D619" t="s">
        <v>118</v>
      </c>
      <c r="E619" s="50">
        <v>126300</v>
      </c>
      <c r="F619" t="s">
        <v>82</v>
      </c>
      <c r="G619" t="s">
        <v>535</v>
      </c>
      <c r="H619" t="s">
        <v>82</v>
      </c>
      <c r="I619" t="s">
        <v>82</v>
      </c>
    </row>
    <row r="620" spans="1:9" x14ac:dyDescent="0.25">
      <c r="A620" s="31">
        <v>619</v>
      </c>
      <c r="B620" s="48">
        <v>44117</v>
      </c>
      <c r="C620" t="s">
        <v>751</v>
      </c>
      <c r="D620" t="s">
        <v>761</v>
      </c>
      <c r="E620" s="50">
        <v>10000</v>
      </c>
      <c r="F620" t="s">
        <v>82</v>
      </c>
      <c r="G620" t="s">
        <v>536</v>
      </c>
      <c r="H620" t="s">
        <v>82</v>
      </c>
      <c r="I620" t="s">
        <v>82</v>
      </c>
    </row>
    <row r="621" spans="1:9" x14ac:dyDescent="0.25">
      <c r="A621" s="31">
        <v>620</v>
      </c>
      <c r="B621" s="48">
        <v>44117</v>
      </c>
      <c r="C621" t="s">
        <v>768</v>
      </c>
      <c r="D621" t="s">
        <v>764</v>
      </c>
      <c r="E621" s="50">
        <v>20000</v>
      </c>
      <c r="F621" t="s">
        <v>82</v>
      </c>
      <c r="G621" t="s">
        <v>537</v>
      </c>
      <c r="H621" t="s">
        <v>82</v>
      </c>
      <c r="I621" t="s">
        <v>82</v>
      </c>
    </row>
    <row r="622" spans="1:9" x14ac:dyDescent="0.25">
      <c r="A622" s="31">
        <v>621</v>
      </c>
      <c r="B622" s="48">
        <v>44117</v>
      </c>
      <c r="C622" t="s">
        <v>48</v>
      </c>
      <c r="D622" t="s">
        <v>117</v>
      </c>
      <c r="E622" s="50">
        <v>9000</v>
      </c>
      <c r="F622" t="s">
        <v>82</v>
      </c>
      <c r="G622" t="s">
        <v>538</v>
      </c>
      <c r="H622" t="s">
        <v>82</v>
      </c>
      <c r="I622" t="s">
        <v>82</v>
      </c>
    </row>
    <row r="623" spans="1:9" x14ac:dyDescent="0.25">
      <c r="A623" s="31">
        <v>622</v>
      </c>
      <c r="B623" s="48">
        <v>44117</v>
      </c>
      <c r="C623" t="s">
        <v>750</v>
      </c>
      <c r="D623" t="s">
        <v>754</v>
      </c>
      <c r="E623" s="50">
        <v>1700</v>
      </c>
      <c r="F623" t="s">
        <v>82</v>
      </c>
      <c r="G623" t="s">
        <v>539</v>
      </c>
      <c r="H623" t="s">
        <v>82</v>
      </c>
      <c r="I623" t="s">
        <v>82</v>
      </c>
    </row>
    <row r="624" spans="1:9" x14ac:dyDescent="0.25">
      <c r="A624" s="31">
        <v>623</v>
      </c>
      <c r="B624" s="48">
        <v>44117</v>
      </c>
      <c r="C624" t="s">
        <v>13</v>
      </c>
      <c r="D624" t="s">
        <v>15</v>
      </c>
      <c r="E624" s="50">
        <v>3000</v>
      </c>
      <c r="F624" t="s">
        <v>82</v>
      </c>
      <c r="G624" t="s">
        <v>540</v>
      </c>
      <c r="H624" t="s">
        <v>82</v>
      </c>
      <c r="I624" t="s">
        <v>82</v>
      </c>
    </row>
    <row r="625" spans="1:9" x14ac:dyDescent="0.25">
      <c r="A625" s="31">
        <v>624</v>
      </c>
      <c r="B625" s="48">
        <v>44118</v>
      </c>
      <c r="C625" t="s">
        <v>744</v>
      </c>
      <c r="D625" t="s">
        <v>21</v>
      </c>
      <c r="E625" s="50">
        <v>5000</v>
      </c>
      <c r="F625" t="s">
        <v>82</v>
      </c>
      <c r="G625" t="s">
        <v>541</v>
      </c>
      <c r="H625" t="s">
        <v>82</v>
      </c>
      <c r="I625" t="s">
        <v>82</v>
      </c>
    </row>
    <row r="626" spans="1:9" x14ac:dyDescent="0.25">
      <c r="A626" s="31">
        <v>625</v>
      </c>
      <c r="B626" s="48">
        <v>44118</v>
      </c>
      <c r="C626" t="s">
        <v>13</v>
      </c>
      <c r="D626" t="s">
        <v>16</v>
      </c>
      <c r="E626" s="50">
        <v>2200</v>
      </c>
      <c r="F626" t="s">
        <v>82</v>
      </c>
      <c r="G626" t="s">
        <v>542</v>
      </c>
      <c r="H626" t="s">
        <v>82</v>
      </c>
      <c r="I626" t="s">
        <v>82</v>
      </c>
    </row>
    <row r="627" spans="1:9" x14ac:dyDescent="0.25">
      <c r="A627" s="31">
        <v>626</v>
      </c>
      <c r="B627" s="48">
        <v>44118</v>
      </c>
      <c r="C627" t="s">
        <v>9</v>
      </c>
      <c r="D627" t="s">
        <v>10</v>
      </c>
      <c r="E627" s="50">
        <v>5000</v>
      </c>
      <c r="F627" t="s">
        <v>82</v>
      </c>
      <c r="G627" t="s">
        <v>209</v>
      </c>
      <c r="H627" t="s">
        <v>82</v>
      </c>
      <c r="I627" t="s">
        <v>82</v>
      </c>
    </row>
    <row r="628" spans="1:9" x14ac:dyDescent="0.25">
      <c r="A628" s="31">
        <v>627</v>
      </c>
      <c r="B628" s="48">
        <v>44118</v>
      </c>
      <c r="C628" t="s">
        <v>23</v>
      </c>
      <c r="D628" t="s">
        <v>762</v>
      </c>
      <c r="E628" s="50">
        <v>1000</v>
      </c>
      <c r="F628" t="s">
        <v>82</v>
      </c>
      <c r="G628" t="s">
        <v>543</v>
      </c>
      <c r="H628" t="s">
        <v>82</v>
      </c>
      <c r="I628" t="s">
        <v>82</v>
      </c>
    </row>
    <row r="629" spans="1:9" x14ac:dyDescent="0.25">
      <c r="A629" s="31">
        <v>628</v>
      </c>
      <c r="B629" s="48">
        <v>44118</v>
      </c>
      <c r="C629" t="s">
        <v>4</v>
      </c>
      <c r="D629" t="s">
        <v>37</v>
      </c>
      <c r="E629" s="50">
        <v>1000</v>
      </c>
      <c r="F629" t="s">
        <v>82</v>
      </c>
      <c r="G629" t="s">
        <v>544</v>
      </c>
      <c r="H629" t="s">
        <v>82</v>
      </c>
      <c r="I629" t="s">
        <v>82</v>
      </c>
    </row>
    <row r="630" spans="1:9" x14ac:dyDescent="0.25">
      <c r="A630" s="31">
        <v>629</v>
      </c>
      <c r="B630" s="48">
        <v>44118</v>
      </c>
      <c r="C630" t="s">
        <v>9</v>
      </c>
      <c r="D630" t="s">
        <v>12</v>
      </c>
      <c r="E630" s="50">
        <v>3200</v>
      </c>
      <c r="F630" t="s">
        <v>82</v>
      </c>
      <c r="G630" t="s">
        <v>138</v>
      </c>
      <c r="H630" t="s">
        <v>82</v>
      </c>
      <c r="I630" t="s">
        <v>82</v>
      </c>
    </row>
    <row r="631" spans="1:9" x14ac:dyDescent="0.25">
      <c r="A631" s="31">
        <v>630</v>
      </c>
      <c r="B631" s="48">
        <v>44118</v>
      </c>
      <c r="C631" t="s">
        <v>13</v>
      </c>
      <c r="D631" t="s">
        <v>180</v>
      </c>
      <c r="E631" s="50">
        <v>2500</v>
      </c>
      <c r="F631" t="s">
        <v>82</v>
      </c>
      <c r="G631" t="s">
        <v>158</v>
      </c>
      <c r="H631" t="s">
        <v>82</v>
      </c>
      <c r="I631" t="s">
        <v>82</v>
      </c>
    </row>
    <row r="632" spans="1:9" x14ac:dyDescent="0.25">
      <c r="A632" s="31">
        <v>631</v>
      </c>
      <c r="B632" s="48">
        <v>44120</v>
      </c>
      <c r="C632" t="s">
        <v>9</v>
      </c>
      <c r="D632" t="s">
        <v>12</v>
      </c>
      <c r="E632" s="50">
        <v>3200</v>
      </c>
      <c r="F632" t="s">
        <v>82</v>
      </c>
      <c r="G632" t="s">
        <v>138</v>
      </c>
      <c r="H632" t="s">
        <v>82</v>
      </c>
      <c r="I632" t="s">
        <v>82</v>
      </c>
    </row>
    <row r="633" spans="1:9" x14ac:dyDescent="0.25">
      <c r="A633" s="31">
        <v>632</v>
      </c>
      <c r="B633" s="48">
        <v>44120</v>
      </c>
      <c r="C633" t="s">
        <v>13</v>
      </c>
      <c r="D633" t="s">
        <v>17</v>
      </c>
      <c r="E633" s="50">
        <v>15500</v>
      </c>
      <c r="F633" t="s">
        <v>82</v>
      </c>
      <c r="G633" t="s">
        <v>17</v>
      </c>
      <c r="H633" t="s">
        <v>82</v>
      </c>
      <c r="I633" t="s">
        <v>82</v>
      </c>
    </row>
    <row r="634" spans="1:9" x14ac:dyDescent="0.25">
      <c r="A634" s="31">
        <v>633</v>
      </c>
      <c r="B634" s="48">
        <v>44120</v>
      </c>
      <c r="C634" t="s">
        <v>9</v>
      </c>
      <c r="D634" t="s">
        <v>10</v>
      </c>
      <c r="E634" s="50">
        <v>5000</v>
      </c>
      <c r="F634" t="s">
        <v>82</v>
      </c>
      <c r="G634" t="s">
        <v>209</v>
      </c>
      <c r="H634" t="s">
        <v>82</v>
      </c>
      <c r="I634" t="s">
        <v>82</v>
      </c>
    </row>
    <row r="635" spans="1:9" x14ac:dyDescent="0.25">
      <c r="A635" s="31">
        <v>634</v>
      </c>
      <c r="B635" s="48">
        <v>44121</v>
      </c>
      <c r="C635" t="s">
        <v>768</v>
      </c>
      <c r="D635" t="s">
        <v>764</v>
      </c>
      <c r="E635" s="50">
        <v>45500</v>
      </c>
      <c r="F635" t="s">
        <v>82</v>
      </c>
      <c r="G635" t="s">
        <v>191</v>
      </c>
      <c r="H635" t="s">
        <v>82</v>
      </c>
      <c r="I635" t="s">
        <v>82</v>
      </c>
    </row>
    <row r="636" spans="1:9" x14ac:dyDescent="0.25">
      <c r="A636" s="31">
        <v>635</v>
      </c>
      <c r="B636" s="48">
        <v>44121</v>
      </c>
      <c r="C636" t="s">
        <v>9</v>
      </c>
      <c r="D636" t="s">
        <v>12</v>
      </c>
      <c r="E636" s="50">
        <v>24000</v>
      </c>
      <c r="F636" t="s">
        <v>82</v>
      </c>
      <c r="G636" t="s">
        <v>533</v>
      </c>
      <c r="H636" t="s">
        <v>82</v>
      </c>
      <c r="I636" t="s">
        <v>82</v>
      </c>
    </row>
    <row r="637" spans="1:9" x14ac:dyDescent="0.25">
      <c r="A637" s="31">
        <v>636</v>
      </c>
      <c r="B637" s="48">
        <v>44121</v>
      </c>
      <c r="C637" t="s">
        <v>9</v>
      </c>
      <c r="D637" t="s">
        <v>12</v>
      </c>
      <c r="E637" s="50">
        <v>10000</v>
      </c>
      <c r="F637" t="s">
        <v>82</v>
      </c>
      <c r="G637" t="s">
        <v>545</v>
      </c>
      <c r="H637" t="s">
        <v>82</v>
      </c>
      <c r="I637" t="s">
        <v>82</v>
      </c>
    </row>
    <row r="638" spans="1:9" x14ac:dyDescent="0.25">
      <c r="A638" s="31">
        <v>637</v>
      </c>
      <c r="B638" s="48">
        <v>44122</v>
      </c>
      <c r="C638" t="s">
        <v>92</v>
      </c>
      <c r="D638" t="s">
        <v>75</v>
      </c>
      <c r="E638" s="50">
        <v>5000</v>
      </c>
      <c r="F638" t="s">
        <v>82</v>
      </c>
      <c r="G638" t="s">
        <v>202</v>
      </c>
      <c r="H638" t="s">
        <v>82</v>
      </c>
      <c r="I638" t="s">
        <v>82</v>
      </c>
    </row>
    <row r="639" spans="1:9" x14ac:dyDescent="0.25">
      <c r="A639" s="31">
        <v>638</v>
      </c>
      <c r="B639" s="48">
        <v>44123</v>
      </c>
      <c r="C639" t="s">
        <v>744</v>
      </c>
      <c r="D639" t="s">
        <v>21</v>
      </c>
      <c r="E639" s="50">
        <v>200000</v>
      </c>
      <c r="F639" t="s">
        <v>82</v>
      </c>
      <c r="G639" t="s">
        <v>546</v>
      </c>
      <c r="H639" t="s">
        <v>82</v>
      </c>
      <c r="I639" t="s">
        <v>82</v>
      </c>
    </row>
    <row r="640" spans="1:9" x14ac:dyDescent="0.25">
      <c r="A640" s="31">
        <v>639</v>
      </c>
      <c r="B640" s="48">
        <v>44123</v>
      </c>
      <c r="C640" t="s">
        <v>9</v>
      </c>
      <c r="D640" t="s">
        <v>11</v>
      </c>
      <c r="E640" s="50">
        <v>500</v>
      </c>
      <c r="F640" t="s">
        <v>82</v>
      </c>
      <c r="G640" t="s">
        <v>242</v>
      </c>
      <c r="H640" t="s">
        <v>82</v>
      </c>
      <c r="I640" t="s">
        <v>82</v>
      </c>
    </row>
    <row r="641" spans="1:9" x14ac:dyDescent="0.25">
      <c r="A641" s="31">
        <v>640</v>
      </c>
      <c r="B641" s="48">
        <v>44123</v>
      </c>
      <c r="C641" t="s">
        <v>13</v>
      </c>
      <c r="D641" t="s">
        <v>15</v>
      </c>
      <c r="E641" s="50">
        <v>4500</v>
      </c>
      <c r="F641" t="s">
        <v>82</v>
      </c>
      <c r="G641" t="s">
        <v>547</v>
      </c>
      <c r="H641" t="s">
        <v>82</v>
      </c>
      <c r="I641" t="s">
        <v>82</v>
      </c>
    </row>
    <row r="642" spans="1:9" x14ac:dyDescent="0.25">
      <c r="A642" s="31">
        <v>641</v>
      </c>
      <c r="B642" s="48">
        <v>44123</v>
      </c>
      <c r="C642" t="s">
        <v>751</v>
      </c>
      <c r="D642" t="s">
        <v>748</v>
      </c>
      <c r="E642" s="50">
        <v>7500</v>
      </c>
      <c r="F642" t="s">
        <v>82</v>
      </c>
      <c r="G642" t="s">
        <v>548</v>
      </c>
      <c r="H642" t="s">
        <v>82</v>
      </c>
      <c r="I642" t="s">
        <v>82</v>
      </c>
    </row>
    <row r="643" spans="1:9" x14ac:dyDescent="0.25">
      <c r="A643" s="31">
        <v>642</v>
      </c>
      <c r="B643" s="48">
        <v>44123</v>
      </c>
      <c r="C643" t="s">
        <v>3</v>
      </c>
      <c r="D643" t="s">
        <v>73</v>
      </c>
      <c r="E643" s="50">
        <v>1500</v>
      </c>
      <c r="F643" t="s">
        <v>82</v>
      </c>
      <c r="G643" t="s">
        <v>549</v>
      </c>
      <c r="H643" t="s">
        <v>82</v>
      </c>
      <c r="I643" t="s">
        <v>82</v>
      </c>
    </row>
    <row r="644" spans="1:9" x14ac:dyDescent="0.25">
      <c r="A644" s="31">
        <v>643</v>
      </c>
      <c r="B644" s="48">
        <v>44123</v>
      </c>
      <c r="C644" t="s">
        <v>4</v>
      </c>
      <c r="D644" t="s">
        <v>37</v>
      </c>
      <c r="E644" s="50">
        <v>1500</v>
      </c>
      <c r="F644" t="s">
        <v>82</v>
      </c>
      <c r="G644" t="s">
        <v>550</v>
      </c>
      <c r="H644" t="s">
        <v>82</v>
      </c>
      <c r="I644" t="s">
        <v>82</v>
      </c>
    </row>
    <row r="645" spans="1:9" x14ac:dyDescent="0.25">
      <c r="A645" s="31">
        <v>644</v>
      </c>
      <c r="B645" s="48">
        <v>44123</v>
      </c>
      <c r="C645" t="s">
        <v>23</v>
      </c>
      <c r="D645" t="s">
        <v>760</v>
      </c>
      <c r="E645" s="50">
        <v>1400</v>
      </c>
      <c r="F645" t="s">
        <v>82</v>
      </c>
      <c r="G645" t="s">
        <v>551</v>
      </c>
      <c r="H645" t="s">
        <v>82</v>
      </c>
      <c r="I645" t="s">
        <v>82</v>
      </c>
    </row>
    <row r="646" spans="1:9" x14ac:dyDescent="0.25">
      <c r="A646" s="31">
        <v>645</v>
      </c>
      <c r="B646" s="48">
        <v>44123</v>
      </c>
      <c r="C646" t="s">
        <v>23</v>
      </c>
      <c r="D646" t="s">
        <v>34</v>
      </c>
      <c r="E646" s="50">
        <v>5000</v>
      </c>
      <c r="F646" t="s">
        <v>82</v>
      </c>
      <c r="G646" t="s">
        <v>552</v>
      </c>
      <c r="H646" t="s">
        <v>82</v>
      </c>
      <c r="I646" t="s">
        <v>82</v>
      </c>
    </row>
    <row r="647" spans="1:9" x14ac:dyDescent="0.25">
      <c r="A647" s="31">
        <v>646</v>
      </c>
      <c r="B647" s="48">
        <v>44124</v>
      </c>
      <c r="C647" t="s">
        <v>23</v>
      </c>
      <c r="D647" t="s">
        <v>125</v>
      </c>
      <c r="E647" s="50">
        <v>22000</v>
      </c>
      <c r="F647" t="s">
        <v>82</v>
      </c>
      <c r="G647" t="s">
        <v>553</v>
      </c>
      <c r="H647" t="s">
        <v>82</v>
      </c>
      <c r="I647" t="s">
        <v>82</v>
      </c>
    </row>
    <row r="648" spans="1:9" x14ac:dyDescent="0.25">
      <c r="A648" s="31">
        <v>647</v>
      </c>
      <c r="B648" s="48">
        <v>44124</v>
      </c>
      <c r="C648" t="s">
        <v>751</v>
      </c>
      <c r="D648" t="s">
        <v>757</v>
      </c>
      <c r="E648" s="50">
        <v>5000</v>
      </c>
      <c r="F648" t="s">
        <v>82</v>
      </c>
      <c r="G648" t="s">
        <v>554</v>
      </c>
      <c r="H648" t="s">
        <v>82</v>
      </c>
      <c r="I648" t="s">
        <v>82</v>
      </c>
    </row>
    <row r="649" spans="1:9" x14ac:dyDescent="0.25">
      <c r="A649" s="31">
        <v>648</v>
      </c>
      <c r="B649" s="48">
        <v>44124</v>
      </c>
      <c r="C649" t="s">
        <v>9</v>
      </c>
      <c r="D649" t="s">
        <v>10</v>
      </c>
      <c r="E649" s="50">
        <v>5200</v>
      </c>
      <c r="F649" t="s">
        <v>82</v>
      </c>
      <c r="G649" t="s">
        <v>209</v>
      </c>
      <c r="H649" t="s">
        <v>82</v>
      </c>
      <c r="I649" t="s">
        <v>82</v>
      </c>
    </row>
    <row r="650" spans="1:9" x14ac:dyDescent="0.25">
      <c r="A650" s="31">
        <v>649</v>
      </c>
      <c r="B650" s="48">
        <v>44124</v>
      </c>
      <c r="C650" t="s">
        <v>48</v>
      </c>
      <c r="D650" t="s">
        <v>119</v>
      </c>
      <c r="E650" s="50">
        <v>5000</v>
      </c>
      <c r="F650" t="s">
        <v>82</v>
      </c>
      <c r="G650" t="s">
        <v>555</v>
      </c>
      <c r="H650" t="s">
        <v>82</v>
      </c>
      <c r="I650" t="s">
        <v>82</v>
      </c>
    </row>
    <row r="651" spans="1:9" x14ac:dyDescent="0.25">
      <c r="A651" s="31">
        <v>650</v>
      </c>
      <c r="B651" s="48">
        <v>44125</v>
      </c>
      <c r="C651" t="s">
        <v>9</v>
      </c>
      <c r="D651" t="s">
        <v>12</v>
      </c>
      <c r="E651" s="50">
        <v>3200</v>
      </c>
      <c r="F651" t="s">
        <v>82</v>
      </c>
      <c r="G651" t="s">
        <v>138</v>
      </c>
      <c r="H651" t="s">
        <v>82</v>
      </c>
      <c r="I651" t="s">
        <v>82</v>
      </c>
    </row>
    <row r="652" spans="1:9" x14ac:dyDescent="0.25">
      <c r="A652" s="31">
        <v>651</v>
      </c>
      <c r="B652" s="48">
        <v>44126</v>
      </c>
      <c r="C652" t="s">
        <v>13</v>
      </c>
      <c r="D652" t="s">
        <v>19</v>
      </c>
      <c r="E652" s="50">
        <v>30500</v>
      </c>
      <c r="F652" t="s">
        <v>82</v>
      </c>
      <c r="G652" t="s">
        <v>556</v>
      </c>
      <c r="H652" t="s">
        <v>82</v>
      </c>
      <c r="I652" t="s">
        <v>82</v>
      </c>
    </row>
    <row r="653" spans="1:9" x14ac:dyDescent="0.25">
      <c r="A653" s="31">
        <v>652</v>
      </c>
      <c r="B653" s="48">
        <v>44126</v>
      </c>
      <c r="C653" t="s">
        <v>750</v>
      </c>
      <c r="D653" t="s">
        <v>758</v>
      </c>
      <c r="E653" s="50">
        <v>8300</v>
      </c>
      <c r="F653" t="s">
        <v>82</v>
      </c>
      <c r="G653" t="s">
        <v>557</v>
      </c>
      <c r="H653" t="s">
        <v>82</v>
      </c>
      <c r="I653" t="s">
        <v>82</v>
      </c>
    </row>
    <row r="654" spans="1:9" x14ac:dyDescent="0.25">
      <c r="A654" s="31">
        <v>653</v>
      </c>
      <c r="B654" s="48">
        <v>44126</v>
      </c>
      <c r="C654" t="s">
        <v>13</v>
      </c>
      <c r="D654" t="s">
        <v>759</v>
      </c>
      <c r="E654" s="50">
        <v>2000</v>
      </c>
      <c r="F654" t="s">
        <v>82</v>
      </c>
      <c r="G654" t="s">
        <v>558</v>
      </c>
      <c r="H654" t="s">
        <v>82</v>
      </c>
      <c r="I654" t="s">
        <v>82</v>
      </c>
    </row>
    <row r="655" spans="1:9" x14ac:dyDescent="0.25">
      <c r="A655" s="31">
        <v>654</v>
      </c>
      <c r="B655" s="48">
        <v>44126</v>
      </c>
      <c r="C655" t="s">
        <v>23</v>
      </c>
      <c r="D655" t="s">
        <v>760</v>
      </c>
      <c r="E655" s="50">
        <v>23500</v>
      </c>
      <c r="F655" t="s">
        <v>82</v>
      </c>
      <c r="G655" t="s">
        <v>559</v>
      </c>
      <c r="H655" t="s">
        <v>82</v>
      </c>
      <c r="I655" t="s">
        <v>82</v>
      </c>
    </row>
    <row r="656" spans="1:9" x14ac:dyDescent="0.25">
      <c r="A656" s="31">
        <v>655</v>
      </c>
      <c r="B656" s="48">
        <v>44126</v>
      </c>
      <c r="C656" t="s">
        <v>9</v>
      </c>
      <c r="D656" t="s">
        <v>12</v>
      </c>
      <c r="E656" s="50">
        <v>3200</v>
      </c>
      <c r="F656" t="s">
        <v>82</v>
      </c>
      <c r="G656" t="s">
        <v>138</v>
      </c>
      <c r="H656" t="s">
        <v>82</v>
      </c>
      <c r="I656" t="s">
        <v>82</v>
      </c>
    </row>
    <row r="657" spans="1:9" x14ac:dyDescent="0.25">
      <c r="A657" s="31">
        <v>656</v>
      </c>
      <c r="B657" s="48">
        <v>44127</v>
      </c>
      <c r="C657" t="s">
        <v>768</v>
      </c>
      <c r="D657" t="s">
        <v>764</v>
      </c>
      <c r="E657" s="50">
        <v>18100</v>
      </c>
      <c r="F657" t="s">
        <v>82</v>
      </c>
      <c r="G657" t="s">
        <v>560</v>
      </c>
      <c r="H657" t="s">
        <v>82</v>
      </c>
      <c r="I657" t="s">
        <v>82</v>
      </c>
    </row>
    <row r="658" spans="1:9" x14ac:dyDescent="0.25">
      <c r="A658" s="31">
        <v>657</v>
      </c>
      <c r="B658" s="48">
        <v>44127</v>
      </c>
      <c r="C658" t="s">
        <v>744</v>
      </c>
      <c r="D658" t="s">
        <v>422</v>
      </c>
      <c r="E658" s="50">
        <v>149500</v>
      </c>
      <c r="F658" t="s">
        <v>82</v>
      </c>
      <c r="G658" t="s">
        <v>561</v>
      </c>
      <c r="H658" t="s">
        <v>82</v>
      </c>
      <c r="I658" t="s">
        <v>82</v>
      </c>
    </row>
    <row r="659" spans="1:9" x14ac:dyDescent="0.25">
      <c r="A659" s="31">
        <v>658</v>
      </c>
      <c r="B659" s="48">
        <v>44129</v>
      </c>
      <c r="C659" t="s">
        <v>9</v>
      </c>
      <c r="D659" t="s">
        <v>12</v>
      </c>
      <c r="E659" s="50">
        <v>7850</v>
      </c>
      <c r="F659" t="s">
        <v>82</v>
      </c>
      <c r="G659" t="s">
        <v>562</v>
      </c>
      <c r="H659" t="s">
        <v>82</v>
      </c>
      <c r="I659" t="s">
        <v>82</v>
      </c>
    </row>
    <row r="660" spans="1:9" x14ac:dyDescent="0.25">
      <c r="A660" s="31">
        <v>659</v>
      </c>
      <c r="B660" s="48">
        <v>44129</v>
      </c>
      <c r="C660" t="s">
        <v>751</v>
      </c>
      <c r="D660" t="s">
        <v>757</v>
      </c>
      <c r="E660" s="50">
        <v>10000</v>
      </c>
      <c r="F660" t="s">
        <v>82</v>
      </c>
      <c r="G660" t="s">
        <v>563</v>
      </c>
      <c r="H660" t="s">
        <v>82</v>
      </c>
      <c r="I660" t="s">
        <v>82</v>
      </c>
    </row>
    <row r="661" spans="1:9" x14ac:dyDescent="0.25">
      <c r="A661" s="31">
        <v>660</v>
      </c>
      <c r="B661" s="48">
        <v>44129</v>
      </c>
      <c r="C661" t="s">
        <v>23</v>
      </c>
      <c r="D661" t="s">
        <v>760</v>
      </c>
      <c r="E661" s="50">
        <v>2000</v>
      </c>
      <c r="F661" t="s">
        <v>82</v>
      </c>
      <c r="G661" t="s">
        <v>564</v>
      </c>
      <c r="H661" t="s">
        <v>82</v>
      </c>
      <c r="I661" t="s">
        <v>82</v>
      </c>
    </row>
    <row r="662" spans="1:9" x14ac:dyDescent="0.25">
      <c r="A662" s="31">
        <v>661</v>
      </c>
      <c r="B662" s="48">
        <v>44130</v>
      </c>
      <c r="C662" t="s">
        <v>23</v>
      </c>
      <c r="D662" t="s">
        <v>762</v>
      </c>
      <c r="E662" s="50">
        <v>14500</v>
      </c>
      <c r="F662" t="s">
        <v>82</v>
      </c>
      <c r="G662" t="s">
        <v>565</v>
      </c>
      <c r="H662" t="s">
        <v>82</v>
      </c>
      <c r="I662" t="s">
        <v>82</v>
      </c>
    </row>
    <row r="663" spans="1:9" x14ac:dyDescent="0.25">
      <c r="A663" s="31">
        <v>662</v>
      </c>
      <c r="B663" s="48">
        <v>44130</v>
      </c>
      <c r="C663" t="s">
        <v>750</v>
      </c>
      <c r="D663" t="s">
        <v>615</v>
      </c>
      <c r="E663" s="50">
        <v>306000</v>
      </c>
      <c r="F663" t="s">
        <v>82</v>
      </c>
      <c r="G663" t="s">
        <v>566</v>
      </c>
      <c r="H663" t="s">
        <v>82</v>
      </c>
      <c r="I663" t="s">
        <v>82</v>
      </c>
    </row>
    <row r="664" spans="1:9" x14ac:dyDescent="0.25">
      <c r="A664" s="31">
        <v>663</v>
      </c>
      <c r="B664" s="48">
        <v>44130</v>
      </c>
      <c r="C664" t="s">
        <v>744</v>
      </c>
      <c r="D664" t="s">
        <v>745</v>
      </c>
      <c r="E664" s="50">
        <v>515500</v>
      </c>
      <c r="F664" t="s">
        <v>82</v>
      </c>
      <c r="G664" t="s">
        <v>567</v>
      </c>
      <c r="H664" t="s">
        <v>82</v>
      </c>
      <c r="I664" t="s">
        <v>82</v>
      </c>
    </row>
    <row r="665" spans="1:9" x14ac:dyDescent="0.25">
      <c r="A665" s="31">
        <v>664</v>
      </c>
      <c r="B665" s="48">
        <v>44130</v>
      </c>
      <c r="C665" t="s">
        <v>744</v>
      </c>
      <c r="D665" t="s">
        <v>745</v>
      </c>
      <c r="E665" s="50">
        <v>403000</v>
      </c>
      <c r="F665" t="s">
        <v>82</v>
      </c>
      <c r="G665" t="s">
        <v>568</v>
      </c>
      <c r="H665" t="s">
        <v>82</v>
      </c>
      <c r="I665" t="s">
        <v>82</v>
      </c>
    </row>
    <row r="666" spans="1:9" x14ac:dyDescent="0.25">
      <c r="A666" s="31">
        <v>665</v>
      </c>
      <c r="B666" s="48">
        <v>44130</v>
      </c>
      <c r="C666" t="s">
        <v>9</v>
      </c>
      <c r="D666" t="s">
        <v>12</v>
      </c>
      <c r="E666" s="50">
        <v>8200</v>
      </c>
      <c r="F666" t="s">
        <v>82</v>
      </c>
      <c r="G666" t="s">
        <v>190</v>
      </c>
      <c r="H666" t="s">
        <v>82</v>
      </c>
      <c r="I666" t="s">
        <v>82</v>
      </c>
    </row>
    <row r="667" spans="1:9" x14ac:dyDescent="0.25">
      <c r="A667" s="31">
        <v>666</v>
      </c>
      <c r="B667" s="48">
        <v>44131</v>
      </c>
      <c r="C667" t="s">
        <v>744</v>
      </c>
      <c r="D667" t="s">
        <v>745</v>
      </c>
      <c r="E667" s="50">
        <v>703000</v>
      </c>
      <c r="F667" t="s">
        <v>82</v>
      </c>
      <c r="G667" t="s">
        <v>569</v>
      </c>
      <c r="H667" t="s">
        <v>82</v>
      </c>
      <c r="I667" t="s">
        <v>82</v>
      </c>
    </row>
    <row r="668" spans="1:9" x14ac:dyDescent="0.25">
      <c r="A668" s="31">
        <v>667</v>
      </c>
      <c r="B668" s="48">
        <v>44131</v>
      </c>
      <c r="C668" t="s">
        <v>768</v>
      </c>
      <c r="D668" t="s">
        <v>764</v>
      </c>
      <c r="E668" s="50">
        <v>30000</v>
      </c>
      <c r="F668" t="s">
        <v>82</v>
      </c>
      <c r="G668" t="s">
        <v>502</v>
      </c>
      <c r="H668" t="s">
        <v>82</v>
      </c>
      <c r="I668" t="s">
        <v>82</v>
      </c>
    </row>
    <row r="669" spans="1:9" x14ac:dyDescent="0.25">
      <c r="A669" s="31">
        <v>668</v>
      </c>
      <c r="B669" s="48">
        <v>44132</v>
      </c>
      <c r="C669" t="s">
        <v>751</v>
      </c>
      <c r="D669" t="s">
        <v>757</v>
      </c>
      <c r="E669" s="50">
        <v>35000</v>
      </c>
      <c r="F669" t="s">
        <v>82</v>
      </c>
      <c r="G669" t="s">
        <v>570</v>
      </c>
      <c r="H669" t="s">
        <v>82</v>
      </c>
      <c r="I669" t="s">
        <v>82</v>
      </c>
    </row>
    <row r="670" spans="1:9" x14ac:dyDescent="0.25">
      <c r="A670" s="31">
        <v>669</v>
      </c>
      <c r="B670" s="48">
        <v>44132</v>
      </c>
      <c r="C670" t="s">
        <v>744</v>
      </c>
      <c r="D670" t="s">
        <v>21</v>
      </c>
      <c r="E670" s="50">
        <v>5000</v>
      </c>
      <c r="F670" t="s">
        <v>82</v>
      </c>
      <c r="G670" t="s">
        <v>283</v>
      </c>
      <c r="H670" t="s">
        <v>82</v>
      </c>
      <c r="I670" t="s">
        <v>82</v>
      </c>
    </row>
    <row r="671" spans="1:9" x14ac:dyDescent="0.25">
      <c r="A671" s="31">
        <v>670</v>
      </c>
      <c r="B671" s="48">
        <v>44133</v>
      </c>
      <c r="C671" t="s">
        <v>23</v>
      </c>
      <c r="D671" t="s">
        <v>760</v>
      </c>
      <c r="E671" s="50">
        <v>1000</v>
      </c>
      <c r="F671" t="s">
        <v>82</v>
      </c>
      <c r="G671" t="s">
        <v>571</v>
      </c>
      <c r="H671" t="s">
        <v>82</v>
      </c>
      <c r="I671" t="s">
        <v>82</v>
      </c>
    </row>
    <row r="672" spans="1:9" x14ac:dyDescent="0.25">
      <c r="A672" s="31">
        <v>671</v>
      </c>
      <c r="B672" s="48">
        <v>44133</v>
      </c>
      <c r="C672" t="s">
        <v>13</v>
      </c>
      <c r="D672" t="s">
        <v>759</v>
      </c>
      <c r="E672" s="50">
        <v>3000</v>
      </c>
      <c r="F672" t="s">
        <v>82</v>
      </c>
      <c r="G672" t="s">
        <v>572</v>
      </c>
      <c r="H672" t="s">
        <v>82</v>
      </c>
      <c r="I672" t="s">
        <v>82</v>
      </c>
    </row>
    <row r="673" spans="1:9" x14ac:dyDescent="0.25">
      <c r="A673" s="31">
        <v>672</v>
      </c>
      <c r="B673" s="48">
        <v>44134</v>
      </c>
      <c r="C673" t="s">
        <v>23</v>
      </c>
      <c r="D673" t="s">
        <v>760</v>
      </c>
      <c r="E673" s="50">
        <v>4000</v>
      </c>
      <c r="F673" t="s">
        <v>82</v>
      </c>
      <c r="G673" t="s">
        <v>573</v>
      </c>
      <c r="H673" t="s">
        <v>82</v>
      </c>
      <c r="I673" t="s">
        <v>82</v>
      </c>
    </row>
    <row r="674" spans="1:9" x14ac:dyDescent="0.25">
      <c r="A674" s="31">
        <v>673</v>
      </c>
      <c r="B674" s="48">
        <v>44134</v>
      </c>
      <c r="C674" t="s">
        <v>13</v>
      </c>
      <c r="D674" t="s">
        <v>17</v>
      </c>
      <c r="E674" s="50">
        <v>8900</v>
      </c>
      <c r="F674" t="s">
        <v>82</v>
      </c>
      <c r="G674" t="s">
        <v>574</v>
      </c>
      <c r="H674" t="s">
        <v>82</v>
      </c>
      <c r="I674" t="s">
        <v>82</v>
      </c>
    </row>
    <row r="675" spans="1:9" x14ac:dyDescent="0.25">
      <c r="A675" s="31">
        <v>674</v>
      </c>
      <c r="B675" s="48">
        <v>44134</v>
      </c>
      <c r="C675" t="s">
        <v>9</v>
      </c>
      <c r="D675" t="s">
        <v>12</v>
      </c>
      <c r="E675" s="50">
        <v>3200</v>
      </c>
      <c r="F675" t="s">
        <v>82</v>
      </c>
      <c r="G675" t="s">
        <v>138</v>
      </c>
      <c r="H675" t="s">
        <v>82</v>
      </c>
      <c r="I675" t="s">
        <v>82</v>
      </c>
    </row>
    <row r="676" spans="1:9" x14ac:dyDescent="0.25">
      <c r="A676" s="31">
        <v>675</v>
      </c>
      <c r="B676" s="48">
        <v>44135</v>
      </c>
      <c r="C676" t="s">
        <v>768</v>
      </c>
      <c r="D676" t="s">
        <v>764</v>
      </c>
      <c r="E676" s="50">
        <v>42500</v>
      </c>
      <c r="F676" t="s">
        <v>82</v>
      </c>
      <c r="G676" t="s">
        <v>191</v>
      </c>
      <c r="H676" t="s">
        <v>82</v>
      </c>
      <c r="I676" t="s">
        <v>82</v>
      </c>
    </row>
    <row r="677" spans="1:9" x14ac:dyDescent="0.25">
      <c r="A677" s="31">
        <v>676</v>
      </c>
      <c r="B677" s="48">
        <v>44135</v>
      </c>
      <c r="C677" t="s">
        <v>23</v>
      </c>
      <c r="D677" t="s">
        <v>125</v>
      </c>
      <c r="E677" s="50">
        <v>8000</v>
      </c>
      <c r="F677" t="s">
        <v>82</v>
      </c>
      <c r="G677" t="s">
        <v>575</v>
      </c>
      <c r="H677" t="s">
        <v>82</v>
      </c>
      <c r="I677" t="s">
        <v>82</v>
      </c>
    </row>
    <row r="678" spans="1:9" x14ac:dyDescent="0.25">
      <c r="A678" s="31">
        <v>677</v>
      </c>
      <c r="B678" s="48">
        <v>44135</v>
      </c>
      <c r="C678" t="s">
        <v>23</v>
      </c>
      <c r="D678" t="s">
        <v>125</v>
      </c>
      <c r="E678" s="50">
        <v>4000</v>
      </c>
      <c r="F678" t="s">
        <v>82</v>
      </c>
      <c r="G678" t="s">
        <v>576</v>
      </c>
      <c r="H678" t="s">
        <v>82</v>
      </c>
      <c r="I678" t="s">
        <v>82</v>
      </c>
    </row>
    <row r="679" spans="1:9" x14ac:dyDescent="0.25">
      <c r="A679" s="31">
        <v>678</v>
      </c>
      <c r="B679" s="48">
        <v>44135</v>
      </c>
      <c r="C679" t="s">
        <v>9</v>
      </c>
      <c r="D679" t="s">
        <v>12</v>
      </c>
      <c r="E679" s="50">
        <v>3200</v>
      </c>
      <c r="F679" t="s">
        <v>82</v>
      </c>
      <c r="G679" t="s">
        <v>138</v>
      </c>
      <c r="H679" t="s">
        <v>82</v>
      </c>
      <c r="I679" t="s">
        <v>82</v>
      </c>
    </row>
    <row r="680" spans="1:9" x14ac:dyDescent="0.25">
      <c r="A680" s="31">
        <v>679</v>
      </c>
      <c r="B680" s="48">
        <v>44135</v>
      </c>
      <c r="C680" t="s">
        <v>768</v>
      </c>
      <c r="D680" t="s">
        <v>755</v>
      </c>
      <c r="E680" s="50">
        <v>16800</v>
      </c>
      <c r="F680" t="s">
        <v>82</v>
      </c>
      <c r="G680" t="s">
        <v>577</v>
      </c>
      <c r="H680" t="s">
        <v>82</v>
      </c>
      <c r="I680" t="s">
        <v>82</v>
      </c>
    </row>
    <row r="681" spans="1:9" x14ac:dyDescent="0.25">
      <c r="A681" s="31">
        <v>680</v>
      </c>
      <c r="B681" s="48">
        <v>44136</v>
      </c>
      <c r="C681" t="s">
        <v>9</v>
      </c>
      <c r="D681" t="s">
        <v>12</v>
      </c>
      <c r="E681" s="50">
        <v>5200</v>
      </c>
      <c r="F681" t="s">
        <v>82</v>
      </c>
      <c r="G681" t="s">
        <v>138</v>
      </c>
      <c r="H681" t="s">
        <v>82</v>
      </c>
      <c r="I681" t="s">
        <v>82</v>
      </c>
    </row>
    <row r="682" spans="1:9" x14ac:dyDescent="0.25">
      <c r="A682" s="31">
        <v>681</v>
      </c>
      <c r="B682" s="48">
        <v>44137</v>
      </c>
      <c r="C682" t="s">
        <v>744</v>
      </c>
      <c r="D682" t="s">
        <v>422</v>
      </c>
      <c r="E682" s="50">
        <v>24000</v>
      </c>
      <c r="F682" t="s">
        <v>82</v>
      </c>
      <c r="G682" t="s">
        <v>327</v>
      </c>
      <c r="H682" t="s">
        <v>82</v>
      </c>
      <c r="I682" t="s">
        <v>82</v>
      </c>
    </row>
    <row r="683" spans="1:9" x14ac:dyDescent="0.25">
      <c r="A683" s="31">
        <v>682</v>
      </c>
      <c r="B683" s="48">
        <v>44137</v>
      </c>
      <c r="C683" t="s">
        <v>48</v>
      </c>
      <c r="D683" t="s">
        <v>119</v>
      </c>
      <c r="E683" s="50">
        <v>4000</v>
      </c>
      <c r="F683" t="s">
        <v>82</v>
      </c>
      <c r="G683" t="s">
        <v>322</v>
      </c>
      <c r="H683" t="s">
        <v>82</v>
      </c>
      <c r="I683" t="s">
        <v>82</v>
      </c>
    </row>
    <row r="684" spans="1:9" x14ac:dyDescent="0.25">
      <c r="A684" s="31">
        <v>683</v>
      </c>
      <c r="B684" s="48">
        <v>44137</v>
      </c>
      <c r="C684" t="s">
        <v>13</v>
      </c>
      <c r="D684" t="s">
        <v>758</v>
      </c>
      <c r="E684" s="50">
        <v>12300</v>
      </c>
      <c r="F684" t="s">
        <v>82</v>
      </c>
      <c r="G684" t="s">
        <v>578</v>
      </c>
      <c r="H684" t="s">
        <v>82</v>
      </c>
      <c r="I684" t="s">
        <v>82</v>
      </c>
    </row>
    <row r="685" spans="1:9" x14ac:dyDescent="0.25">
      <c r="A685" s="31">
        <v>684</v>
      </c>
      <c r="B685" s="48">
        <v>44138</v>
      </c>
      <c r="C685" t="s">
        <v>13</v>
      </c>
      <c r="D685" t="s">
        <v>756</v>
      </c>
      <c r="E685" s="50">
        <v>2000</v>
      </c>
      <c r="F685" t="s">
        <v>82</v>
      </c>
      <c r="G685" t="s">
        <v>579</v>
      </c>
      <c r="H685" t="s">
        <v>82</v>
      </c>
      <c r="I685" t="s">
        <v>82</v>
      </c>
    </row>
    <row r="686" spans="1:9" x14ac:dyDescent="0.25">
      <c r="A686" s="31">
        <v>685</v>
      </c>
      <c r="B686" s="48">
        <v>44138</v>
      </c>
      <c r="C686" t="s">
        <v>23</v>
      </c>
      <c r="D686" t="s">
        <v>74</v>
      </c>
      <c r="E686" s="50">
        <v>8900</v>
      </c>
      <c r="F686" t="s">
        <v>82</v>
      </c>
      <c r="G686" t="s">
        <v>580</v>
      </c>
      <c r="H686" t="s">
        <v>82</v>
      </c>
      <c r="I686" t="s">
        <v>82</v>
      </c>
    </row>
    <row r="687" spans="1:9" x14ac:dyDescent="0.25">
      <c r="A687" s="31">
        <v>686</v>
      </c>
      <c r="B687" s="48">
        <v>44138</v>
      </c>
      <c r="C687" t="s">
        <v>744</v>
      </c>
      <c r="D687" t="s">
        <v>21</v>
      </c>
      <c r="E687" s="50">
        <v>10000</v>
      </c>
      <c r="F687" t="s">
        <v>82</v>
      </c>
      <c r="G687" t="s">
        <v>581</v>
      </c>
      <c r="H687" t="s">
        <v>82</v>
      </c>
      <c r="I687" t="s">
        <v>82</v>
      </c>
    </row>
    <row r="688" spans="1:9" x14ac:dyDescent="0.25">
      <c r="A688" s="31">
        <v>687</v>
      </c>
      <c r="B688" s="48">
        <v>44138</v>
      </c>
      <c r="C688" t="s">
        <v>9</v>
      </c>
      <c r="D688" t="s">
        <v>12</v>
      </c>
      <c r="E688" s="50">
        <v>56000</v>
      </c>
      <c r="F688" t="s">
        <v>82</v>
      </c>
      <c r="G688" t="s">
        <v>582</v>
      </c>
      <c r="H688" t="s">
        <v>82</v>
      </c>
      <c r="I688" t="s">
        <v>82</v>
      </c>
    </row>
    <row r="689" spans="1:9" x14ac:dyDescent="0.25">
      <c r="A689" s="31">
        <v>688</v>
      </c>
      <c r="B689" s="48">
        <v>44138</v>
      </c>
      <c r="C689" t="s">
        <v>23</v>
      </c>
      <c r="D689" t="s">
        <v>760</v>
      </c>
      <c r="E689" s="50">
        <v>11000</v>
      </c>
      <c r="F689" t="s">
        <v>82</v>
      </c>
      <c r="G689" t="s">
        <v>583</v>
      </c>
      <c r="H689" t="s">
        <v>82</v>
      </c>
      <c r="I689" t="s">
        <v>82</v>
      </c>
    </row>
    <row r="690" spans="1:9" x14ac:dyDescent="0.25">
      <c r="A690" s="31">
        <v>689</v>
      </c>
      <c r="B690" s="48">
        <v>44138</v>
      </c>
      <c r="C690" t="s">
        <v>13</v>
      </c>
      <c r="D690" t="s">
        <v>76</v>
      </c>
      <c r="E690" s="50">
        <v>3000</v>
      </c>
      <c r="F690" t="s">
        <v>82</v>
      </c>
      <c r="G690" t="s">
        <v>584</v>
      </c>
      <c r="H690" t="s">
        <v>82</v>
      </c>
      <c r="I690" t="s">
        <v>82</v>
      </c>
    </row>
    <row r="691" spans="1:9" x14ac:dyDescent="0.25">
      <c r="A691" s="31">
        <v>690</v>
      </c>
      <c r="B691" s="48">
        <v>44138</v>
      </c>
      <c r="C691" t="s">
        <v>13</v>
      </c>
      <c r="D691" t="s">
        <v>756</v>
      </c>
      <c r="E691" s="50">
        <v>4200</v>
      </c>
      <c r="F691" t="s">
        <v>82</v>
      </c>
      <c r="G691" t="s">
        <v>585</v>
      </c>
      <c r="H691" t="s">
        <v>82</v>
      </c>
      <c r="I691" t="s">
        <v>82</v>
      </c>
    </row>
    <row r="692" spans="1:9" x14ac:dyDescent="0.25">
      <c r="A692" s="31">
        <v>691</v>
      </c>
      <c r="B692" s="48">
        <v>44139</v>
      </c>
      <c r="C692" t="s">
        <v>751</v>
      </c>
      <c r="D692" t="s">
        <v>747</v>
      </c>
      <c r="E692" s="50">
        <v>1500</v>
      </c>
      <c r="F692" t="s">
        <v>82</v>
      </c>
      <c r="G692" t="s">
        <v>586</v>
      </c>
      <c r="H692" t="s">
        <v>82</v>
      </c>
      <c r="I692" t="s">
        <v>82</v>
      </c>
    </row>
    <row r="693" spans="1:9" x14ac:dyDescent="0.25">
      <c r="A693" s="31">
        <v>692</v>
      </c>
      <c r="B693" s="48">
        <v>44139</v>
      </c>
      <c r="C693" t="s">
        <v>23</v>
      </c>
      <c r="D693" t="s">
        <v>762</v>
      </c>
      <c r="E693" s="50">
        <v>3700</v>
      </c>
      <c r="F693" t="s">
        <v>82</v>
      </c>
      <c r="G693" t="s">
        <v>587</v>
      </c>
      <c r="H693" t="s">
        <v>82</v>
      </c>
      <c r="I693" t="s">
        <v>82</v>
      </c>
    </row>
    <row r="694" spans="1:9" x14ac:dyDescent="0.25">
      <c r="A694" s="31">
        <v>693</v>
      </c>
      <c r="B694" s="48">
        <v>44139</v>
      </c>
      <c r="C694" t="s">
        <v>44</v>
      </c>
      <c r="D694" t="s">
        <v>767</v>
      </c>
      <c r="E694" s="50">
        <v>130000</v>
      </c>
      <c r="F694" t="s">
        <v>82</v>
      </c>
      <c r="G694" t="s">
        <v>588</v>
      </c>
      <c r="H694" t="s">
        <v>82</v>
      </c>
      <c r="I694" t="s">
        <v>82</v>
      </c>
    </row>
    <row r="695" spans="1:9" x14ac:dyDescent="0.25">
      <c r="A695" s="31">
        <v>694</v>
      </c>
      <c r="B695" s="48">
        <v>44139</v>
      </c>
      <c r="C695" t="s">
        <v>744</v>
      </c>
      <c r="D695" t="s">
        <v>21</v>
      </c>
      <c r="E695" s="50">
        <v>10000</v>
      </c>
      <c r="F695" t="s">
        <v>82</v>
      </c>
      <c r="G695" t="s">
        <v>330</v>
      </c>
      <c r="H695" t="s">
        <v>82</v>
      </c>
      <c r="I695" t="s">
        <v>82</v>
      </c>
    </row>
    <row r="696" spans="1:9" x14ac:dyDescent="0.25">
      <c r="A696" s="31">
        <v>695</v>
      </c>
      <c r="B696" s="48">
        <v>44140</v>
      </c>
      <c r="C696" t="s">
        <v>48</v>
      </c>
      <c r="D696" t="s">
        <v>118</v>
      </c>
      <c r="E696" s="50">
        <v>20000</v>
      </c>
      <c r="F696" t="s">
        <v>82</v>
      </c>
      <c r="G696" t="s">
        <v>589</v>
      </c>
      <c r="H696" t="s">
        <v>82</v>
      </c>
      <c r="I696" t="s">
        <v>82</v>
      </c>
    </row>
    <row r="697" spans="1:9" x14ac:dyDescent="0.25">
      <c r="A697" s="31">
        <v>696</v>
      </c>
      <c r="B697" s="48">
        <v>44140</v>
      </c>
      <c r="C697" t="s">
        <v>13</v>
      </c>
      <c r="D697" t="s">
        <v>180</v>
      </c>
      <c r="E697" s="50">
        <v>5000</v>
      </c>
      <c r="F697" t="s">
        <v>82</v>
      </c>
      <c r="G697" t="s">
        <v>590</v>
      </c>
      <c r="H697" t="s">
        <v>82</v>
      </c>
      <c r="I697" t="s">
        <v>82</v>
      </c>
    </row>
    <row r="698" spans="1:9" x14ac:dyDescent="0.25">
      <c r="A698" s="31">
        <v>697</v>
      </c>
      <c r="B698" s="48">
        <v>44140</v>
      </c>
      <c r="C698" t="s">
        <v>13</v>
      </c>
      <c r="D698" t="s">
        <v>758</v>
      </c>
      <c r="E698" s="50">
        <v>17000</v>
      </c>
      <c r="F698" t="s">
        <v>82</v>
      </c>
      <c r="G698" t="s">
        <v>591</v>
      </c>
      <c r="H698" t="s">
        <v>82</v>
      </c>
      <c r="I698" t="s">
        <v>82</v>
      </c>
    </row>
    <row r="699" spans="1:9" x14ac:dyDescent="0.25">
      <c r="A699" s="31">
        <v>698</v>
      </c>
      <c r="B699" s="48">
        <v>44140</v>
      </c>
      <c r="C699" t="s">
        <v>23</v>
      </c>
      <c r="D699" t="s">
        <v>760</v>
      </c>
      <c r="E699" s="50">
        <v>2000</v>
      </c>
      <c r="F699" t="s">
        <v>82</v>
      </c>
      <c r="G699" t="s">
        <v>571</v>
      </c>
      <c r="H699" t="s">
        <v>82</v>
      </c>
      <c r="I699" t="s">
        <v>82</v>
      </c>
    </row>
    <row r="700" spans="1:9" x14ac:dyDescent="0.25">
      <c r="A700" s="31">
        <v>699</v>
      </c>
      <c r="B700" s="48">
        <v>44141</v>
      </c>
      <c r="C700" t="s">
        <v>768</v>
      </c>
      <c r="D700" t="s">
        <v>764</v>
      </c>
      <c r="E700" s="50">
        <v>2000</v>
      </c>
      <c r="F700" t="s">
        <v>82</v>
      </c>
      <c r="G700" t="s">
        <v>592</v>
      </c>
      <c r="H700" t="s">
        <v>82</v>
      </c>
      <c r="I700" t="s">
        <v>82</v>
      </c>
    </row>
    <row r="701" spans="1:9" x14ac:dyDescent="0.25">
      <c r="A701" s="31">
        <v>700</v>
      </c>
      <c r="B701" s="48">
        <v>44141</v>
      </c>
      <c r="C701" t="s">
        <v>23</v>
      </c>
      <c r="D701" t="s">
        <v>762</v>
      </c>
      <c r="E701" s="50">
        <v>9500</v>
      </c>
      <c r="F701" t="s">
        <v>82</v>
      </c>
      <c r="G701" t="s">
        <v>593</v>
      </c>
      <c r="H701" t="s">
        <v>82</v>
      </c>
      <c r="I701" t="s">
        <v>82</v>
      </c>
    </row>
    <row r="702" spans="1:9" x14ac:dyDescent="0.25">
      <c r="A702" s="31">
        <v>701</v>
      </c>
      <c r="B702" s="48">
        <v>44141</v>
      </c>
      <c r="C702" t="s">
        <v>744</v>
      </c>
      <c r="D702" t="s">
        <v>21</v>
      </c>
      <c r="E702" s="50">
        <v>50000</v>
      </c>
      <c r="F702" t="s">
        <v>82</v>
      </c>
      <c r="G702" t="s">
        <v>594</v>
      </c>
      <c r="H702" t="s">
        <v>82</v>
      </c>
      <c r="I702" t="s">
        <v>82</v>
      </c>
    </row>
    <row r="703" spans="1:9" x14ac:dyDescent="0.25">
      <c r="A703" s="31">
        <v>702</v>
      </c>
      <c r="B703" s="48">
        <v>44141</v>
      </c>
      <c r="C703" t="s">
        <v>13</v>
      </c>
      <c r="D703" t="s">
        <v>756</v>
      </c>
      <c r="E703" s="50">
        <v>6500</v>
      </c>
      <c r="F703" t="s">
        <v>82</v>
      </c>
      <c r="G703" t="s">
        <v>595</v>
      </c>
      <c r="H703" t="s">
        <v>82</v>
      </c>
      <c r="I703" t="s">
        <v>82</v>
      </c>
    </row>
    <row r="704" spans="1:9" x14ac:dyDescent="0.25">
      <c r="A704" s="31">
        <v>703</v>
      </c>
      <c r="B704" s="48">
        <v>44142</v>
      </c>
      <c r="C704" t="s">
        <v>768</v>
      </c>
      <c r="D704" t="s">
        <v>764</v>
      </c>
      <c r="E704" s="50">
        <v>42500</v>
      </c>
      <c r="F704" t="s">
        <v>82</v>
      </c>
      <c r="G704" t="s">
        <v>596</v>
      </c>
      <c r="H704" t="s">
        <v>82</v>
      </c>
      <c r="I704" t="s">
        <v>82</v>
      </c>
    </row>
    <row r="705" spans="1:9" x14ac:dyDescent="0.25">
      <c r="A705" s="31">
        <v>704</v>
      </c>
      <c r="B705" s="48">
        <v>44142</v>
      </c>
      <c r="C705" t="s">
        <v>9</v>
      </c>
      <c r="D705" t="s">
        <v>10</v>
      </c>
      <c r="E705" s="50">
        <v>5200</v>
      </c>
      <c r="F705" t="s">
        <v>82</v>
      </c>
      <c r="G705" t="s">
        <v>209</v>
      </c>
      <c r="H705" t="s">
        <v>82</v>
      </c>
      <c r="I705" t="s">
        <v>82</v>
      </c>
    </row>
    <row r="706" spans="1:9" x14ac:dyDescent="0.25">
      <c r="A706" s="31">
        <v>705</v>
      </c>
      <c r="B706" s="48">
        <v>44143</v>
      </c>
      <c r="C706" t="s">
        <v>9</v>
      </c>
      <c r="D706" t="s">
        <v>12</v>
      </c>
      <c r="E706" s="50">
        <v>3000</v>
      </c>
      <c r="F706" t="s">
        <v>82</v>
      </c>
      <c r="G706" t="s">
        <v>138</v>
      </c>
      <c r="H706" t="s">
        <v>82</v>
      </c>
      <c r="I706" t="s">
        <v>82</v>
      </c>
    </row>
    <row r="707" spans="1:9" x14ac:dyDescent="0.25">
      <c r="A707" s="31">
        <v>706</v>
      </c>
      <c r="B707" s="48">
        <v>44144</v>
      </c>
      <c r="C707" t="s">
        <v>13</v>
      </c>
      <c r="D707" t="s">
        <v>758</v>
      </c>
      <c r="E707" s="50">
        <v>5000</v>
      </c>
      <c r="F707" t="s">
        <v>82</v>
      </c>
      <c r="G707" t="s">
        <v>597</v>
      </c>
      <c r="H707" t="s">
        <v>82</v>
      </c>
      <c r="I707" t="s">
        <v>82</v>
      </c>
    </row>
    <row r="708" spans="1:9" x14ac:dyDescent="0.25">
      <c r="A708" s="31">
        <v>707</v>
      </c>
      <c r="B708" s="48">
        <v>44145</v>
      </c>
      <c r="C708" t="s">
        <v>9</v>
      </c>
      <c r="D708" t="s">
        <v>12</v>
      </c>
      <c r="E708" s="50">
        <v>3000</v>
      </c>
      <c r="F708" t="s">
        <v>82</v>
      </c>
      <c r="G708" t="s">
        <v>138</v>
      </c>
      <c r="H708" t="s">
        <v>82</v>
      </c>
      <c r="I708" t="s">
        <v>82</v>
      </c>
    </row>
    <row r="709" spans="1:9" x14ac:dyDescent="0.25">
      <c r="A709" s="31">
        <v>708</v>
      </c>
      <c r="B709" s="48">
        <v>44146</v>
      </c>
      <c r="C709" t="s">
        <v>744</v>
      </c>
      <c r="D709" t="s">
        <v>21</v>
      </c>
      <c r="E709" s="50">
        <v>5000</v>
      </c>
      <c r="F709" t="s">
        <v>82</v>
      </c>
      <c r="G709" t="s">
        <v>598</v>
      </c>
      <c r="H709" t="s">
        <v>82</v>
      </c>
      <c r="I709" t="s">
        <v>82</v>
      </c>
    </row>
    <row r="710" spans="1:9" x14ac:dyDescent="0.25">
      <c r="A710" s="31">
        <v>709</v>
      </c>
      <c r="B710" s="48">
        <v>44147</v>
      </c>
      <c r="C710" t="s">
        <v>13</v>
      </c>
      <c r="D710" t="s">
        <v>758</v>
      </c>
      <c r="E710" s="50">
        <v>5000</v>
      </c>
      <c r="F710" t="s">
        <v>82</v>
      </c>
      <c r="G710" t="s">
        <v>599</v>
      </c>
      <c r="H710" t="s">
        <v>82</v>
      </c>
      <c r="I710" t="s">
        <v>82</v>
      </c>
    </row>
    <row r="711" spans="1:9" x14ac:dyDescent="0.25">
      <c r="A711" s="31">
        <v>710</v>
      </c>
      <c r="B711" s="48">
        <v>44147</v>
      </c>
      <c r="C711" t="s">
        <v>13</v>
      </c>
      <c r="D711" t="s">
        <v>756</v>
      </c>
      <c r="E711" s="50">
        <v>3000</v>
      </c>
      <c r="F711" t="s">
        <v>82</v>
      </c>
      <c r="G711" t="s">
        <v>600</v>
      </c>
      <c r="H711" t="s">
        <v>82</v>
      </c>
      <c r="I711" t="s">
        <v>82</v>
      </c>
    </row>
    <row r="712" spans="1:9" x14ac:dyDescent="0.25">
      <c r="A712" s="31">
        <v>711</v>
      </c>
      <c r="B712" s="48">
        <v>44148</v>
      </c>
      <c r="C712" t="s">
        <v>768</v>
      </c>
      <c r="D712" t="s">
        <v>755</v>
      </c>
      <c r="E712" s="50">
        <v>500000</v>
      </c>
      <c r="F712" t="s">
        <v>82</v>
      </c>
      <c r="G712" t="s">
        <v>601</v>
      </c>
      <c r="H712" t="s">
        <v>82</v>
      </c>
      <c r="I712" t="s">
        <v>82</v>
      </c>
    </row>
    <row r="713" spans="1:9" x14ac:dyDescent="0.25">
      <c r="A713" s="31">
        <v>712</v>
      </c>
      <c r="B713" s="48">
        <v>44148</v>
      </c>
      <c r="C713" t="s">
        <v>13</v>
      </c>
      <c r="D713" t="s">
        <v>17</v>
      </c>
      <c r="E713" s="50">
        <v>9500</v>
      </c>
      <c r="F713" t="s">
        <v>82</v>
      </c>
      <c r="G713" t="s">
        <v>17</v>
      </c>
      <c r="H713" t="s">
        <v>82</v>
      </c>
      <c r="I713" t="s">
        <v>82</v>
      </c>
    </row>
    <row r="714" spans="1:9" x14ac:dyDescent="0.25">
      <c r="A714" s="31">
        <v>713</v>
      </c>
      <c r="B714" s="48">
        <v>44148</v>
      </c>
      <c r="C714" t="s">
        <v>9</v>
      </c>
      <c r="D714" t="s">
        <v>12</v>
      </c>
      <c r="E714" s="50">
        <v>5200</v>
      </c>
      <c r="F714" t="s">
        <v>82</v>
      </c>
      <c r="G714" t="s">
        <v>138</v>
      </c>
      <c r="H714" t="s">
        <v>82</v>
      </c>
      <c r="I714" t="s">
        <v>82</v>
      </c>
    </row>
    <row r="715" spans="1:9" x14ac:dyDescent="0.25">
      <c r="A715" s="31">
        <v>714</v>
      </c>
      <c r="B715" s="48">
        <v>44148</v>
      </c>
      <c r="C715" t="s">
        <v>768</v>
      </c>
      <c r="D715" t="s">
        <v>764</v>
      </c>
      <c r="E715" s="50">
        <v>42500</v>
      </c>
      <c r="F715" t="s">
        <v>82</v>
      </c>
      <c r="G715" t="s">
        <v>596</v>
      </c>
      <c r="H715" t="s">
        <v>82</v>
      </c>
      <c r="I715" t="s">
        <v>82</v>
      </c>
    </row>
    <row r="716" spans="1:9" x14ac:dyDescent="0.25">
      <c r="A716" s="31">
        <v>715</v>
      </c>
      <c r="B716" s="48">
        <v>44149</v>
      </c>
      <c r="C716" t="s">
        <v>9</v>
      </c>
      <c r="D716" t="s">
        <v>12</v>
      </c>
      <c r="E716" s="50">
        <v>13400</v>
      </c>
      <c r="F716" t="s">
        <v>82</v>
      </c>
      <c r="G716" t="s">
        <v>602</v>
      </c>
      <c r="H716" t="s">
        <v>82</v>
      </c>
      <c r="I716" t="s">
        <v>82</v>
      </c>
    </row>
    <row r="717" spans="1:9" x14ac:dyDescent="0.25">
      <c r="A717" s="31">
        <v>716</v>
      </c>
      <c r="B717" s="48">
        <v>44150</v>
      </c>
      <c r="C717" t="s">
        <v>13</v>
      </c>
      <c r="D717" t="s">
        <v>180</v>
      </c>
      <c r="E717" s="50">
        <v>17000</v>
      </c>
      <c r="F717" t="s">
        <v>82</v>
      </c>
      <c r="G717" t="s">
        <v>603</v>
      </c>
      <c r="H717" t="s">
        <v>82</v>
      </c>
      <c r="I717" t="s">
        <v>82</v>
      </c>
    </row>
    <row r="718" spans="1:9" x14ac:dyDescent="0.25">
      <c r="A718" s="31">
        <v>717</v>
      </c>
      <c r="B718" s="48">
        <v>44152</v>
      </c>
      <c r="C718" t="s">
        <v>9</v>
      </c>
      <c r="D718" t="s">
        <v>12</v>
      </c>
      <c r="E718" s="50">
        <v>24500</v>
      </c>
      <c r="F718" t="s">
        <v>82</v>
      </c>
      <c r="G718" t="s">
        <v>388</v>
      </c>
      <c r="H718" t="s">
        <v>82</v>
      </c>
      <c r="I718" t="s">
        <v>82</v>
      </c>
    </row>
    <row r="719" spans="1:9" x14ac:dyDescent="0.25">
      <c r="A719" s="31">
        <v>718</v>
      </c>
      <c r="B719" s="48">
        <v>44153</v>
      </c>
      <c r="C719" t="s">
        <v>13</v>
      </c>
      <c r="D719" t="s">
        <v>756</v>
      </c>
      <c r="E719" s="50">
        <v>15000</v>
      </c>
      <c r="F719" t="s">
        <v>82</v>
      </c>
      <c r="G719" t="s">
        <v>604</v>
      </c>
      <c r="H719" t="s">
        <v>82</v>
      </c>
      <c r="I719" t="s">
        <v>82</v>
      </c>
    </row>
    <row r="720" spans="1:9" x14ac:dyDescent="0.25">
      <c r="A720" s="31">
        <v>719</v>
      </c>
      <c r="B720" s="48">
        <v>44154</v>
      </c>
      <c r="C720" t="s">
        <v>744</v>
      </c>
      <c r="D720" t="s">
        <v>21</v>
      </c>
      <c r="E720" s="50">
        <v>6000</v>
      </c>
      <c r="F720" t="s">
        <v>82</v>
      </c>
      <c r="G720" t="s">
        <v>330</v>
      </c>
      <c r="H720" t="s">
        <v>82</v>
      </c>
      <c r="I720" t="s">
        <v>82</v>
      </c>
    </row>
    <row r="721" spans="1:9" x14ac:dyDescent="0.25">
      <c r="A721" s="31">
        <v>720</v>
      </c>
      <c r="B721" s="48">
        <v>44154</v>
      </c>
      <c r="C721" t="s">
        <v>44</v>
      </c>
      <c r="D721" t="s">
        <v>766</v>
      </c>
      <c r="E721" s="50">
        <v>5000</v>
      </c>
      <c r="F721" t="s">
        <v>82</v>
      </c>
      <c r="G721" t="s">
        <v>605</v>
      </c>
      <c r="H721" t="s">
        <v>82</v>
      </c>
      <c r="I721" t="s">
        <v>82</v>
      </c>
    </row>
    <row r="722" spans="1:9" x14ac:dyDescent="0.25">
      <c r="A722" s="31">
        <v>721</v>
      </c>
      <c r="B722" s="48">
        <v>44155</v>
      </c>
      <c r="C722" t="s">
        <v>23</v>
      </c>
      <c r="D722" t="s">
        <v>34</v>
      </c>
      <c r="E722" s="50">
        <v>4500</v>
      </c>
      <c r="F722" t="s">
        <v>82</v>
      </c>
      <c r="G722" t="s">
        <v>606</v>
      </c>
      <c r="H722" t="s">
        <v>82</v>
      </c>
      <c r="I722" t="s">
        <v>82</v>
      </c>
    </row>
    <row r="723" spans="1:9" x14ac:dyDescent="0.25">
      <c r="A723" s="31">
        <v>722</v>
      </c>
      <c r="B723" s="48">
        <v>44155</v>
      </c>
      <c r="C723" t="s">
        <v>9</v>
      </c>
      <c r="D723" t="s">
        <v>12</v>
      </c>
      <c r="E723" s="50">
        <v>8200</v>
      </c>
      <c r="F723" t="s">
        <v>82</v>
      </c>
      <c r="G723" t="s">
        <v>138</v>
      </c>
      <c r="H723" t="s">
        <v>82</v>
      </c>
      <c r="I723" t="s">
        <v>82</v>
      </c>
    </row>
    <row r="724" spans="1:9" x14ac:dyDescent="0.25">
      <c r="A724" s="31">
        <v>723</v>
      </c>
      <c r="B724" s="48">
        <v>44156</v>
      </c>
      <c r="C724" t="s">
        <v>9</v>
      </c>
      <c r="D724" t="s">
        <v>12</v>
      </c>
      <c r="E724" s="50">
        <v>30000</v>
      </c>
      <c r="F724" t="s">
        <v>82</v>
      </c>
      <c r="G724" t="s">
        <v>607</v>
      </c>
      <c r="H724" t="s">
        <v>82</v>
      </c>
      <c r="I724" t="s">
        <v>82</v>
      </c>
    </row>
    <row r="725" spans="1:9" x14ac:dyDescent="0.25">
      <c r="A725" s="31">
        <v>724</v>
      </c>
      <c r="B725" s="48">
        <v>44156</v>
      </c>
      <c r="C725" t="s">
        <v>768</v>
      </c>
      <c r="D725" t="s">
        <v>764</v>
      </c>
      <c r="E725" s="50">
        <v>39500</v>
      </c>
      <c r="F725" t="s">
        <v>82</v>
      </c>
      <c r="G725" t="s">
        <v>596</v>
      </c>
      <c r="H725" t="s">
        <v>82</v>
      </c>
      <c r="I725" t="s">
        <v>82</v>
      </c>
    </row>
    <row r="726" spans="1:9" x14ac:dyDescent="0.25">
      <c r="A726" s="31">
        <v>725</v>
      </c>
      <c r="B726" s="48">
        <v>44156</v>
      </c>
      <c r="C726" t="s">
        <v>9</v>
      </c>
      <c r="D726" t="s">
        <v>12</v>
      </c>
      <c r="E726" s="50">
        <v>8200</v>
      </c>
      <c r="F726" t="s">
        <v>82</v>
      </c>
      <c r="G726" t="s">
        <v>190</v>
      </c>
      <c r="H726" t="s">
        <v>82</v>
      </c>
      <c r="I726" t="s">
        <v>82</v>
      </c>
    </row>
    <row r="727" spans="1:9" x14ac:dyDescent="0.25">
      <c r="A727" s="31">
        <v>726</v>
      </c>
      <c r="B727" s="48">
        <v>44156</v>
      </c>
      <c r="C727" t="s">
        <v>3</v>
      </c>
      <c r="D727" t="s">
        <v>73</v>
      </c>
      <c r="E727" s="50">
        <v>48500</v>
      </c>
      <c r="F727" t="s">
        <v>82</v>
      </c>
      <c r="G727" t="s">
        <v>608</v>
      </c>
      <c r="H727" t="s">
        <v>82</v>
      </c>
      <c r="I727" t="s">
        <v>82</v>
      </c>
    </row>
    <row r="728" spans="1:9" x14ac:dyDescent="0.25">
      <c r="A728" s="31">
        <v>727</v>
      </c>
      <c r="B728" s="48">
        <v>44156</v>
      </c>
      <c r="C728" t="s">
        <v>744</v>
      </c>
      <c r="D728" t="s">
        <v>745</v>
      </c>
      <c r="E728" s="50">
        <v>8700</v>
      </c>
      <c r="F728" t="s">
        <v>82</v>
      </c>
      <c r="G728" t="s">
        <v>609</v>
      </c>
      <c r="H728" t="s">
        <v>82</v>
      </c>
      <c r="I728" t="s">
        <v>82</v>
      </c>
    </row>
    <row r="729" spans="1:9" x14ac:dyDescent="0.25">
      <c r="A729" s="31">
        <v>728</v>
      </c>
      <c r="B729" s="48">
        <v>44156</v>
      </c>
      <c r="C729" t="s">
        <v>9</v>
      </c>
      <c r="D729" t="s">
        <v>12</v>
      </c>
      <c r="E729" s="50">
        <v>8200</v>
      </c>
      <c r="F729" t="s">
        <v>82</v>
      </c>
      <c r="G729" t="s">
        <v>610</v>
      </c>
      <c r="H729" t="s">
        <v>82</v>
      </c>
      <c r="I729" t="s">
        <v>82</v>
      </c>
    </row>
    <row r="730" spans="1:9" x14ac:dyDescent="0.25">
      <c r="A730" s="31">
        <v>729</v>
      </c>
      <c r="B730" s="48">
        <v>44157</v>
      </c>
      <c r="C730" t="s">
        <v>9</v>
      </c>
      <c r="D730" t="s">
        <v>12</v>
      </c>
      <c r="E730" s="50">
        <v>24500</v>
      </c>
      <c r="F730" t="s">
        <v>82</v>
      </c>
      <c r="G730" t="s">
        <v>388</v>
      </c>
      <c r="H730" t="s">
        <v>82</v>
      </c>
      <c r="I730" t="s">
        <v>82</v>
      </c>
    </row>
    <row r="731" spans="1:9" x14ac:dyDescent="0.25">
      <c r="A731" s="31">
        <v>730</v>
      </c>
      <c r="B731" s="48">
        <v>44158</v>
      </c>
      <c r="C731" t="s">
        <v>44</v>
      </c>
      <c r="D731" t="s">
        <v>767</v>
      </c>
      <c r="E731" s="50">
        <v>460000</v>
      </c>
      <c r="F731" t="s">
        <v>82</v>
      </c>
      <c r="G731" t="s">
        <v>611</v>
      </c>
      <c r="H731" t="s">
        <v>82</v>
      </c>
      <c r="I731" t="s">
        <v>82</v>
      </c>
    </row>
    <row r="732" spans="1:9" x14ac:dyDescent="0.25">
      <c r="A732" s="31">
        <v>731</v>
      </c>
      <c r="B732" s="48">
        <v>44158</v>
      </c>
      <c r="C732" t="s">
        <v>23</v>
      </c>
      <c r="D732" t="s">
        <v>125</v>
      </c>
      <c r="E732" s="50">
        <v>3000</v>
      </c>
      <c r="F732" t="s">
        <v>82</v>
      </c>
      <c r="G732" t="s">
        <v>612</v>
      </c>
      <c r="H732" t="s">
        <v>82</v>
      </c>
      <c r="I732" t="s">
        <v>82</v>
      </c>
    </row>
    <row r="733" spans="1:9" x14ac:dyDescent="0.25">
      <c r="A733" s="31">
        <v>732</v>
      </c>
      <c r="B733" s="48">
        <v>44159</v>
      </c>
      <c r="C733" t="s">
        <v>92</v>
      </c>
      <c r="D733" t="s">
        <v>75</v>
      </c>
      <c r="E733" s="50">
        <v>5000</v>
      </c>
      <c r="F733" t="s">
        <v>82</v>
      </c>
      <c r="G733" t="s">
        <v>202</v>
      </c>
      <c r="H733" t="s">
        <v>82</v>
      </c>
      <c r="I733" t="s">
        <v>82</v>
      </c>
    </row>
    <row r="734" spans="1:9" x14ac:dyDescent="0.25">
      <c r="A734" s="31">
        <v>733</v>
      </c>
      <c r="B734" s="48">
        <v>44159</v>
      </c>
      <c r="C734" t="s">
        <v>768</v>
      </c>
      <c r="D734" t="s">
        <v>755</v>
      </c>
      <c r="E734" s="50">
        <v>206500</v>
      </c>
      <c r="F734" t="s">
        <v>82</v>
      </c>
      <c r="G734" t="s">
        <v>613</v>
      </c>
      <c r="H734" t="s">
        <v>82</v>
      </c>
      <c r="I734" t="s">
        <v>82</v>
      </c>
    </row>
    <row r="735" spans="1:9" x14ac:dyDescent="0.25">
      <c r="A735" s="31">
        <v>734</v>
      </c>
      <c r="B735" s="48">
        <v>44159</v>
      </c>
      <c r="C735" t="s">
        <v>48</v>
      </c>
      <c r="D735" t="s">
        <v>118</v>
      </c>
      <c r="E735" s="50">
        <v>216500</v>
      </c>
      <c r="F735" t="s">
        <v>82</v>
      </c>
      <c r="G735" t="s">
        <v>614</v>
      </c>
      <c r="H735" t="s">
        <v>82</v>
      </c>
      <c r="I735" t="s">
        <v>82</v>
      </c>
    </row>
    <row r="736" spans="1:9" x14ac:dyDescent="0.25">
      <c r="A736" s="31">
        <v>735</v>
      </c>
      <c r="B736" s="48">
        <v>44160</v>
      </c>
      <c r="C736" t="s">
        <v>750</v>
      </c>
      <c r="D736" t="s">
        <v>615</v>
      </c>
      <c r="E736" s="50">
        <v>291000</v>
      </c>
      <c r="F736" t="s">
        <v>82</v>
      </c>
      <c r="G736" t="s">
        <v>615</v>
      </c>
      <c r="H736" t="s">
        <v>82</v>
      </c>
      <c r="I736" t="s">
        <v>82</v>
      </c>
    </row>
    <row r="737" spans="1:9" x14ac:dyDescent="0.25">
      <c r="A737" s="31">
        <v>736</v>
      </c>
      <c r="B737" s="48">
        <v>44160</v>
      </c>
      <c r="C737" t="s">
        <v>44</v>
      </c>
      <c r="D737" t="s">
        <v>766</v>
      </c>
      <c r="E737" s="50">
        <v>15000</v>
      </c>
      <c r="F737" t="s">
        <v>82</v>
      </c>
      <c r="G737" t="s">
        <v>616</v>
      </c>
      <c r="H737" t="s">
        <v>82</v>
      </c>
      <c r="I737" t="s">
        <v>82</v>
      </c>
    </row>
    <row r="738" spans="1:9" x14ac:dyDescent="0.25">
      <c r="A738" s="31">
        <v>737</v>
      </c>
      <c r="B738" s="48">
        <v>44160</v>
      </c>
      <c r="C738" t="s">
        <v>744</v>
      </c>
      <c r="D738" t="s">
        <v>745</v>
      </c>
      <c r="E738" s="50">
        <v>521000</v>
      </c>
      <c r="F738" t="s">
        <v>82</v>
      </c>
      <c r="G738" t="s">
        <v>617</v>
      </c>
      <c r="H738" t="s">
        <v>82</v>
      </c>
      <c r="I738" t="s">
        <v>82</v>
      </c>
    </row>
    <row r="739" spans="1:9" x14ac:dyDescent="0.25">
      <c r="A739" s="31">
        <v>738</v>
      </c>
      <c r="B739" s="48">
        <v>44161</v>
      </c>
      <c r="C739" t="s">
        <v>9</v>
      </c>
      <c r="D739" t="s">
        <v>12</v>
      </c>
      <c r="E739" s="50">
        <v>24500</v>
      </c>
      <c r="F739" t="s">
        <v>82</v>
      </c>
      <c r="G739" t="s">
        <v>388</v>
      </c>
      <c r="H739" t="s">
        <v>82</v>
      </c>
      <c r="I739" t="s">
        <v>82</v>
      </c>
    </row>
    <row r="740" spans="1:9" x14ac:dyDescent="0.25">
      <c r="A740" s="31">
        <v>739</v>
      </c>
      <c r="B740" s="48">
        <v>44161</v>
      </c>
      <c r="C740" t="s">
        <v>744</v>
      </c>
      <c r="D740" t="s">
        <v>745</v>
      </c>
      <c r="E740" s="50">
        <v>164500</v>
      </c>
      <c r="F740" t="s">
        <v>82</v>
      </c>
      <c r="G740" t="s">
        <v>422</v>
      </c>
      <c r="H740" t="s">
        <v>82</v>
      </c>
      <c r="I740" t="s">
        <v>82</v>
      </c>
    </row>
    <row r="741" spans="1:9" x14ac:dyDescent="0.25">
      <c r="A741" s="31">
        <v>740</v>
      </c>
      <c r="B741" s="48">
        <v>44161</v>
      </c>
      <c r="C741" t="s">
        <v>13</v>
      </c>
      <c r="D741" t="s">
        <v>17</v>
      </c>
      <c r="E741" s="50">
        <v>5200</v>
      </c>
      <c r="F741" t="s">
        <v>82</v>
      </c>
      <c r="G741" t="s">
        <v>17</v>
      </c>
      <c r="H741" t="s">
        <v>82</v>
      </c>
      <c r="I741" t="s">
        <v>82</v>
      </c>
    </row>
    <row r="742" spans="1:9" x14ac:dyDescent="0.25">
      <c r="A742" s="31">
        <v>741</v>
      </c>
      <c r="B742" s="48">
        <v>44161</v>
      </c>
      <c r="C742" t="s">
        <v>23</v>
      </c>
      <c r="D742" t="s">
        <v>125</v>
      </c>
      <c r="E742" s="50">
        <v>65000</v>
      </c>
      <c r="F742" t="s">
        <v>82</v>
      </c>
      <c r="G742" t="s">
        <v>618</v>
      </c>
      <c r="H742" t="s">
        <v>82</v>
      </c>
      <c r="I742" t="s">
        <v>82</v>
      </c>
    </row>
    <row r="743" spans="1:9" x14ac:dyDescent="0.25">
      <c r="A743" s="31">
        <v>742</v>
      </c>
      <c r="B743" s="48">
        <v>44161</v>
      </c>
      <c r="C743" t="s">
        <v>13</v>
      </c>
      <c r="D743" t="s">
        <v>43</v>
      </c>
      <c r="E743" s="50">
        <v>399000</v>
      </c>
      <c r="F743" t="s">
        <v>82</v>
      </c>
      <c r="G743" t="s">
        <v>619</v>
      </c>
      <c r="H743" t="s">
        <v>82</v>
      </c>
      <c r="I743" t="s">
        <v>82</v>
      </c>
    </row>
    <row r="744" spans="1:9" x14ac:dyDescent="0.25">
      <c r="A744" s="31">
        <v>743</v>
      </c>
      <c r="B744" s="48">
        <v>44162</v>
      </c>
      <c r="C744" t="s">
        <v>744</v>
      </c>
      <c r="D744" t="s">
        <v>745</v>
      </c>
      <c r="E744" s="50">
        <v>665000</v>
      </c>
      <c r="F744" t="s">
        <v>82</v>
      </c>
      <c r="G744" t="s">
        <v>620</v>
      </c>
      <c r="H744" t="s">
        <v>82</v>
      </c>
      <c r="I744" t="s">
        <v>82</v>
      </c>
    </row>
    <row r="745" spans="1:9" x14ac:dyDescent="0.25">
      <c r="A745" s="31">
        <v>744</v>
      </c>
      <c r="B745" s="48">
        <v>44162</v>
      </c>
      <c r="C745" t="s">
        <v>23</v>
      </c>
      <c r="D745" t="s">
        <v>762</v>
      </c>
      <c r="E745" s="50">
        <v>16550</v>
      </c>
      <c r="F745" t="s">
        <v>82</v>
      </c>
      <c r="G745" t="s">
        <v>621</v>
      </c>
      <c r="H745" t="s">
        <v>82</v>
      </c>
      <c r="I745" t="s">
        <v>82</v>
      </c>
    </row>
    <row r="746" spans="1:9" x14ac:dyDescent="0.25">
      <c r="A746" s="31">
        <v>745</v>
      </c>
      <c r="B746" s="48">
        <v>44162</v>
      </c>
      <c r="C746" t="s">
        <v>9</v>
      </c>
      <c r="D746" t="s">
        <v>11</v>
      </c>
      <c r="E746" s="50">
        <v>500</v>
      </c>
      <c r="F746" t="s">
        <v>82</v>
      </c>
      <c r="G746" t="s">
        <v>242</v>
      </c>
      <c r="H746" t="s">
        <v>82</v>
      </c>
      <c r="I746" t="s">
        <v>82</v>
      </c>
    </row>
    <row r="747" spans="1:9" x14ac:dyDescent="0.25">
      <c r="A747" s="31">
        <v>746</v>
      </c>
      <c r="B747" s="48">
        <v>44163</v>
      </c>
      <c r="C747" t="s">
        <v>768</v>
      </c>
      <c r="D747" t="s">
        <v>764</v>
      </c>
      <c r="E747" s="50">
        <v>42500</v>
      </c>
      <c r="F747" t="s">
        <v>82</v>
      </c>
      <c r="G747" t="s">
        <v>596</v>
      </c>
      <c r="H747" t="s">
        <v>82</v>
      </c>
      <c r="I747" t="s">
        <v>82</v>
      </c>
    </row>
    <row r="748" spans="1:9" x14ac:dyDescent="0.25">
      <c r="A748" s="31">
        <v>747</v>
      </c>
      <c r="B748" s="48">
        <v>44163</v>
      </c>
      <c r="C748" t="s">
        <v>13</v>
      </c>
      <c r="D748" t="s">
        <v>180</v>
      </c>
      <c r="E748" s="50">
        <v>7000</v>
      </c>
      <c r="F748" t="s">
        <v>82</v>
      </c>
      <c r="G748" t="s">
        <v>622</v>
      </c>
      <c r="H748" t="s">
        <v>82</v>
      </c>
      <c r="I748" t="s">
        <v>82</v>
      </c>
    </row>
    <row r="749" spans="1:9" x14ac:dyDescent="0.25">
      <c r="A749" s="31">
        <v>748</v>
      </c>
      <c r="B749" s="48">
        <v>44163</v>
      </c>
      <c r="C749" t="s">
        <v>4</v>
      </c>
      <c r="D749" t="s">
        <v>37</v>
      </c>
      <c r="E749" s="50">
        <v>1000</v>
      </c>
      <c r="F749" t="s">
        <v>82</v>
      </c>
      <c r="G749" t="s">
        <v>623</v>
      </c>
      <c r="H749" t="s">
        <v>82</v>
      </c>
      <c r="I749" t="s">
        <v>82</v>
      </c>
    </row>
    <row r="750" spans="1:9" x14ac:dyDescent="0.25">
      <c r="A750" s="31">
        <v>749</v>
      </c>
      <c r="B750" s="48">
        <v>44164</v>
      </c>
      <c r="C750" t="s">
        <v>768</v>
      </c>
      <c r="D750" t="s">
        <v>764</v>
      </c>
      <c r="E750" s="50">
        <v>30000</v>
      </c>
      <c r="F750" t="s">
        <v>82</v>
      </c>
      <c r="G750" t="s">
        <v>624</v>
      </c>
      <c r="H750" t="s">
        <v>82</v>
      </c>
      <c r="I750" t="s">
        <v>82</v>
      </c>
    </row>
    <row r="751" spans="1:9" x14ac:dyDescent="0.25">
      <c r="A751" s="31">
        <v>750</v>
      </c>
      <c r="B751" s="48">
        <v>44165</v>
      </c>
      <c r="C751" t="s">
        <v>744</v>
      </c>
      <c r="D751" t="s">
        <v>422</v>
      </c>
      <c r="E751" s="50">
        <v>30000</v>
      </c>
      <c r="F751" t="s">
        <v>82</v>
      </c>
      <c r="G751" t="s">
        <v>625</v>
      </c>
      <c r="H751" t="s">
        <v>82</v>
      </c>
      <c r="I751" t="s">
        <v>82</v>
      </c>
    </row>
    <row r="752" spans="1:9" x14ac:dyDescent="0.25">
      <c r="A752" s="31">
        <v>751</v>
      </c>
      <c r="B752" s="48">
        <v>44165</v>
      </c>
      <c r="C752" t="s">
        <v>13</v>
      </c>
      <c r="D752" t="s">
        <v>756</v>
      </c>
      <c r="E752" s="50">
        <v>19000</v>
      </c>
      <c r="F752" t="s">
        <v>82</v>
      </c>
      <c r="G752" t="s">
        <v>626</v>
      </c>
      <c r="H752" t="s">
        <v>82</v>
      </c>
      <c r="I752" t="s">
        <v>82</v>
      </c>
    </row>
    <row r="753" spans="1:9" x14ac:dyDescent="0.25">
      <c r="A753" s="31">
        <v>752</v>
      </c>
      <c r="B753" s="48">
        <v>44166</v>
      </c>
      <c r="C753" t="s">
        <v>9</v>
      </c>
      <c r="D753" t="s">
        <v>12</v>
      </c>
      <c r="E753" s="50">
        <v>24450</v>
      </c>
      <c r="F753" t="s">
        <v>82</v>
      </c>
      <c r="G753" t="s">
        <v>388</v>
      </c>
      <c r="H753" t="s">
        <v>82</v>
      </c>
      <c r="I753" t="s">
        <v>82</v>
      </c>
    </row>
    <row r="754" spans="1:9" x14ac:dyDescent="0.25">
      <c r="A754" s="31">
        <v>753</v>
      </c>
      <c r="B754" s="48">
        <v>44166</v>
      </c>
      <c r="C754" t="s">
        <v>744</v>
      </c>
      <c r="D754" t="s">
        <v>422</v>
      </c>
      <c r="E754" s="50">
        <v>24000</v>
      </c>
      <c r="F754" t="s">
        <v>82</v>
      </c>
      <c r="G754" t="s">
        <v>627</v>
      </c>
      <c r="H754" t="s">
        <v>82</v>
      </c>
      <c r="I754" t="s">
        <v>82</v>
      </c>
    </row>
    <row r="755" spans="1:9" x14ac:dyDescent="0.25">
      <c r="A755" s="31">
        <v>754</v>
      </c>
      <c r="B755" s="48">
        <v>44166</v>
      </c>
      <c r="C755" t="s">
        <v>9</v>
      </c>
      <c r="D755" t="s">
        <v>11</v>
      </c>
      <c r="E755" s="50">
        <v>1000</v>
      </c>
      <c r="F755" t="s">
        <v>82</v>
      </c>
      <c r="G755" t="s">
        <v>628</v>
      </c>
      <c r="H755" t="s">
        <v>82</v>
      </c>
      <c r="I755" t="s">
        <v>82</v>
      </c>
    </row>
    <row r="756" spans="1:9" x14ac:dyDescent="0.25">
      <c r="A756" s="31">
        <v>755</v>
      </c>
      <c r="B756" s="48">
        <v>44167</v>
      </c>
      <c r="C756" t="s">
        <v>768</v>
      </c>
      <c r="D756" t="s">
        <v>755</v>
      </c>
      <c r="E756" s="50">
        <v>400000</v>
      </c>
      <c r="F756" t="s">
        <v>82</v>
      </c>
      <c r="G756" t="s">
        <v>629</v>
      </c>
      <c r="H756" t="s">
        <v>82</v>
      </c>
      <c r="I756" t="s">
        <v>82</v>
      </c>
    </row>
    <row r="757" spans="1:9" x14ac:dyDescent="0.25">
      <c r="A757" s="31">
        <v>756</v>
      </c>
      <c r="B757" s="48">
        <v>44167</v>
      </c>
      <c r="C757" t="s">
        <v>23</v>
      </c>
      <c r="D757" t="s">
        <v>74</v>
      </c>
      <c r="E757" s="50">
        <v>14500</v>
      </c>
      <c r="F757" t="s">
        <v>82</v>
      </c>
      <c r="G757" t="s">
        <v>630</v>
      </c>
      <c r="H757" t="s">
        <v>82</v>
      </c>
      <c r="I757" t="s">
        <v>82</v>
      </c>
    </row>
    <row r="758" spans="1:9" x14ac:dyDescent="0.25">
      <c r="A758" s="31">
        <v>757</v>
      </c>
      <c r="B758" s="48">
        <v>44167</v>
      </c>
      <c r="C758" t="s">
        <v>48</v>
      </c>
      <c r="D758" t="s">
        <v>119</v>
      </c>
      <c r="E758" s="50">
        <v>4000</v>
      </c>
      <c r="F758" t="s">
        <v>82</v>
      </c>
      <c r="G758" t="s">
        <v>631</v>
      </c>
      <c r="H758" t="s">
        <v>82</v>
      </c>
      <c r="I758" t="s">
        <v>82</v>
      </c>
    </row>
    <row r="759" spans="1:9" x14ac:dyDescent="0.25">
      <c r="A759" s="31">
        <v>758</v>
      </c>
      <c r="B759" s="48">
        <v>44167</v>
      </c>
      <c r="C759" t="s">
        <v>44</v>
      </c>
      <c r="D759" t="s">
        <v>46</v>
      </c>
      <c r="E759" s="50">
        <v>10000</v>
      </c>
      <c r="F759" t="s">
        <v>82</v>
      </c>
      <c r="G759" t="s">
        <v>632</v>
      </c>
      <c r="H759" t="s">
        <v>82</v>
      </c>
      <c r="I759" t="s">
        <v>82</v>
      </c>
    </row>
    <row r="760" spans="1:9" x14ac:dyDescent="0.25">
      <c r="A760" s="31">
        <v>759</v>
      </c>
      <c r="B760" s="48">
        <v>44167</v>
      </c>
      <c r="C760" t="s">
        <v>4</v>
      </c>
      <c r="D760" t="s">
        <v>37</v>
      </c>
      <c r="E760" s="50">
        <v>500</v>
      </c>
      <c r="F760" t="s">
        <v>82</v>
      </c>
      <c r="G760" t="s">
        <v>633</v>
      </c>
      <c r="H760" t="s">
        <v>82</v>
      </c>
      <c r="I760" t="s">
        <v>82</v>
      </c>
    </row>
    <row r="761" spans="1:9" x14ac:dyDescent="0.25">
      <c r="A761" s="31">
        <v>760</v>
      </c>
      <c r="B761" s="48">
        <v>44168</v>
      </c>
      <c r="C761" t="s">
        <v>13</v>
      </c>
      <c r="D761" t="s">
        <v>180</v>
      </c>
      <c r="E761" s="50">
        <v>11500</v>
      </c>
      <c r="F761" t="s">
        <v>82</v>
      </c>
      <c r="G761" t="s">
        <v>634</v>
      </c>
      <c r="H761" t="s">
        <v>82</v>
      </c>
      <c r="I761" t="s">
        <v>82</v>
      </c>
    </row>
    <row r="762" spans="1:9" x14ac:dyDescent="0.25">
      <c r="A762" s="31">
        <v>761</v>
      </c>
      <c r="B762" s="48">
        <v>44168</v>
      </c>
      <c r="C762" t="s">
        <v>13</v>
      </c>
      <c r="D762" t="s">
        <v>756</v>
      </c>
      <c r="E762" s="50">
        <v>26000</v>
      </c>
      <c r="F762" t="s">
        <v>82</v>
      </c>
      <c r="G762" t="s">
        <v>635</v>
      </c>
      <c r="H762" t="s">
        <v>82</v>
      </c>
      <c r="I762" t="s">
        <v>82</v>
      </c>
    </row>
    <row r="763" spans="1:9" x14ac:dyDescent="0.25">
      <c r="A763" s="31">
        <v>762</v>
      </c>
      <c r="B763" s="48">
        <v>44168</v>
      </c>
      <c r="C763" t="s">
        <v>750</v>
      </c>
      <c r="D763" t="s">
        <v>32</v>
      </c>
      <c r="E763" s="50">
        <v>34000</v>
      </c>
      <c r="F763" t="s">
        <v>82</v>
      </c>
      <c r="G763" t="s">
        <v>636</v>
      </c>
      <c r="H763" t="s">
        <v>82</v>
      </c>
      <c r="I763" t="s">
        <v>82</v>
      </c>
    </row>
    <row r="764" spans="1:9" x14ac:dyDescent="0.25">
      <c r="A764" s="31">
        <v>763</v>
      </c>
      <c r="B764" s="48">
        <v>44169</v>
      </c>
      <c r="C764" t="s">
        <v>44</v>
      </c>
      <c r="D764" t="s">
        <v>767</v>
      </c>
      <c r="E764" s="50">
        <v>50000</v>
      </c>
      <c r="F764" t="s">
        <v>82</v>
      </c>
      <c r="G764" t="s">
        <v>637</v>
      </c>
      <c r="H764" t="s">
        <v>82</v>
      </c>
      <c r="I764" t="s">
        <v>82</v>
      </c>
    </row>
    <row r="765" spans="1:9" x14ac:dyDescent="0.25">
      <c r="A765" s="31">
        <v>764</v>
      </c>
      <c r="B765" s="48">
        <v>44169</v>
      </c>
      <c r="C765" t="s">
        <v>23</v>
      </c>
      <c r="D765" t="s">
        <v>26</v>
      </c>
      <c r="E765" s="50">
        <v>50000</v>
      </c>
      <c r="F765" t="s">
        <v>82</v>
      </c>
      <c r="G765" t="s">
        <v>638</v>
      </c>
      <c r="H765" t="s">
        <v>82</v>
      </c>
      <c r="I765" t="s">
        <v>82</v>
      </c>
    </row>
    <row r="766" spans="1:9" x14ac:dyDescent="0.25">
      <c r="A766" s="31">
        <v>765</v>
      </c>
      <c r="B766" s="48">
        <v>44170</v>
      </c>
      <c r="C766" t="s">
        <v>768</v>
      </c>
      <c r="D766" t="s">
        <v>764</v>
      </c>
      <c r="E766" s="50">
        <v>42500</v>
      </c>
      <c r="F766" t="s">
        <v>82</v>
      </c>
      <c r="G766" t="s">
        <v>191</v>
      </c>
      <c r="H766" t="s">
        <v>82</v>
      </c>
      <c r="I766" t="s">
        <v>82</v>
      </c>
    </row>
    <row r="767" spans="1:9" x14ac:dyDescent="0.25">
      <c r="A767" s="31">
        <v>766</v>
      </c>
      <c r="B767" s="48">
        <v>44170</v>
      </c>
      <c r="C767" t="s">
        <v>23</v>
      </c>
      <c r="D767" t="s">
        <v>125</v>
      </c>
      <c r="E767" s="50">
        <v>6000</v>
      </c>
      <c r="F767" t="s">
        <v>82</v>
      </c>
      <c r="G767" t="s">
        <v>639</v>
      </c>
      <c r="H767" t="s">
        <v>82</v>
      </c>
      <c r="I767" t="s">
        <v>82</v>
      </c>
    </row>
    <row r="768" spans="1:9" x14ac:dyDescent="0.25">
      <c r="A768" s="31">
        <v>767</v>
      </c>
      <c r="B768" s="48">
        <v>44171</v>
      </c>
      <c r="C768" t="s">
        <v>9</v>
      </c>
      <c r="D768" t="s">
        <v>12</v>
      </c>
      <c r="E768" s="50">
        <v>8200</v>
      </c>
      <c r="F768" t="s">
        <v>82</v>
      </c>
      <c r="G768" t="s">
        <v>640</v>
      </c>
      <c r="H768" t="s">
        <v>82</v>
      </c>
      <c r="I768" t="s">
        <v>82</v>
      </c>
    </row>
    <row r="769" spans="1:9" x14ac:dyDescent="0.25">
      <c r="A769" s="31">
        <v>768</v>
      </c>
      <c r="B769" s="48">
        <v>44172</v>
      </c>
      <c r="C769" t="s">
        <v>751</v>
      </c>
      <c r="D769" t="s">
        <v>748</v>
      </c>
      <c r="E769" s="50">
        <v>15000</v>
      </c>
      <c r="F769" t="s">
        <v>82</v>
      </c>
      <c r="G769" t="s">
        <v>641</v>
      </c>
      <c r="H769" t="s">
        <v>82</v>
      </c>
      <c r="I769" t="s">
        <v>82</v>
      </c>
    </row>
    <row r="770" spans="1:9" x14ac:dyDescent="0.25">
      <c r="A770" s="31">
        <v>769</v>
      </c>
      <c r="B770" s="48">
        <v>44172</v>
      </c>
      <c r="C770" t="s">
        <v>13</v>
      </c>
      <c r="D770" t="s">
        <v>25</v>
      </c>
      <c r="E770" s="50">
        <v>10000</v>
      </c>
      <c r="F770" t="s">
        <v>82</v>
      </c>
      <c r="G770" t="s">
        <v>642</v>
      </c>
      <c r="H770" t="s">
        <v>82</v>
      </c>
      <c r="I770" t="s">
        <v>82</v>
      </c>
    </row>
    <row r="771" spans="1:9" x14ac:dyDescent="0.25">
      <c r="A771" s="31">
        <v>770</v>
      </c>
      <c r="B771" s="48">
        <v>44172</v>
      </c>
      <c r="C771" t="s">
        <v>13</v>
      </c>
      <c r="D771" t="s">
        <v>180</v>
      </c>
      <c r="E771" s="50">
        <v>1000</v>
      </c>
      <c r="F771" t="s">
        <v>82</v>
      </c>
      <c r="G771" t="s">
        <v>643</v>
      </c>
      <c r="H771" t="s">
        <v>82</v>
      </c>
      <c r="I771" t="s">
        <v>82</v>
      </c>
    </row>
    <row r="772" spans="1:9" x14ac:dyDescent="0.25">
      <c r="A772" s="31">
        <v>771</v>
      </c>
      <c r="B772" s="48">
        <v>44172</v>
      </c>
      <c r="C772" t="s">
        <v>9</v>
      </c>
      <c r="D772" t="s">
        <v>12</v>
      </c>
      <c r="E772" s="50">
        <v>5200</v>
      </c>
      <c r="F772" t="s">
        <v>82</v>
      </c>
      <c r="G772" t="s">
        <v>138</v>
      </c>
      <c r="H772" t="s">
        <v>82</v>
      </c>
      <c r="I772" t="s">
        <v>82</v>
      </c>
    </row>
    <row r="773" spans="1:9" x14ac:dyDescent="0.25">
      <c r="A773" s="31">
        <v>772</v>
      </c>
      <c r="B773" s="48">
        <v>44173</v>
      </c>
      <c r="C773" t="s">
        <v>9</v>
      </c>
      <c r="D773" t="s">
        <v>12</v>
      </c>
      <c r="E773" s="50">
        <v>8400</v>
      </c>
      <c r="F773" t="s">
        <v>82</v>
      </c>
      <c r="G773" t="s">
        <v>138</v>
      </c>
      <c r="H773" t="s">
        <v>82</v>
      </c>
      <c r="I773" t="s">
        <v>82</v>
      </c>
    </row>
    <row r="774" spans="1:9" x14ac:dyDescent="0.25">
      <c r="A774" s="31">
        <v>773</v>
      </c>
      <c r="B774" s="48">
        <v>44173</v>
      </c>
      <c r="C774" t="s">
        <v>23</v>
      </c>
      <c r="D774" t="s">
        <v>760</v>
      </c>
      <c r="E774" s="50">
        <v>900</v>
      </c>
      <c r="F774" t="s">
        <v>82</v>
      </c>
      <c r="G774" t="s">
        <v>644</v>
      </c>
      <c r="H774" t="s">
        <v>82</v>
      </c>
      <c r="I774" t="s">
        <v>82</v>
      </c>
    </row>
    <row r="775" spans="1:9" x14ac:dyDescent="0.25">
      <c r="A775" s="31">
        <v>774</v>
      </c>
      <c r="B775" s="48">
        <v>44174</v>
      </c>
      <c r="C775" t="s">
        <v>768</v>
      </c>
      <c r="D775" t="s">
        <v>764</v>
      </c>
      <c r="E775" s="50">
        <v>20000</v>
      </c>
      <c r="F775" t="s">
        <v>82</v>
      </c>
      <c r="G775" t="s">
        <v>645</v>
      </c>
      <c r="H775" t="s">
        <v>82</v>
      </c>
      <c r="I775" t="s">
        <v>82</v>
      </c>
    </row>
    <row r="776" spans="1:9" x14ac:dyDescent="0.25">
      <c r="A776" s="31">
        <v>775</v>
      </c>
      <c r="B776" s="48">
        <v>44174</v>
      </c>
      <c r="C776" t="s">
        <v>23</v>
      </c>
      <c r="D776" t="s">
        <v>760</v>
      </c>
      <c r="E776" s="50">
        <v>27000</v>
      </c>
      <c r="F776" t="s">
        <v>82</v>
      </c>
      <c r="G776" t="s">
        <v>646</v>
      </c>
      <c r="H776" t="s">
        <v>82</v>
      </c>
      <c r="I776" t="s">
        <v>82</v>
      </c>
    </row>
    <row r="777" spans="1:9" x14ac:dyDescent="0.25">
      <c r="A777" s="31">
        <v>776</v>
      </c>
      <c r="B777" s="48">
        <v>44174</v>
      </c>
      <c r="C777" t="s">
        <v>23</v>
      </c>
      <c r="D777" t="s">
        <v>762</v>
      </c>
      <c r="E777" s="50">
        <v>3000</v>
      </c>
      <c r="F777" t="s">
        <v>82</v>
      </c>
      <c r="G777" t="s">
        <v>647</v>
      </c>
      <c r="H777" t="s">
        <v>82</v>
      </c>
      <c r="I777" t="s">
        <v>82</v>
      </c>
    </row>
    <row r="778" spans="1:9" x14ac:dyDescent="0.25">
      <c r="A778" s="31">
        <v>777</v>
      </c>
      <c r="B778" s="48">
        <v>44174</v>
      </c>
      <c r="C778" t="s">
        <v>9</v>
      </c>
      <c r="D778" t="s">
        <v>12</v>
      </c>
      <c r="E778" s="50">
        <v>32600</v>
      </c>
      <c r="F778" t="s">
        <v>82</v>
      </c>
      <c r="G778" t="s">
        <v>648</v>
      </c>
      <c r="H778" t="s">
        <v>82</v>
      </c>
      <c r="I778" t="s">
        <v>82</v>
      </c>
    </row>
    <row r="779" spans="1:9" x14ac:dyDescent="0.25">
      <c r="A779" s="31">
        <v>778</v>
      </c>
      <c r="B779" s="48">
        <v>44174</v>
      </c>
      <c r="C779" t="s">
        <v>4</v>
      </c>
      <c r="D779" t="s">
        <v>62</v>
      </c>
      <c r="E779" s="50">
        <v>10000</v>
      </c>
      <c r="F779" t="s">
        <v>803</v>
      </c>
      <c r="G779" t="s">
        <v>649</v>
      </c>
      <c r="H779" t="s">
        <v>794</v>
      </c>
      <c r="I779" s="47">
        <v>44325.392581018517</v>
      </c>
    </row>
    <row r="780" spans="1:9" x14ac:dyDescent="0.25">
      <c r="A780" s="31">
        <v>779</v>
      </c>
      <c r="B780" s="48">
        <v>44175</v>
      </c>
      <c r="C780" t="s">
        <v>13</v>
      </c>
      <c r="D780" t="s">
        <v>17</v>
      </c>
      <c r="E780" s="50">
        <v>3400</v>
      </c>
      <c r="F780" t="s">
        <v>82</v>
      </c>
      <c r="G780" t="s">
        <v>167</v>
      </c>
      <c r="H780" t="s">
        <v>82</v>
      </c>
      <c r="I780" t="s">
        <v>82</v>
      </c>
    </row>
    <row r="781" spans="1:9" x14ac:dyDescent="0.25">
      <c r="A781" s="31">
        <v>780</v>
      </c>
      <c r="B781" s="48">
        <v>44176</v>
      </c>
      <c r="C781" t="s">
        <v>44</v>
      </c>
      <c r="D781" t="s">
        <v>766</v>
      </c>
      <c r="E781" s="50">
        <v>20000</v>
      </c>
      <c r="F781" t="s">
        <v>82</v>
      </c>
      <c r="G781" t="s">
        <v>650</v>
      </c>
      <c r="H781" t="s">
        <v>82</v>
      </c>
      <c r="I781" t="s">
        <v>82</v>
      </c>
    </row>
    <row r="782" spans="1:9" x14ac:dyDescent="0.25">
      <c r="A782" s="31">
        <v>781</v>
      </c>
      <c r="B782" s="48">
        <v>44177</v>
      </c>
      <c r="C782" t="s">
        <v>768</v>
      </c>
      <c r="D782" t="s">
        <v>764</v>
      </c>
      <c r="E782" s="50">
        <v>44500</v>
      </c>
      <c r="F782" t="s">
        <v>82</v>
      </c>
      <c r="G782" t="s">
        <v>191</v>
      </c>
      <c r="H782" t="s">
        <v>82</v>
      </c>
      <c r="I782" t="s">
        <v>82</v>
      </c>
    </row>
    <row r="783" spans="1:9" x14ac:dyDescent="0.25">
      <c r="A783" s="31">
        <v>782</v>
      </c>
      <c r="B783" s="48">
        <v>44177</v>
      </c>
      <c r="C783" t="s">
        <v>9</v>
      </c>
      <c r="D783" t="s">
        <v>10</v>
      </c>
      <c r="E783" s="50">
        <v>5700</v>
      </c>
      <c r="F783" t="s">
        <v>82</v>
      </c>
      <c r="G783" t="s">
        <v>651</v>
      </c>
      <c r="H783" t="s">
        <v>82</v>
      </c>
      <c r="I783" t="s">
        <v>82</v>
      </c>
    </row>
    <row r="784" spans="1:9" x14ac:dyDescent="0.25">
      <c r="A784" s="31">
        <v>783</v>
      </c>
      <c r="B784" s="48">
        <v>44178</v>
      </c>
      <c r="C784" t="s">
        <v>9</v>
      </c>
      <c r="D784" t="s">
        <v>12</v>
      </c>
      <c r="E784" s="50">
        <v>24500</v>
      </c>
      <c r="F784" t="s">
        <v>82</v>
      </c>
      <c r="G784" t="s">
        <v>388</v>
      </c>
      <c r="H784" t="s">
        <v>82</v>
      </c>
      <c r="I784" t="s">
        <v>82</v>
      </c>
    </row>
    <row r="785" spans="1:9" x14ac:dyDescent="0.25">
      <c r="A785" s="31">
        <v>784</v>
      </c>
      <c r="B785" s="48">
        <v>44179</v>
      </c>
      <c r="C785" t="s">
        <v>9</v>
      </c>
      <c r="D785" t="s">
        <v>11</v>
      </c>
      <c r="E785" s="50">
        <v>3000</v>
      </c>
      <c r="F785" t="s">
        <v>82</v>
      </c>
      <c r="G785" t="s">
        <v>652</v>
      </c>
      <c r="H785" t="s">
        <v>82</v>
      </c>
      <c r="I785" t="s">
        <v>82</v>
      </c>
    </row>
    <row r="786" spans="1:9" x14ac:dyDescent="0.25">
      <c r="A786" s="31">
        <v>785</v>
      </c>
      <c r="B786" s="48">
        <v>44179</v>
      </c>
      <c r="C786" t="s">
        <v>23</v>
      </c>
      <c r="D786" t="s">
        <v>762</v>
      </c>
      <c r="E786" s="50">
        <v>16000</v>
      </c>
      <c r="F786" t="s">
        <v>82</v>
      </c>
      <c r="G786" t="s">
        <v>653</v>
      </c>
      <c r="H786" t="s">
        <v>82</v>
      </c>
      <c r="I786" t="s">
        <v>82</v>
      </c>
    </row>
    <row r="787" spans="1:9" x14ac:dyDescent="0.25">
      <c r="A787" s="31">
        <v>786</v>
      </c>
      <c r="B787" s="48">
        <v>44179</v>
      </c>
      <c r="C787" t="s">
        <v>13</v>
      </c>
      <c r="D787" t="s">
        <v>756</v>
      </c>
      <c r="E787" s="50">
        <v>2000</v>
      </c>
      <c r="F787" t="s">
        <v>82</v>
      </c>
      <c r="G787" t="s">
        <v>654</v>
      </c>
      <c r="H787" t="s">
        <v>82</v>
      </c>
      <c r="I787" t="s">
        <v>82</v>
      </c>
    </row>
    <row r="788" spans="1:9" x14ac:dyDescent="0.25">
      <c r="A788" s="31">
        <v>787</v>
      </c>
      <c r="B788" s="48">
        <v>44179</v>
      </c>
      <c r="C788" t="s">
        <v>9</v>
      </c>
      <c r="D788" t="s">
        <v>12</v>
      </c>
      <c r="E788" s="50">
        <v>3200</v>
      </c>
      <c r="F788" t="s">
        <v>82</v>
      </c>
      <c r="G788" t="s">
        <v>138</v>
      </c>
      <c r="H788" t="s">
        <v>82</v>
      </c>
      <c r="I788" t="s">
        <v>82</v>
      </c>
    </row>
    <row r="789" spans="1:9" x14ac:dyDescent="0.25">
      <c r="A789" s="31">
        <v>788</v>
      </c>
      <c r="B789" s="48">
        <v>44180</v>
      </c>
      <c r="C789" t="s">
        <v>750</v>
      </c>
      <c r="D789" t="s">
        <v>32</v>
      </c>
      <c r="E789" s="50">
        <v>36200</v>
      </c>
      <c r="F789" t="s">
        <v>82</v>
      </c>
      <c r="G789" t="s">
        <v>636</v>
      </c>
      <c r="H789" t="s">
        <v>82</v>
      </c>
      <c r="I789" t="s">
        <v>82</v>
      </c>
    </row>
    <row r="790" spans="1:9" x14ac:dyDescent="0.25">
      <c r="A790" s="31">
        <v>789</v>
      </c>
      <c r="B790" s="48">
        <v>44180</v>
      </c>
      <c r="C790" t="s">
        <v>4</v>
      </c>
      <c r="D790" t="s">
        <v>37</v>
      </c>
      <c r="E790" s="50">
        <v>500</v>
      </c>
      <c r="F790" t="s">
        <v>82</v>
      </c>
      <c r="G790" t="s">
        <v>633</v>
      </c>
      <c r="H790" t="s">
        <v>82</v>
      </c>
      <c r="I790" t="s">
        <v>82</v>
      </c>
    </row>
    <row r="791" spans="1:9" x14ac:dyDescent="0.25">
      <c r="A791" s="31">
        <v>790</v>
      </c>
      <c r="B791" s="48">
        <v>44180</v>
      </c>
      <c r="C791" t="s">
        <v>3</v>
      </c>
      <c r="D791" t="s">
        <v>73</v>
      </c>
      <c r="E791" s="50">
        <v>500000</v>
      </c>
      <c r="F791" t="s">
        <v>82</v>
      </c>
      <c r="G791" t="s">
        <v>655</v>
      </c>
      <c r="H791" t="s">
        <v>82</v>
      </c>
      <c r="I791" t="s">
        <v>82</v>
      </c>
    </row>
    <row r="792" spans="1:9" x14ac:dyDescent="0.25">
      <c r="A792" s="31">
        <v>791</v>
      </c>
      <c r="B792" s="48">
        <v>44180</v>
      </c>
      <c r="C792" t="s">
        <v>23</v>
      </c>
      <c r="D792" t="s">
        <v>762</v>
      </c>
      <c r="E792" s="50">
        <v>3000</v>
      </c>
      <c r="F792" t="s">
        <v>82</v>
      </c>
      <c r="G792" t="s">
        <v>656</v>
      </c>
      <c r="H792" t="s">
        <v>82</v>
      </c>
      <c r="I792" t="s">
        <v>82</v>
      </c>
    </row>
    <row r="793" spans="1:9" x14ac:dyDescent="0.25">
      <c r="A793" s="31">
        <v>792</v>
      </c>
      <c r="B793" s="48">
        <v>44180</v>
      </c>
      <c r="C793" t="s">
        <v>48</v>
      </c>
      <c r="D793" t="s">
        <v>118</v>
      </c>
      <c r="E793" s="50">
        <v>20000</v>
      </c>
      <c r="F793" t="s">
        <v>82</v>
      </c>
      <c r="G793" t="s">
        <v>657</v>
      </c>
      <c r="H793" t="s">
        <v>82</v>
      </c>
      <c r="I793" t="s">
        <v>82</v>
      </c>
    </row>
    <row r="794" spans="1:9" x14ac:dyDescent="0.25">
      <c r="A794" s="31">
        <v>793</v>
      </c>
      <c r="B794" s="48">
        <v>44180</v>
      </c>
      <c r="C794" t="s">
        <v>40</v>
      </c>
      <c r="D794" t="s">
        <v>47</v>
      </c>
      <c r="E794" s="50">
        <v>15000</v>
      </c>
      <c r="F794" t="s">
        <v>82</v>
      </c>
      <c r="G794" t="s">
        <v>658</v>
      </c>
      <c r="H794" t="s">
        <v>82</v>
      </c>
      <c r="I794" t="s">
        <v>82</v>
      </c>
    </row>
    <row r="795" spans="1:9" x14ac:dyDescent="0.25">
      <c r="A795" s="31">
        <v>794</v>
      </c>
      <c r="B795" s="48">
        <v>44180</v>
      </c>
      <c r="C795" t="s">
        <v>13</v>
      </c>
      <c r="D795" t="s">
        <v>756</v>
      </c>
      <c r="E795" s="50">
        <v>5500</v>
      </c>
      <c r="F795" t="s">
        <v>82</v>
      </c>
      <c r="G795" t="s">
        <v>659</v>
      </c>
      <c r="H795" t="s">
        <v>82</v>
      </c>
      <c r="I795" t="s">
        <v>82</v>
      </c>
    </row>
    <row r="796" spans="1:9" x14ac:dyDescent="0.25">
      <c r="A796" s="31">
        <v>795</v>
      </c>
      <c r="B796" s="48">
        <v>44180</v>
      </c>
      <c r="C796" t="s">
        <v>768</v>
      </c>
      <c r="D796" t="s">
        <v>764</v>
      </c>
      <c r="E796" s="50">
        <v>3600</v>
      </c>
      <c r="F796" t="s">
        <v>82</v>
      </c>
      <c r="G796" t="s">
        <v>660</v>
      </c>
      <c r="H796" t="s">
        <v>82</v>
      </c>
      <c r="I796" t="s">
        <v>82</v>
      </c>
    </row>
    <row r="797" spans="1:9" x14ac:dyDescent="0.25">
      <c r="A797" s="31">
        <v>796</v>
      </c>
      <c r="B797" s="48">
        <v>44180</v>
      </c>
      <c r="C797" t="s">
        <v>23</v>
      </c>
      <c r="D797" t="s">
        <v>125</v>
      </c>
      <c r="E797" s="50">
        <v>22000</v>
      </c>
      <c r="F797" t="s">
        <v>82</v>
      </c>
      <c r="G797" t="s">
        <v>661</v>
      </c>
      <c r="H797" t="s">
        <v>82</v>
      </c>
      <c r="I797" t="s">
        <v>82</v>
      </c>
    </row>
    <row r="798" spans="1:9" x14ac:dyDescent="0.25">
      <c r="A798" s="31">
        <v>797</v>
      </c>
      <c r="B798" s="48">
        <v>44180</v>
      </c>
      <c r="C798" t="s">
        <v>750</v>
      </c>
      <c r="D798" t="s">
        <v>32</v>
      </c>
      <c r="E798" s="50">
        <v>23000</v>
      </c>
      <c r="F798" t="s">
        <v>82</v>
      </c>
      <c r="G798" t="s">
        <v>662</v>
      </c>
      <c r="H798" t="s">
        <v>82</v>
      </c>
      <c r="I798" t="s">
        <v>82</v>
      </c>
    </row>
    <row r="799" spans="1:9" x14ac:dyDescent="0.25">
      <c r="A799" s="31">
        <v>798</v>
      </c>
      <c r="B799" s="48">
        <v>44180</v>
      </c>
      <c r="C799" t="s">
        <v>9</v>
      </c>
      <c r="D799" t="s">
        <v>12</v>
      </c>
      <c r="E799" s="50">
        <v>24450</v>
      </c>
      <c r="F799" t="s">
        <v>82</v>
      </c>
      <c r="G799" t="s">
        <v>663</v>
      </c>
      <c r="H799" t="s">
        <v>82</v>
      </c>
      <c r="I799" t="s">
        <v>82</v>
      </c>
    </row>
    <row r="800" spans="1:9" x14ac:dyDescent="0.25">
      <c r="A800" s="31">
        <v>799</v>
      </c>
      <c r="B800" s="48">
        <v>44181</v>
      </c>
      <c r="C800" t="s">
        <v>23</v>
      </c>
      <c r="D800" t="s">
        <v>762</v>
      </c>
      <c r="E800" s="50">
        <v>1000</v>
      </c>
      <c r="F800" t="s">
        <v>82</v>
      </c>
      <c r="G800" t="s">
        <v>664</v>
      </c>
      <c r="H800" t="s">
        <v>82</v>
      </c>
      <c r="I800" t="s">
        <v>82</v>
      </c>
    </row>
    <row r="801" spans="1:9" x14ac:dyDescent="0.25">
      <c r="A801" s="31">
        <v>800</v>
      </c>
      <c r="B801" s="48">
        <v>44182</v>
      </c>
      <c r="C801" t="s">
        <v>23</v>
      </c>
      <c r="D801" t="s">
        <v>34</v>
      </c>
      <c r="E801" s="50">
        <v>18000</v>
      </c>
      <c r="F801" t="s">
        <v>82</v>
      </c>
      <c r="G801" t="s">
        <v>665</v>
      </c>
      <c r="H801" t="s">
        <v>82</v>
      </c>
      <c r="I801" t="s">
        <v>82</v>
      </c>
    </row>
    <row r="802" spans="1:9" x14ac:dyDescent="0.25">
      <c r="A802" s="31">
        <v>801</v>
      </c>
      <c r="B802" s="48">
        <v>44182</v>
      </c>
      <c r="C802" t="s">
        <v>13</v>
      </c>
      <c r="D802" t="s">
        <v>756</v>
      </c>
      <c r="E802" s="50">
        <v>4000</v>
      </c>
      <c r="F802" t="s">
        <v>82</v>
      </c>
      <c r="G802" t="s">
        <v>666</v>
      </c>
      <c r="H802" t="s">
        <v>82</v>
      </c>
      <c r="I802" t="s">
        <v>82</v>
      </c>
    </row>
    <row r="803" spans="1:9" x14ac:dyDescent="0.25">
      <c r="A803" s="31">
        <v>802</v>
      </c>
      <c r="B803" s="48">
        <v>44183</v>
      </c>
      <c r="C803" t="s">
        <v>9</v>
      </c>
      <c r="D803" t="s">
        <v>10</v>
      </c>
      <c r="E803" s="50">
        <v>5200</v>
      </c>
      <c r="F803" t="s">
        <v>82</v>
      </c>
      <c r="G803" t="s">
        <v>209</v>
      </c>
      <c r="H803" t="s">
        <v>82</v>
      </c>
      <c r="I803" t="s">
        <v>82</v>
      </c>
    </row>
    <row r="804" spans="1:9" x14ac:dyDescent="0.25">
      <c r="A804" s="31">
        <v>803</v>
      </c>
      <c r="B804" s="48">
        <v>44184</v>
      </c>
      <c r="C804" t="s">
        <v>4</v>
      </c>
      <c r="D804" t="s">
        <v>37</v>
      </c>
      <c r="E804" s="50">
        <v>700</v>
      </c>
      <c r="F804" t="s">
        <v>82</v>
      </c>
      <c r="G804" t="s">
        <v>667</v>
      </c>
      <c r="H804" t="s">
        <v>82</v>
      </c>
      <c r="I804" t="s">
        <v>82</v>
      </c>
    </row>
    <row r="805" spans="1:9" x14ac:dyDescent="0.25">
      <c r="A805" s="31">
        <v>804</v>
      </c>
      <c r="B805" s="48">
        <v>44184</v>
      </c>
      <c r="C805" t="s">
        <v>9</v>
      </c>
      <c r="D805" t="s">
        <v>10</v>
      </c>
      <c r="E805" s="50">
        <v>5200</v>
      </c>
      <c r="F805" t="s">
        <v>82</v>
      </c>
      <c r="G805" t="s">
        <v>209</v>
      </c>
      <c r="H805" t="s">
        <v>82</v>
      </c>
      <c r="I805" t="s">
        <v>82</v>
      </c>
    </row>
    <row r="806" spans="1:9" x14ac:dyDescent="0.25">
      <c r="A806" s="31">
        <v>805</v>
      </c>
      <c r="B806" s="48">
        <v>44184</v>
      </c>
      <c r="C806" t="s">
        <v>13</v>
      </c>
      <c r="D806" t="s">
        <v>15</v>
      </c>
      <c r="E806" s="50">
        <v>8500</v>
      </c>
      <c r="F806" t="s">
        <v>82</v>
      </c>
      <c r="G806" t="s">
        <v>668</v>
      </c>
      <c r="H806" t="s">
        <v>82</v>
      </c>
      <c r="I806" t="s">
        <v>82</v>
      </c>
    </row>
    <row r="807" spans="1:9" x14ac:dyDescent="0.25">
      <c r="A807" s="31">
        <v>806</v>
      </c>
      <c r="B807" s="48">
        <v>44184</v>
      </c>
      <c r="C807" t="s">
        <v>768</v>
      </c>
      <c r="D807" t="s">
        <v>764</v>
      </c>
      <c r="E807" s="50">
        <v>43500</v>
      </c>
      <c r="F807" t="s">
        <v>82</v>
      </c>
      <c r="G807" t="s">
        <v>191</v>
      </c>
      <c r="H807" t="s">
        <v>82</v>
      </c>
      <c r="I807" t="s">
        <v>82</v>
      </c>
    </row>
    <row r="808" spans="1:9" x14ac:dyDescent="0.25">
      <c r="A808" s="31">
        <v>807</v>
      </c>
      <c r="B808" s="48">
        <v>44185</v>
      </c>
      <c r="C808" t="s">
        <v>9</v>
      </c>
      <c r="D808" t="s">
        <v>12</v>
      </c>
      <c r="E808" s="50">
        <v>24450</v>
      </c>
      <c r="F808" t="s">
        <v>82</v>
      </c>
      <c r="G808" t="s">
        <v>388</v>
      </c>
      <c r="H808" t="s">
        <v>82</v>
      </c>
      <c r="I808" t="s">
        <v>82</v>
      </c>
    </row>
    <row r="809" spans="1:9" x14ac:dyDescent="0.25">
      <c r="A809" s="31">
        <v>808</v>
      </c>
      <c r="B809" s="48">
        <v>44186</v>
      </c>
      <c r="C809" t="s">
        <v>750</v>
      </c>
      <c r="D809" t="s">
        <v>615</v>
      </c>
      <c r="E809" s="50">
        <v>336000</v>
      </c>
      <c r="F809" t="s">
        <v>82</v>
      </c>
      <c r="G809" t="s">
        <v>669</v>
      </c>
      <c r="H809" t="s">
        <v>82</v>
      </c>
      <c r="I809" t="s">
        <v>82</v>
      </c>
    </row>
    <row r="810" spans="1:9" x14ac:dyDescent="0.25">
      <c r="A810" s="31">
        <v>809</v>
      </c>
      <c r="B810" s="48">
        <v>44186</v>
      </c>
      <c r="C810" t="s">
        <v>768</v>
      </c>
      <c r="D810" t="s">
        <v>764</v>
      </c>
      <c r="E810" s="50">
        <v>7000</v>
      </c>
      <c r="F810" t="s">
        <v>82</v>
      </c>
      <c r="G810" t="s">
        <v>670</v>
      </c>
      <c r="H810" t="s">
        <v>82</v>
      </c>
      <c r="I810" t="s">
        <v>82</v>
      </c>
    </row>
    <row r="811" spans="1:9" x14ac:dyDescent="0.25">
      <c r="A811" s="31">
        <v>810</v>
      </c>
      <c r="B811" s="48">
        <v>44187</v>
      </c>
      <c r="C811" t="s">
        <v>744</v>
      </c>
      <c r="D811" t="s">
        <v>745</v>
      </c>
      <c r="E811" s="50">
        <v>417000</v>
      </c>
      <c r="F811" t="s">
        <v>82</v>
      </c>
      <c r="G811" t="s">
        <v>671</v>
      </c>
      <c r="H811" t="s">
        <v>82</v>
      </c>
      <c r="I811" t="s">
        <v>82</v>
      </c>
    </row>
    <row r="812" spans="1:9" x14ac:dyDescent="0.25">
      <c r="A812" s="31">
        <v>811</v>
      </c>
      <c r="B812" s="48">
        <v>44187</v>
      </c>
      <c r="C812" t="s">
        <v>744</v>
      </c>
      <c r="D812" t="s">
        <v>745</v>
      </c>
      <c r="E812" s="50">
        <v>487000</v>
      </c>
      <c r="F812" t="s">
        <v>82</v>
      </c>
      <c r="G812" t="s">
        <v>672</v>
      </c>
      <c r="H812" t="s">
        <v>82</v>
      </c>
      <c r="I812" t="s">
        <v>82</v>
      </c>
    </row>
    <row r="813" spans="1:9" x14ac:dyDescent="0.25">
      <c r="A813" s="31">
        <v>812</v>
      </c>
      <c r="B813" s="48">
        <v>44187</v>
      </c>
      <c r="C813" t="s">
        <v>48</v>
      </c>
      <c r="D813" t="s">
        <v>118</v>
      </c>
      <c r="E813" s="50">
        <v>228200</v>
      </c>
      <c r="F813" t="s">
        <v>82</v>
      </c>
      <c r="G813" t="s">
        <v>673</v>
      </c>
      <c r="H813" t="s">
        <v>82</v>
      </c>
      <c r="I813" t="s">
        <v>82</v>
      </c>
    </row>
    <row r="814" spans="1:9" x14ac:dyDescent="0.25">
      <c r="A814" s="31">
        <v>813</v>
      </c>
      <c r="B814" s="48">
        <v>44187</v>
      </c>
      <c r="C814" t="s">
        <v>744</v>
      </c>
      <c r="D814" t="s">
        <v>422</v>
      </c>
      <c r="E814" s="50">
        <v>166500</v>
      </c>
      <c r="F814" t="s">
        <v>82</v>
      </c>
      <c r="G814" t="s">
        <v>674</v>
      </c>
      <c r="H814" t="s">
        <v>82</v>
      </c>
      <c r="I814" t="s">
        <v>82</v>
      </c>
    </row>
    <row r="815" spans="1:9" x14ac:dyDescent="0.25">
      <c r="A815" s="31">
        <v>814</v>
      </c>
      <c r="B815" s="48">
        <v>44187</v>
      </c>
      <c r="C815" t="s">
        <v>744</v>
      </c>
      <c r="D815" t="s">
        <v>745</v>
      </c>
      <c r="E815" s="50">
        <v>477000</v>
      </c>
      <c r="F815" t="s">
        <v>82</v>
      </c>
      <c r="G815" t="s">
        <v>569</v>
      </c>
      <c r="H815" t="s">
        <v>82</v>
      </c>
      <c r="I815" t="s">
        <v>82</v>
      </c>
    </row>
    <row r="816" spans="1:9" x14ac:dyDescent="0.25">
      <c r="A816" s="31">
        <v>815</v>
      </c>
      <c r="B816" s="48">
        <v>44188</v>
      </c>
      <c r="C816" t="s">
        <v>9</v>
      </c>
      <c r="D816" t="s">
        <v>12</v>
      </c>
      <c r="E816" s="50">
        <v>24450</v>
      </c>
      <c r="F816" t="s">
        <v>82</v>
      </c>
      <c r="G816" t="s">
        <v>388</v>
      </c>
      <c r="H816" t="s">
        <v>82</v>
      </c>
      <c r="I816" t="s">
        <v>82</v>
      </c>
    </row>
    <row r="817" spans="1:9" x14ac:dyDescent="0.25">
      <c r="A817" s="31">
        <v>816</v>
      </c>
      <c r="B817" s="48">
        <v>44189</v>
      </c>
      <c r="C817" t="s">
        <v>751</v>
      </c>
      <c r="D817" t="s">
        <v>757</v>
      </c>
      <c r="E817" s="50">
        <v>35000</v>
      </c>
      <c r="F817" t="s">
        <v>82</v>
      </c>
      <c r="G817" t="s">
        <v>675</v>
      </c>
      <c r="H817" t="s">
        <v>82</v>
      </c>
      <c r="I817" t="s">
        <v>82</v>
      </c>
    </row>
    <row r="818" spans="1:9" x14ac:dyDescent="0.25">
      <c r="A818" s="31">
        <v>817</v>
      </c>
      <c r="B818" s="48">
        <v>44189</v>
      </c>
      <c r="C818" t="s">
        <v>92</v>
      </c>
      <c r="D818" t="s">
        <v>75</v>
      </c>
      <c r="E818" s="50">
        <v>5000</v>
      </c>
      <c r="F818" t="s">
        <v>82</v>
      </c>
      <c r="G818" t="s">
        <v>202</v>
      </c>
      <c r="H818" t="s">
        <v>82</v>
      </c>
      <c r="I818" t="s">
        <v>82</v>
      </c>
    </row>
    <row r="819" spans="1:9" x14ac:dyDescent="0.25">
      <c r="A819" s="31">
        <v>818</v>
      </c>
      <c r="B819" s="48">
        <v>44191</v>
      </c>
      <c r="C819" t="s">
        <v>768</v>
      </c>
      <c r="D819" t="s">
        <v>764</v>
      </c>
      <c r="E819" s="50">
        <v>44500</v>
      </c>
      <c r="F819" t="s">
        <v>82</v>
      </c>
      <c r="G819" t="s">
        <v>191</v>
      </c>
      <c r="H819" t="s">
        <v>82</v>
      </c>
      <c r="I819" t="s">
        <v>82</v>
      </c>
    </row>
    <row r="820" spans="1:9" x14ac:dyDescent="0.25">
      <c r="A820" s="31">
        <v>819</v>
      </c>
      <c r="B820" s="48">
        <v>44193</v>
      </c>
      <c r="C820" t="s">
        <v>23</v>
      </c>
      <c r="D820" t="s">
        <v>34</v>
      </c>
      <c r="E820" s="50">
        <v>2200</v>
      </c>
      <c r="F820" t="s">
        <v>82</v>
      </c>
      <c r="G820" t="s">
        <v>676</v>
      </c>
      <c r="H820" t="s">
        <v>82</v>
      </c>
      <c r="I820" t="s">
        <v>82</v>
      </c>
    </row>
    <row r="821" spans="1:9" x14ac:dyDescent="0.25">
      <c r="A821" s="31">
        <v>820</v>
      </c>
      <c r="B821" s="48">
        <v>44193</v>
      </c>
      <c r="C821" t="s">
        <v>13</v>
      </c>
      <c r="D821" t="s">
        <v>27</v>
      </c>
      <c r="E821" s="50">
        <v>12000</v>
      </c>
      <c r="F821" t="s">
        <v>82</v>
      </c>
      <c r="G821" t="s">
        <v>677</v>
      </c>
      <c r="H821" t="s">
        <v>82</v>
      </c>
      <c r="I821" t="s">
        <v>82</v>
      </c>
    </row>
    <row r="822" spans="1:9" x14ac:dyDescent="0.25">
      <c r="A822" s="31">
        <v>821</v>
      </c>
      <c r="B822" s="48">
        <v>44193</v>
      </c>
      <c r="C822" t="s">
        <v>13</v>
      </c>
      <c r="D822" t="s">
        <v>17</v>
      </c>
      <c r="E822" s="50">
        <v>2500</v>
      </c>
      <c r="F822" t="s">
        <v>82</v>
      </c>
      <c r="G822" t="s">
        <v>678</v>
      </c>
      <c r="H822" t="s">
        <v>82</v>
      </c>
      <c r="I822" t="s">
        <v>82</v>
      </c>
    </row>
    <row r="823" spans="1:9" x14ac:dyDescent="0.25">
      <c r="A823" s="31">
        <v>822</v>
      </c>
      <c r="B823" s="48">
        <v>44194</v>
      </c>
      <c r="C823" t="s">
        <v>23</v>
      </c>
      <c r="D823" t="s">
        <v>34</v>
      </c>
      <c r="E823" s="50">
        <v>9000</v>
      </c>
      <c r="F823" t="s">
        <v>82</v>
      </c>
      <c r="G823" t="s">
        <v>679</v>
      </c>
      <c r="H823" t="s">
        <v>82</v>
      </c>
      <c r="I823" t="s">
        <v>82</v>
      </c>
    </row>
    <row r="824" spans="1:9" x14ac:dyDescent="0.25">
      <c r="A824" s="31">
        <v>823</v>
      </c>
      <c r="B824" s="48">
        <v>44194</v>
      </c>
      <c r="C824" t="s">
        <v>4</v>
      </c>
      <c r="D824" t="s">
        <v>39</v>
      </c>
      <c r="E824" s="50">
        <v>3000</v>
      </c>
      <c r="F824" t="s">
        <v>82</v>
      </c>
      <c r="G824" t="s">
        <v>680</v>
      </c>
      <c r="H824" t="s">
        <v>82</v>
      </c>
      <c r="I824" t="s">
        <v>82</v>
      </c>
    </row>
    <row r="825" spans="1:9" x14ac:dyDescent="0.25">
      <c r="A825" s="31">
        <v>824</v>
      </c>
      <c r="B825" s="48">
        <v>44194</v>
      </c>
      <c r="C825" t="s">
        <v>13</v>
      </c>
      <c r="D825" t="s">
        <v>180</v>
      </c>
      <c r="E825" s="50">
        <v>15000</v>
      </c>
      <c r="F825" t="s">
        <v>82</v>
      </c>
      <c r="G825" t="s">
        <v>681</v>
      </c>
      <c r="H825" t="s">
        <v>82</v>
      </c>
      <c r="I825" t="s">
        <v>82</v>
      </c>
    </row>
    <row r="826" spans="1:9" x14ac:dyDescent="0.25">
      <c r="A826" s="31">
        <v>825</v>
      </c>
      <c r="B826" s="48">
        <v>44195</v>
      </c>
      <c r="C826" t="s">
        <v>23</v>
      </c>
      <c r="D826" t="s">
        <v>34</v>
      </c>
      <c r="E826" s="50">
        <v>12500</v>
      </c>
      <c r="F826" t="s">
        <v>82</v>
      </c>
      <c r="G826" t="s">
        <v>682</v>
      </c>
      <c r="H826" t="s">
        <v>82</v>
      </c>
      <c r="I826" t="s">
        <v>82</v>
      </c>
    </row>
    <row r="827" spans="1:9" x14ac:dyDescent="0.25">
      <c r="A827" s="31">
        <v>826</v>
      </c>
      <c r="B827" s="48">
        <v>44196</v>
      </c>
      <c r="C827" t="s">
        <v>13</v>
      </c>
      <c r="D827" t="s">
        <v>759</v>
      </c>
      <c r="E827" s="50">
        <v>20000</v>
      </c>
      <c r="F827" t="s">
        <v>82</v>
      </c>
      <c r="G827" t="s">
        <v>683</v>
      </c>
      <c r="H827" t="s">
        <v>82</v>
      </c>
      <c r="I827" t="s">
        <v>82</v>
      </c>
    </row>
    <row r="828" spans="1:9" x14ac:dyDescent="0.25">
      <c r="A828" s="31">
        <v>827</v>
      </c>
      <c r="B828" s="48">
        <v>44196</v>
      </c>
      <c r="C828" t="s">
        <v>768</v>
      </c>
      <c r="D828" t="s">
        <v>764</v>
      </c>
      <c r="E828" s="50">
        <v>30000</v>
      </c>
      <c r="F828" t="s">
        <v>82</v>
      </c>
      <c r="G828" t="s">
        <v>684</v>
      </c>
      <c r="H828" t="s">
        <v>82</v>
      </c>
      <c r="I828" t="s">
        <v>82</v>
      </c>
    </row>
    <row r="829" spans="1:9" x14ac:dyDescent="0.25">
      <c r="A829" s="31">
        <v>828</v>
      </c>
      <c r="B829" s="48">
        <v>44196</v>
      </c>
      <c r="C829" t="s">
        <v>23</v>
      </c>
      <c r="D829" t="s">
        <v>34</v>
      </c>
      <c r="E829" s="50">
        <v>7500</v>
      </c>
      <c r="F829" t="s">
        <v>82</v>
      </c>
      <c r="G829" t="s">
        <v>685</v>
      </c>
      <c r="H829" t="s">
        <v>82</v>
      </c>
      <c r="I829" t="s">
        <v>82</v>
      </c>
    </row>
    <row r="830" spans="1:9" x14ac:dyDescent="0.25">
      <c r="A830" s="31">
        <v>829</v>
      </c>
      <c r="B830" s="48">
        <v>44196</v>
      </c>
      <c r="C830" t="s">
        <v>13</v>
      </c>
      <c r="D830" t="s">
        <v>15</v>
      </c>
      <c r="E830" s="50">
        <v>1500</v>
      </c>
      <c r="F830" t="s">
        <v>82</v>
      </c>
      <c r="G830" t="s">
        <v>686</v>
      </c>
      <c r="H830" t="s">
        <v>82</v>
      </c>
      <c r="I830" t="s">
        <v>82</v>
      </c>
    </row>
    <row r="831" spans="1:9" x14ac:dyDescent="0.25">
      <c r="A831" s="31">
        <v>830</v>
      </c>
      <c r="B831" s="48">
        <v>44196</v>
      </c>
      <c r="C831" t="s">
        <v>13</v>
      </c>
      <c r="D831" t="s">
        <v>17</v>
      </c>
      <c r="E831" s="50">
        <v>12000</v>
      </c>
      <c r="F831" t="s">
        <v>82</v>
      </c>
      <c r="G831" t="s">
        <v>687</v>
      </c>
      <c r="H831" t="s">
        <v>82</v>
      </c>
      <c r="I831" t="s">
        <v>82</v>
      </c>
    </row>
    <row r="832" spans="1:9" x14ac:dyDescent="0.25">
      <c r="A832" s="31">
        <v>831</v>
      </c>
      <c r="B832" s="48">
        <v>44196</v>
      </c>
      <c r="C832" t="s">
        <v>9</v>
      </c>
      <c r="D832" t="s">
        <v>11</v>
      </c>
      <c r="E832" s="50">
        <v>2500</v>
      </c>
      <c r="F832" t="s">
        <v>82</v>
      </c>
      <c r="G832" t="s">
        <v>688</v>
      </c>
      <c r="H832" t="s">
        <v>82</v>
      </c>
      <c r="I832" t="s">
        <v>82</v>
      </c>
    </row>
    <row r="833" spans="1:9" x14ac:dyDescent="0.25">
      <c r="A833" s="31">
        <v>832</v>
      </c>
      <c r="B833" s="48">
        <v>44196</v>
      </c>
      <c r="C833" t="s">
        <v>744</v>
      </c>
      <c r="D833" t="s">
        <v>422</v>
      </c>
      <c r="E833" s="50">
        <v>30000</v>
      </c>
      <c r="F833" t="s">
        <v>82</v>
      </c>
      <c r="G833" t="s">
        <v>689</v>
      </c>
      <c r="H833" t="s">
        <v>82</v>
      </c>
      <c r="I833" t="s">
        <v>82</v>
      </c>
    </row>
    <row r="834" spans="1:9" x14ac:dyDescent="0.25">
      <c r="A834" s="31">
        <v>833</v>
      </c>
      <c r="B834" s="48">
        <v>44196</v>
      </c>
      <c r="C834" t="s">
        <v>9</v>
      </c>
      <c r="D834" t="s">
        <v>12</v>
      </c>
      <c r="E834" s="50">
        <v>23900</v>
      </c>
      <c r="F834" t="s">
        <v>82</v>
      </c>
      <c r="G834" t="s">
        <v>388</v>
      </c>
      <c r="H834" t="s">
        <v>82</v>
      </c>
      <c r="I834" t="s">
        <v>82</v>
      </c>
    </row>
    <row r="835" spans="1:9" x14ac:dyDescent="0.25">
      <c r="A835" s="31">
        <v>834</v>
      </c>
      <c r="B835" s="48">
        <v>44197</v>
      </c>
      <c r="C835" t="s">
        <v>768</v>
      </c>
      <c r="D835" t="s">
        <v>764</v>
      </c>
      <c r="E835" s="50">
        <v>44500</v>
      </c>
      <c r="F835" t="s">
        <v>82</v>
      </c>
      <c r="G835" t="s">
        <v>690</v>
      </c>
      <c r="H835" t="s">
        <v>82</v>
      </c>
      <c r="I835" t="s">
        <v>82</v>
      </c>
    </row>
    <row r="836" spans="1:9" x14ac:dyDescent="0.25">
      <c r="A836" s="31">
        <v>835</v>
      </c>
      <c r="B836" s="48">
        <v>44197</v>
      </c>
      <c r="C836" t="s">
        <v>92</v>
      </c>
      <c r="D836" t="s">
        <v>75</v>
      </c>
      <c r="E836" s="50">
        <v>15500</v>
      </c>
      <c r="F836" t="s">
        <v>82</v>
      </c>
      <c r="G836" t="s">
        <v>691</v>
      </c>
      <c r="H836" t="s">
        <v>82</v>
      </c>
      <c r="I836" t="s">
        <v>82</v>
      </c>
    </row>
    <row r="837" spans="1:9" x14ac:dyDescent="0.25">
      <c r="A837" s="31">
        <v>836</v>
      </c>
      <c r="B837" s="48">
        <v>44198</v>
      </c>
      <c r="C837" t="s">
        <v>744</v>
      </c>
      <c r="D837" t="s">
        <v>21</v>
      </c>
      <c r="E837" s="50">
        <v>35000</v>
      </c>
      <c r="F837" t="s">
        <v>82</v>
      </c>
      <c r="G837" t="s">
        <v>692</v>
      </c>
      <c r="H837" t="s">
        <v>82</v>
      </c>
      <c r="I837" t="s">
        <v>82</v>
      </c>
    </row>
    <row r="838" spans="1:9" x14ac:dyDescent="0.25">
      <c r="A838" s="31">
        <v>837</v>
      </c>
      <c r="B838" s="48">
        <v>44199</v>
      </c>
      <c r="C838" t="s">
        <v>48</v>
      </c>
      <c r="D838" t="s">
        <v>119</v>
      </c>
      <c r="E838" s="50">
        <v>4000</v>
      </c>
      <c r="F838" t="s">
        <v>82</v>
      </c>
      <c r="G838" t="s">
        <v>322</v>
      </c>
      <c r="H838" t="s">
        <v>82</v>
      </c>
      <c r="I838" t="s">
        <v>82</v>
      </c>
    </row>
    <row r="839" spans="1:9" x14ac:dyDescent="0.25">
      <c r="A839" s="31">
        <v>838</v>
      </c>
      <c r="B839" s="48">
        <v>44200</v>
      </c>
      <c r="C839" t="s">
        <v>744</v>
      </c>
      <c r="D839" t="s">
        <v>422</v>
      </c>
      <c r="E839" s="50">
        <v>24000</v>
      </c>
      <c r="F839" t="s">
        <v>82</v>
      </c>
      <c r="G839" t="s">
        <v>327</v>
      </c>
      <c r="H839" t="s">
        <v>82</v>
      </c>
      <c r="I839" t="s">
        <v>82</v>
      </c>
    </row>
    <row r="840" spans="1:9" x14ac:dyDescent="0.25">
      <c r="A840" s="31">
        <v>839</v>
      </c>
      <c r="B840" s="48">
        <v>44201</v>
      </c>
      <c r="C840" t="s">
        <v>9</v>
      </c>
      <c r="D840" t="s">
        <v>10</v>
      </c>
      <c r="E840" s="50">
        <v>5200</v>
      </c>
      <c r="F840" t="s">
        <v>82</v>
      </c>
      <c r="G840" t="s">
        <v>209</v>
      </c>
      <c r="H840" t="s">
        <v>82</v>
      </c>
      <c r="I840" t="s">
        <v>82</v>
      </c>
    </row>
    <row r="841" spans="1:9" x14ac:dyDescent="0.25">
      <c r="A841" s="31">
        <v>840</v>
      </c>
      <c r="B841" s="48">
        <v>44201</v>
      </c>
      <c r="C841" t="s">
        <v>44</v>
      </c>
      <c r="D841" t="s">
        <v>766</v>
      </c>
      <c r="E841" s="50">
        <v>6300</v>
      </c>
      <c r="F841" t="s">
        <v>82</v>
      </c>
      <c r="G841" t="s">
        <v>693</v>
      </c>
      <c r="H841" t="s">
        <v>82</v>
      </c>
      <c r="I841" t="s">
        <v>82</v>
      </c>
    </row>
    <row r="842" spans="1:9" x14ac:dyDescent="0.25">
      <c r="A842" s="31">
        <v>841</v>
      </c>
      <c r="B842" s="48">
        <v>44201</v>
      </c>
      <c r="C842" t="s">
        <v>13</v>
      </c>
      <c r="D842" t="s">
        <v>756</v>
      </c>
      <c r="E842" s="50">
        <v>6000</v>
      </c>
      <c r="F842" t="s">
        <v>82</v>
      </c>
      <c r="G842" t="s">
        <v>694</v>
      </c>
      <c r="H842" t="s">
        <v>82</v>
      </c>
      <c r="I842" t="s">
        <v>82</v>
      </c>
    </row>
    <row r="843" spans="1:9" x14ac:dyDescent="0.25">
      <c r="A843" s="31">
        <v>842</v>
      </c>
      <c r="B843" s="48">
        <v>44201</v>
      </c>
      <c r="C843" t="s">
        <v>13</v>
      </c>
      <c r="D843" t="s">
        <v>15</v>
      </c>
      <c r="E843" s="50">
        <v>1500</v>
      </c>
      <c r="F843" t="s">
        <v>82</v>
      </c>
      <c r="G843" t="s">
        <v>695</v>
      </c>
      <c r="H843" t="s">
        <v>82</v>
      </c>
      <c r="I843" t="s">
        <v>82</v>
      </c>
    </row>
    <row r="844" spans="1:9" x14ac:dyDescent="0.25">
      <c r="A844" s="31">
        <v>843</v>
      </c>
      <c r="B844" s="48">
        <v>44201</v>
      </c>
      <c r="C844" t="s">
        <v>4</v>
      </c>
      <c r="D844" t="s">
        <v>37</v>
      </c>
      <c r="E844" s="50">
        <v>800</v>
      </c>
      <c r="F844" t="s">
        <v>82</v>
      </c>
      <c r="G844" t="s">
        <v>696</v>
      </c>
      <c r="H844" t="s">
        <v>82</v>
      </c>
      <c r="I844" t="s">
        <v>82</v>
      </c>
    </row>
    <row r="845" spans="1:9" x14ac:dyDescent="0.25">
      <c r="A845" s="31">
        <v>844</v>
      </c>
      <c r="B845" s="48">
        <v>44201</v>
      </c>
      <c r="C845" t="s">
        <v>23</v>
      </c>
      <c r="D845" t="s">
        <v>760</v>
      </c>
      <c r="E845" s="50">
        <v>2100</v>
      </c>
      <c r="F845" t="s">
        <v>82</v>
      </c>
      <c r="G845" t="s">
        <v>697</v>
      </c>
      <c r="H845" t="s">
        <v>82</v>
      </c>
      <c r="I845" t="s">
        <v>82</v>
      </c>
    </row>
    <row r="846" spans="1:9" x14ac:dyDescent="0.25">
      <c r="A846" s="31">
        <v>845</v>
      </c>
      <c r="B846" s="48">
        <v>44201</v>
      </c>
      <c r="C846" t="s">
        <v>744</v>
      </c>
      <c r="D846" t="s">
        <v>745</v>
      </c>
      <c r="E846" s="50">
        <v>24000</v>
      </c>
      <c r="F846" t="s">
        <v>82</v>
      </c>
      <c r="G846" t="s">
        <v>698</v>
      </c>
      <c r="H846" t="s">
        <v>82</v>
      </c>
      <c r="I846" t="s">
        <v>82</v>
      </c>
    </row>
    <row r="847" spans="1:9" x14ac:dyDescent="0.25">
      <c r="A847" s="31">
        <v>846</v>
      </c>
      <c r="B847" s="48">
        <v>44202</v>
      </c>
      <c r="C847" t="s">
        <v>9</v>
      </c>
      <c r="D847" t="s">
        <v>12</v>
      </c>
      <c r="E847" s="50">
        <v>23850</v>
      </c>
      <c r="F847" t="s">
        <v>82</v>
      </c>
      <c r="G847" t="s">
        <v>388</v>
      </c>
      <c r="H847" t="s">
        <v>82</v>
      </c>
      <c r="I847" t="s">
        <v>82</v>
      </c>
    </row>
    <row r="848" spans="1:9" x14ac:dyDescent="0.25">
      <c r="A848" s="31">
        <v>847</v>
      </c>
      <c r="B848" s="48">
        <v>44203</v>
      </c>
      <c r="C848" t="s">
        <v>9</v>
      </c>
      <c r="D848" t="s">
        <v>10</v>
      </c>
      <c r="E848" s="50">
        <v>5200</v>
      </c>
      <c r="F848" t="s">
        <v>82</v>
      </c>
      <c r="G848" t="s">
        <v>209</v>
      </c>
      <c r="H848" t="s">
        <v>82</v>
      </c>
      <c r="I848" t="s">
        <v>82</v>
      </c>
    </row>
    <row r="849" spans="1:9" x14ac:dyDescent="0.25">
      <c r="A849" s="31">
        <v>848</v>
      </c>
      <c r="B849" s="48">
        <v>44203</v>
      </c>
      <c r="C849" t="s">
        <v>48</v>
      </c>
      <c r="D849" t="s">
        <v>118</v>
      </c>
      <c r="E849" s="50">
        <v>20000</v>
      </c>
      <c r="F849" t="s">
        <v>82</v>
      </c>
      <c r="G849" t="s">
        <v>699</v>
      </c>
      <c r="H849" t="s">
        <v>82</v>
      </c>
      <c r="I849" t="s">
        <v>82</v>
      </c>
    </row>
    <row r="850" spans="1:9" x14ac:dyDescent="0.25">
      <c r="A850" s="31">
        <v>849</v>
      </c>
      <c r="B850" s="48">
        <v>44203</v>
      </c>
      <c r="C850" t="s">
        <v>750</v>
      </c>
      <c r="D850" t="s">
        <v>32</v>
      </c>
      <c r="E850" s="50">
        <v>46000</v>
      </c>
      <c r="F850" t="s">
        <v>82</v>
      </c>
      <c r="G850" t="s">
        <v>700</v>
      </c>
      <c r="H850" t="s">
        <v>82</v>
      </c>
      <c r="I850" t="s">
        <v>82</v>
      </c>
    </row>
    <row r="851" spans="1:9" x14ac:dyDescent="0.25">
      <c r="A851" s="31">
        <v>850</v>
      </c>
      <c r="B851" s="48">
        <v>44203</v>
      </c>
      <c r="C851" t="s">
        <v>2</v>
      </c>
      <c r="D851" t="s">
        <v>78</v>
      </c>
      <c r="E851" s="50">
        <v>6000</v>
      </c>
      <c r="F851" t="s">
        <v>82</v>
      </c>
      <c r="G851" t="s">
        <v>701</v>
      </c>
      <c r="H851" t="s">
        <v>82</v>
      </c>
      <c r="I851" t="s">
        <v>82</v>
      </c>
    </row>
    <row r="852" spans="1:9" x14ac:dyDescent="0.25">
      <c r="A852" s="31">
        <v>851</v>
      </c>
      <c r="B852" s="48">
        <v>44204</v>
      </c>
      <c r="C852" t="s">
        <v>40</v>
      </c>
      <c r="D852" t="s">
        <v>60</v>
      </c>
      <c r="E852" s="50">
        <v>30000</v>
      </c>
      <c r="F852" t="s">
        <v>82</v>
      </c>
      <c r="G852" t="s">
        <v>702</v>
      </c>
      <c r="H852" t="s">
        <v>82</v>
      </c>
      <c r="I852" t="s">
        <v>82</v>
      </c>
    </row>
    <row r="853" spans="1:9" x14ac:dyDescent="0.25">
      <c r="A853" s="31">
        <v>852</v>
      </c>
      <c r="B853" s="48">
        <v>44205</v>
      </c>
      <c r="C853" t="s">
        <v>768</v>
      </c>
      <c r="D853" t="s">
        <v>764</v>
      </c>
      <c r="E853" s="50">
        <v>45500</v>
      </c>
      <c r="F853" t="s">
        <v>82</v>
      </c>
      <c r="G853" t="s">
        <v>690</v>
      </c>
      <c r="H853" t="s">
        <v>82</v>
      </c>
      <c r="I853" t="s">
        <v>82</v>
      </c>
    </row>
    <row r="854" spans="1:9" x14ac:dyDescent="0.25">
      <c r="A854" s="31">
        <v>853</v>
      </c>
      <c r="B854" s="48">
        <v>44206</v>
      </c>
      <c r="C854" t="s">
        <v>13</v>
      </c>
      <c r="D854" t="s">
        <v>17</v>
      </c>
      <c r="E854" s="50">
        <v>9500</v>
      </c>
      <c r="F854" t="s">
        <v>82</v>
      </c>
      <c r="G854" t="s">
        <v>703</v>
      </c>
      <c r="H854" t="s">
        <v>82</v>
      </c>
      <c r="I854" t="s">
        <v>82</v>
      </c>
    </row>
    <row r="855" spans="1:9" x14ac:dyDescent="0.25">
      <c r="A855" s="31">
        <v>854</v>
      </c>
      <c r="B855" s="48">
        <v>44207</v>
      </c>
      <c r="C855" t="s">
        <v>9</v>
      </c>
      <c r="D855" t="s">
        <v>10</v>
      </c>
      <c r="E855" s="50">
        <v>5200</v>
      </c>
      <c r="F855" t="s">
        <v>82</v>
      </c>
      <c r="G855" t="s">
        <v>209</v>
      </c>
      <c r="H855" t="s">
        <v>82</v>
      </c>
      <c r="I855" t="s">
        <v>82</v>
      </c>
    </row>
    <row r="856" spans="1:9" x14ac:dyDescent="0.25">
      <c r="A856" s="31">
        <v>855</v>
      </c>
      <c r="B856" s="48">
        <v>44208</v>
      </c>
      <c r="C856" t="s">
        <v>9</v>
      </c>
      <c r="D856" t="s">
        <v>12</v>
      </c>
      <c r="E856" s="50">
        <v>23850</v>
      </c>
      <c r="F856" t="s">
        <v>82</v>
      </c>
      <c r="G856" t="s">
        <v>388</v>
      </c>
      <c r="H856" t="s">
        <v>82</v>
      </c>
      <c r="I856" t="s">
        <v>82</v>
      </c>
    </row>
    <row r="857" spans="1:9" x14ac:dyDescent="0.25">
      <c r="A857" s="31">
        <v>856</v>
      </c>
      <c r="B857" s="48">
        <v>44209</v>
      </c>
      <c r="C857" t="s">
        <v>4</v>
      </c>
      <c r="D857" t="s">
        <v>37</v>
      </c>
      <c r="E857" s="50">
        <v>500</v>
      </c>
      <c r="F857" t="s">
        <v>82</v>
      </c>
      <c r="G857" t="s">
        <v>704</v>
      </c>
      <c r="H857" t="s">
        <v>82</v>
      </c>
      <c r="I857" t="s">
        <v>82</v>
      </c>
    </row>
    <row r="858" spans="1:9" x14ac:dyDescent="0.25">
      <c r="A858" s="31">
        <v>857</v>
      </c>
      <c r="B858" s="48">
        <v>44210</v>
      </c>
      <c r="C858" t="s">
        <v>23</v>
      </c>
      <c r="D858" t="s">
        <v>34</v>
      </c>
      <c r="E858" s="50">
        <v>7000</v>
      </c>
      <c r="F858" t="s">
        <v>82</v>
      </c>
      <c r="G858" t="s">
        <v>705</v>
      </c>
      <c r="H858" t="s">
        <v>82</v>
      </c>
      <c r="I858" t="s">
        <v>82</v>
      </c>
    </row>
    <row r="859" spans="1:9" x14ac:dyDescent="0.25">
      <c r="A859" s="31">
        <v>858</v>
      </c>
      <c r="B859" s="48">
        <v>44210</v>
      </c>
      <c r="C859" t="s">
        <v>23</v>
      </c>
      <c r="D859" t="s">
        <v>760</v>
      </c>
      <c r="E859" s="50">
        <v>17000</v>
      </c>
      <c r="F859" t="s">
        <v>82</v>
      </c>
      <c r="G859" t="s">
        <v>706</v>
      </c>
      <c r="H859" t="s">
        <v>82</v>
      </c>
      <c r="I859" t="s">
        <v>82</v>
      </c>
    </row>
    <row r="860" spans="1:9" x14ac:dyDescent="0.25">
      <c r="A860" s="31">
        <v>859</v>
      </c>
      <c r="B860" s="48">
        <v>44210</v>
      </c>
      <c r="C860" t="s">
        <v>3</v>
      </c>
      <c r="D860" t="s">
        <v>752</v>
      </c>
      <c r="E860" s="50">
        <v>53000</v>
      </c>
      <c r="F860" t="s">
        <v>82</v>
      </c>
      <c r="G860" t="s">
        <v>707</v>
      </c>
      <c r="H860" t="s">
        <v>82</v>
      </c>
      <c r="I860" t="s">
        <v>82</v>
      </c>
    </row>
    <row r="861" spans="1:9" x14ac:dyDescent="0.25">
      <c r="A861" s="31">
        <v>860</v>
      </c>
      <c r="B861" s="48">
        <v>44211</v>
      </c>
      <c r="C861" t="s">
        <v>9</v>
      </c>
      <c r="D861" t="s">
        <v>10</v>
      </c>
      <c r="E861" s="50">
        <v>5200</v>
      </c>
      <c r="F861" t="s">
        <v>82</v>
      </c>
      <c r="G861" t="s">
        <v>209</v>
      </c>
      <c r="H861" t="s">
        <v>82</v>
      </c>
      <c r="I861" t="s">
        <v>82</v>
      </c>
    </row>
    <row r="862" spans="1:9" x14ac:dyDescent="0.25">
      <c r="A862" s="31">
        <v>861</v>
      </c>
      <c r="B862" s="48">
        <v>44211</v>
      </c>
      <c r="C862" t="s">
        <v>4</v>
      </c>
      <c r="D862" t="s">
        <v>37</v>
      </c>
      <c r="E862" s="50">
        <v>300</v>
      </c>
      <c r="F862" t="s">
        <v>82</v>
      </c>
      <c r="G862" t="s">
        <v>4</v>
      </c>
      <c r="H862" t="s">
        <v>82</v>
      </c>
      <c r="I862" t="s">
        <v>82</v>
      </c>
    </row>
    <row r="863" spans="1:9" x14ac:dyDescent="0.25">
      <c r="A863" s="31">
        <v>862</v>
      </c>
      <c r="B863" s="48">
        <v>44211</v>
      </c>
      <c r="C863" t="s">
        <v>3</v>
      </c>
      <c r="D863" t="s">
        <v>752</v>
      </c>
      <c r="E863" s="50">
        <v>24000</v>
      </c>
      <c r="F863" t="s">
        <v>82</v>
      </c>
      <c r="G863" t="s">
        <v>708</v>
      </c>
      <c r="H863" t="s">
        <v>82</v>
      </c>
      <c r="I863" t="s">
        <v>82</v>
      </c>
    </row>
    <row r="864" spans="1:9" x14ac:dyDescent="0.25">
      <c r="A864" s="31">
        <v>863</v>
      </c>
      <c r="B864" s="48">
        <v>44211</v>
      </c>
      <c r="C864" t="s">
        <v>23</v>
      </c>
      <c r="D864" t="s">
        <v>762</v>
      </c>
      <c r="E864" s="50">
        <v>12000</v>
      </c>
      <c r="F864" t="s">
        <v>82</v>
      </c>
      <c r="G864" t="s">
        <v>709</v>
      </c>
      <c r="H864" t="s">
        <v>82</v>
      </c>
      <c r="I864" t="s">
        <v>82</v>
      </c>
    </row>
    <row r="865" spans="1:9" x14ac:dyDescent="0.25">
      <c r="A865" s="31">
        <v>864</v>
      </c>
      <c r="B865" s="48">
        <v>44211</v>
      </c>
      <c r="C865" t="s">
        <v>9</v>
      </c>
      <c r="D865" t="s">
        <v>11</v>
      </c>
      <c r="E865" s="50">
        <v>2500</v>
      </c>
      <c r="F865" t="s">
        <v>82</v>
      </c>
      <c r="G865" t="s">
        <v>242</v>
      </c>
      <c r="H865" t="s">
        <v>82</v>
      </c>
      <c r="I865" t="s">
        <v>82</v>
      </c>
    </row>
    <row r="866" spans="1:9" x14ac:dyDescent="0.25">
      <c r="A866" s="31">
        <v>865</v>
      </c>
      <c r="B866" s="48">
        <v>44211</v>
      </c>
      <c r="C866" t="s">
        <v>9</v>
      </c>
      <c r="D866" t="s">
        <v>12</v>
      </c>
      <c r="E866" s="50">
        <v>23850</v>
      </c>
      <c r="F866" t="s">
        <v>82</v>
      </c>
      <c r="G866" t="s">
        <v>388</v>
      </c>
      <c r="H866" t="s">
        <v>82</v>
      </c>
      <c r="I866" t="s">
        <v>82</v>
      </c>
    </row>
    <row r="867" spans="1:9" x14ac:dyDescent="0.25">
      <c r="A867" s="31">
        <v>866</v>
      </c>
      <c r="B867" s="48">
        <v>44212</v>
      </c>
      <c r="C867" t="s">
        <v>13</v>
      </c>
      <c r="D867" t="s">
        <v>17</v>
      </c>
      <c r="E867" s="50">
        <v>44500</v>
      </c>
      <c r="F867" t="s">
        <v>82</v>
      </c>
      <c r="G867" t="s">
        <v>167</v>
      </c>
      <c r="H867" t="s">
        <v>82</v>
      </c>
      <c r="I867" t="s">
        <v>82</v>
      </c>
    </row>
    <row r="868" spans="1:9" x14ac:dyDescent="0.25">
      <c r="A868" s="31">
        <v>867</v>
      </c>
      <c r="B868" s="48">
        <v>44212</v>
      </c>
      <c r="C868" t="s">
        <v>13</v>
      </c>
      <c r="D868" t="s">
        <v>180</v>
      </c>
      <c r="E868" s="50">
        <v>16500</v>
      </c>
      <c r="F868" t="s">
        <v>82</v>
      </c>
      <c r="G868" t="s">
        <v>710</v>
      </c>
      <c r="H868" t="s">
        <v>82</v>
      </c>
      <c r="I868" t="s">
        <v>82</v>
      </c>
    </row>
    <row r="869" spans="1:9" x14ac:dyDescent="0.25">
      <c r="A869" s="31">
        <v>868</v>
      </c>
      <c r="B869" s="48">
        <v>44212</v>
      </c>
      <c r="C869" t="s">
        <v>750</v>
      </c>
      <c r="D869" t="s">
        <v>32</v>
      </c>
      <c r="E869" s="50">
        <v>3500</v>
      </c>
      <c r="F869" t="s">
        <v>82</v>
      </c>
      <c r="G869" t="s">
        <v>711</v>
      </c>
      <c r="H869" t="s">
        <v>82</v>
      </c>
      <c r="I869" t="s">
        <v>82</v>
      </c>
    </row>
    <row r="870" spans="1:9" x14ac:dyDescent="0.25">
      <c r="A870" s="31">
        <v>869</v>
      </c>
      <c r="B870" s="48">
        <v>44212</v>
      </c>
      <c r="C870" t="s">
        <v>768</v>
      </c>
      <c r="D870" t="s">
        <v>764</v>
      </c>
      <c r="E870" s="50">
        <v>45500</v>
      </c>
      <c r="F870" t="s">
        <v>82</v>
      </c>
      <c r="G870" t="s">
        <v>690</v>
      </c>
      <c r="H870" t="s">
        <v>82</v>
      </c>
      <c r="I870" t="s">
        <v>82</v>
      </c>
    </row>
    <row r="871" spans="1:9" x14ac:dyDescent="0.25">
      <c r="A871" s="31">
        <v>870</v>
      </c>
      <c r="B871" s="48">
        <v>44214</v>
      </c>
      <c r="C871" t="s">
        <v>23</v>
      </c>
      <c r="D871" t="s">
        <v>762</v>
      </c>
      <c r="E871" s="50">
        <v>15000</v>
      </c>
      <c r="F871" t="s">
        <v>82</v>
      </c>
      <c r="G871" t="s">
        <v>712</v>
      </c>
      <c r="H871" t="s">
        <v>82</v>
      </c>
      <c r="I871" t="s">
        <v>82</v>
      </c>
    </row>
    <row r="872" spans="1:9" x14ac:dyDescent="0.25">
      <c r="A872" s="31">
        <v>871</v>
      </c>
      <c r="B872" s="48">
        <v>44215</v>
      </c>
      <c r="C872" t="s">
        <v>23</v>
      </c>
      <c r="D872" t="s">
        <v>762</v>
      </c>
      <c r="E872" s="50">
        <v>3500</v>
      </c>
      <c r="F872" t="s">
        <v>82</v>
      </c>
      <c r="G872" t="s">
        <v>713</v>
      </c>
      <c r="H872" t="s">
        <v>82</v>
      </c>
      <c r="I872" t="s">
        <v>82</v>
      </c>
    </row>
    <row r="873" spans="1:9" x14ac:dyDescent="0.25">
      <c r="A873" s="31">
        <v>872</v>
      </c>
      <c r="B873" s="48">
        <v>44215</v>
      </c>
      <c r="C873" t="s">
        <v>9</v>
      </c>
      <c r="D873" t="s">
        <v>12</v>
      </c>
      <c r="E873" s="50">
        <v>23850</v>
      </c>
      <c r="F873" t="s">
        <v>82</v>
      </c>
      <c r="G873" t="s">
        <v>388</v>
      </c>
      <c r="H873" t="s">
        <v>82</v>
      </c>
      <c r="I873" t="s">
        <v>82</v>
      </c>
    </row>
    <row r="874" spans="1:9" x14ac:dyDescent="0.25">
      <c r="A874" s="31">
        <v>873</v>
      </c>
      <c r="B874" s="48">
        <v>44216</v>
      </c>
      <c r="C874" t="s">
        <v>744</v>
      </c>
      <c r="D874" t="s">
        <v>745</v>
      </c>
      <c r="E874" s="50">
        <v>18500</v>
      </c>
      <c r="F874" t="s">
        <v>82</v>
      </c>
      <c r="G874" t="s">
        <v>714</v>
      </c>
      <c r="H874" t="s">
        <v>82</v>
      </c>
      <c r="I874" t="s">
        <v>82</v>
      </c>
    </row>
    <row r="875" spans="1:9" x14ac:dyDescent="0.25">
      <c r="A875" s="31">
        <v>874</v>
      </c>
      <c r="B875" s="48">
        <v>44216</v>
      </c>
      <c r="C875" t="s">
        <v>13</v>
      </c>
      <c r="D875" t="s">
        <v>15</v>
      </c>
      <c r="E875" s="50">
        <v>7000</v>
      </c>
      <c r="F875" t="s">
        <v>82</v>
      </c>
      <c r="G875" t="s">
        <v>695</v>
      </c>
      <c r="H875" t="s">
        <v>82</v>
      </c>
      <c r="I875" t="s">
        <v>82</v>
      </c>
    </row>
    <row r="876" spans="1:9" x14ac:dyDescent="0.25">
      <c r="A876" s="31">
        <v>875</v>
      </c>
      <c r="B876" s="48">
        <v>44216</v>
      </c>
      <c r="C876" t="s">
        <v>3</v>
      </c>
      <c r="D876" t="s">
        <v>752</v>
      </c>
      <c r="E876" s="50">
        <v>1500</v>
      </c>
      <c r="F876" t="s">
        <v>82</v>
      </c>
      <c r="G876" t="s">
        <v>715</v>
      </c>
      <c r="H876" t="s">
        <v>82</v>
      </c>
      <c r="I876" t="s">
        <v>82</v>
      </c>
    </row>
    <row r="877" spans="1:9" x14ac:dyDescent="0.25">
      <c r="A877" s="31">
        <v>876</v>
      </c>
      <c r="B877" s="48">
        <v>44216</v>
      </c>
      <c r="C877" t="s">
        <v>3</v>
      </c>
      <c r="D877" t="s">
        <v>752</v>
      </c>
      <c r="E877" s="50">
        <v>3600</v>
      </c>
      <c r="F877" t="s">
        <v>82</v>
      </c>
      <c r="G877" t="s">
        <v>716</v>
      </c>
      <c r="H877" t="s">
        <v>82</v>
      </c>
      <c r="I877" t="s">
        <v>82</v>
      </c>
    </row>
    <row r="878" spans="1:9" x14ac:dyDescent="0.25">
      <c r="A878" s="31">
        <v>877</v>
      </c>
      <c r="B878" s="48">
        <v>44216</v>
      </c>
      <c r="C878" t="s">
        <v>3</v>
      </c>
      <c r="D878" t="s">
        <v>752</v>
      </c>
      <c r="E878" s="50">
        <v>2500</v>
      </c>
      <c r="F878" t="s">
        <v>82</v>
      </c>
      <c r="G878" t="s">
        <v>717</v>
      </c>
      <c r="H878" t="s">
        <v>82</v>
      </c>
      <c r="I878" t="s">
        <v>82</v>
      </c>
    </row>
    <row r="879" spans="1:9" x14ac:dyDescent="0.25">
      <c r="A879" s="31">
        <v>878</v>
      </c>
      <c r="B879" s="48">
        <v>44216</v>
      </c>
      <c r="C879" t="s">
        <v>13</v>
      </c>
      <c r="D879" t="s">
        <v>756</v>
      </c>
      <c r="E879" s="50">
        <v>1000</v>
      </c>
      <c r="F879" t="s">
        <v>82</v>
      </c>
      <c r="G879" t="s">
        <v>718</v>
      </c>
      <c r="H879" t="s">
        <v>82</v>
      </c>
      <c r="I879" t="s">
        <v>82</v>
      </c>
    </row>
    <row r="880" spans="1:9" x14ac:dyDescent="0.25">
      <c r="A880" s="31">
        <v>879</v>
      </c>
      <c r="B880" s="48">
        <v>44216</v>
      </c>
      <c r="C880" t="s">
        <v>23</v>
      </c>
      <c r="D880" t="s">
        <v>125</v>
      </c>
      <c r="E880" s="50">
        <v>6000</v>
      </c>
      <c r="F880" t="s">
        <v>82</v>
      </c>
      <c r="G880" t="s">
        <v>719</v>
      </c>
      <c r="H880" t="s">
        <v>82</v>
      </c>
      <c r="I880" t="s">
        <v>82</v>
      </c>
    </row>
    <row r="881" spans="1:9" x14ac:dyDescent="0.25">
      <c r="A881" s="31">
        <v>880</v>
      </c>
      <c r="B881" s="48">
        <v>44217</v>
      </c>
      <c r="C881" t="s">
        <v>13</v>
      </c>
      <c r="D881" t="s">
        <v>27</v>
      </c>
      <c r="E881" s="50">
        <v>9500</v>
      </c>
      <c r="F881" t="s">
        <v>82</v>
      </c>
      <c r="G881" t="s">
        <v>720</v>
      </c>
      <c r="H881" t="s">
        <v>82</v>
      </c>
      <c r="I881" t="s">
        <v>82</v>
      </c>
    </row>
    <row r="882" spans="1:9" x14ac:dyDescent="0.25">
      <c r="A882" s="31">
        <v>881</v>
      </c>
      <c r="B882" s="48">
        <v>44217</v>
      </c>
      <c r="C882" t="s">
        <v>44</v>
      </c>
      <c r="D882" t="s">
        <v>766</v>
      </c>
      <c r="E882" s="50">
        <v>5000</v>
      </c>
      <c r="F882" t="s">
        <v>82</v>
      </c>
      <c r="G882" t="s">
        <v>721</v>
      </c>
      <c r="H882" t="s">
        <v>82</v>
      </c>
      <c r="I882" t="s">
        <v>82</v>
      </c>
    </row>
    <row r="883" spans="1:9" x14ac:dyDescent="0.25">
      <c r="A883" s="31">
        <v>882</v>
      </c>
      <c r="B883" s="48">
        <v>44217</v>
      </c>
      <c r="C883" t="s">
        <v>48</v>
      </c>
      <c r="D883" t="s">
        <v>118</v>
      </c>
      <c r="E883" s="50">
        <v>103500</v>
      </c>
      <c r="F883" t="s">
        <v>82</v>
      </c>
      <c r="G883" t="s">
        <v>722</v>
      </c>
      <c r="H883" t="s">
        <v>82</v>
      </c>
      <c r="I883" t="s">
        <v>82</v>
      </c>
    </row>
    <row r="884" spans="1:9" x14ac:dyDescent="0.25">
      <c r="A884" s="31">
        <v>883</v>
      </c>
      <c r="B884" s="48">
        <v>44217</v>
      </c>
      <c r="C884" t="s">
        <v>48</v>
      </c>
      <c r="D884" t="s">
        <v>117</v>
      </c>
      <c r="E884" s="50">
        <v>18500</v>
      </c>
      <c r="F884" t="s">
        <v>82</v>
      </c>
      <c r="G884" t="s">
        <v>723</v>
      </c>
      <c r="H884" t="s">
        <v>82</v>
      </c>
      <c r="I884" t="s">
        <v>82</v>
      </c>
    </row>
    <row r="885" spans="1:9" x14ac:dyDescent="0.25">
      <c r="A885" s="31">
        <v>884</v>
      </c>
      <c r="B885" s="48">
        <v>44217</v>
      </c>
      <c r="C885" t="s">
        <v>23</v>
      </c>
      <c r="D885" t="s">
        <v>762</v>
      </c>
      <c r="E885" s="50">
        <v>7000</v>
      </c>
      <c r="F885" t="s">
        <v>82</v>
      </c>
      <c r="G885" t="s">
        <v>724</v>
      </c>
      <c r="H885" t="s">
        <v>82</v>
      </c>
      <c r="I885" t="s">
        <v>82</v>
      </c>
    </row>
    <row r="886" spans="1:9" x14ac:dyDescent="0.25">
      <c r="A886" s="31">
        <v>885</v>
      </c>
      <c r="B886" s="48">
        <v>44217</v>
      </c>
      <c r="C886" t="s">
        <v>9</v>
      </c>
      <c r="D886" t="s">
        <v>10</v>
      </c>
      <c r="E886" s="50">
        <v>5000</v>
      </c>
      <c r="F886" t="s">
        <v>82</v>
      </c>
      <c r="G886" t="s">
        <v>209</v>
      </c>
      <c r="H886" t="s">
        <v>82</v>
      </c>
      <c r="I886" t="s">
        <v>82</v>
      </c>
    </row>
    <row r="887" spans="1:9" x14ac:dyDescent="0.25">
      <c r="A887" s="31">
        <v>886</v>
      </c>
      <c r="B887" s="48">
        <v>44217</v>
      </c>
      <c r="C887" t="s">
        <v>13</v>
      </c>
      <c r="D887" t="s">
        <v>759</v>
      </c>
      <c r="E887" s="50">
        <v>7500</v>
      </c>
      <c r="F887" t="s">
        <v>82</v>
      </c>
      <c r="G887" t="s">
        <v>725</v>
      </c>
      <c r="H887" t="s">
        <v>82</v>
      </c>
      <c r="I887" t="s">
        <v>82</v>
      </c>
    </row>
    <row r="888" spans="1:9" x14ac:dyDescent="0.25">
      <c r="A888" s="31">
        <v>887</v>
      </c>
      <c r="B888" s="48">
        <v>44217</v>
      </c>
      <c r="C888" t="s">
        <v>13</v>
      </c>
      <c r="D888" t="s">
        <v>759</v>
      </c>
      <c r="E888" s="50">
        <v>2000</v>
      </c>
      <c r="F888" t="s">
        <v>82</v>
      </c>
      <c r="G888" t="s">
        <v>726</v>
      </c>
      <c r="H888" t="s">
        <v>82</v>
      </c>
      <c r="I888" t="s">
        <v>82</v>
      </c>
    </row>
    <row r="889" spans="1:9" x14ac:dyDescent="0.25">
      <c r="A889" s="31">
        <v>888</v>
      </c>
      <c r="B889" s="48">
        <v>44218</v>
      </c>
      <c r="C889" t="s">
        <v>23</v>
      </c>
      <c r="D889" t="s">
        <v>34</v>
      </c>
      <c r="E889" s="50">
        <v>12000</v>
      </c>
      <c r="F889" t="s">
        <v>82</v>
      </c>
      <c r="G889" t="s">
        <v>727</v>
      </c>
      <c r="H889" t="s">
        <v>82</v>
      </c>
      <c r="I889" t="s">
        <v>82</v>
      </c>
    </row>
    <row r="890" spans="1:9" x14ac:dyDescent="0.25">
      <c r="A890" s="31">
        <v>889</v>
      </c>
      <c r="B890" s="48">
        <v>44218</v>
      </c>
      <c r="C890" t="s">
        <v>44</v>
      </c>
      <c r="D890" t="s">
        <v>766</v>
      </c>
      <c r="E890" s="50">
        <v>40000</v>
      </c>
      <c r="F890" t="s">
        <v>82</v>
      </c>
      <c r="G890" t="s">
        <v>728</v>
      </c>
      <c r="H890" t="s">
        <v>82</v>
      </c>
      <c r="I890" t="s">
        <v>82</v>
      </c>
    </row>
    <row r="891" spans="1:9" x14ac:dyDescent="0.25">
      <c r="A891" s="31">
        <v>890</v>
      </c>
      <c r="B891" s="48">
        <v>44218</v>
      </c>
      <c r="C891" t="s">
        <v>768</v>
      </c>
      <c r="D891" t="s">
        <v>764</v>
      </c>
      <c r="E891" s="50">
        <v>6000</v>
      </c>
      <c r="F891" t="s">
        <v>82</v>
      </c>
      <c r="G891" t="s">
        <v>729</v>
      </c>
      <c r="H891" t="s">
        <v>82</v>
      </c>
      <c r="I891" t="s">
        <v>82</v>
      </c>
    </row>
    <row r="892" spans="1:9" x14ac:dyDescent="0.25">
      <c r="A892" s="31">
        <v>891</v>
      </c>
      <c r="B892" s="48">
        <v>44218</v>
      </c>
      <c r="C892" t="s">
        <v>9</v>
      </c>
      <c r="D892" t="s">
        <v>12</v>
      </c>
      <c r="E892" s="50">
        <v>23850</v>
      </c>
      <c r="F892" t="s">
        <v>82</v>
      </c>
      <c r="G892" t="s">
        <v>388</v>
      </c>
      <c r="H892" t="s">
        <v>82</v>
      </c>
      <c r="I892" t="s">
        <v>82</v>
      </c>
    </row>
    <row r="893" spans="1:9" x14ac:dyDescent="0.25">
      <c r="A893" s="31">
        <v>892</v>
      </c>
      <c r="B893" s="48">
        <v>44219</v>
      </c>
      <c r="C893" t="s">
        <v>768</v>
      </c>
      <c r="D893" t="s">
        <v>764</v>
      </c>
      <c r="E893" s="50">
        <v>45500</v>
      </c>
      <c r="F893" t="s">
        <v>82</v>
      </c>
      <c r="G893" t="s">
        <v>690</v>
      </c>
      <c r="H893" t="s">
        <v>82</v>
      </c>
      <c r="I893" t="s">
        <v>82</v>
      </c>
    </row>
    <row r="894" spans="1:9" x14ac:dyDescent="0.25">
      <c r="A894" s="31">
        <v>893</v>
      </c>
      <c r="B894" s="48">
        <v>44219</v>
      </c>
      <c r="C894" t="s">
        <v>744</v>
      </c>
      <c r="D894" t="s">
        <v>21</v>
      </c>
      <c r="E894" s="50">
        <v>20000</v>
      </c>
      <c r="F894" t="s">
        <v>82</v>
      </c>
      <c r="G894" t="s">
        <v>541</v>
      </c>
      <c r="H894" t="s">
        <v>82</v>
      </c>
      <c r="I894" t="s">
        <v>82</v>
      </c>
    </row>
    <row r="895" spans="1:9" x14ac:dyDescent="0.25">
      <c r="A895" s="31">
        <v>894</v>
      </c>
      <c r="B895" s="48">
        <v>44221</v>
      </c>
      <c r="C895" t="s">
        <v>750</v>
      </c>
      <c r="D895" t="s">
        <v>615</v>
      </c>
      <c r="E895" s="50">
        <v>330500</v>
      </c>
      <c r="F895" t="s">
        <v>82</v>
      </c>
      <c r="G895" t="s">
        <v>615</v>
      </c>
      <c r="H895" t="s">
        <v>82</v>
      </c>
      <c r="I895" t="s">
        <v>82</v>
      </c>
    </row>
    <row r="896" spans="1:9" x14ac:dyDescent="0.25">
      <c r="A896" s="31">
        <v>895</v>
      </c>
      <c r="B896" s="48">
        <v>44221</v>
      </c>
      <c r="C896" t="s">
        <v>744</v>
      </c>
      <c r="D896" t="s">
        <v>422</v>
      </c>
      <c r="E896" s="50">
        <v>160000</v>
      </c>
      <c r="F896" t="s">
        <v>82</v>
      </c>
      <c r="G896" t="s">
        <v>674</v>
      </c>
      <c r="H896" t="s">
        <v>82</v>
      </c>
      <c r="I896" t="s">
        <v>82</v>
      </c>
    </row>
    <row r="897" spans="1:9" x14ac:dyDescent="0.25">
      <c r="A897" s="31">
        <v>896</v>
      </c>
      <c r="B897" s="48">
        <v>44221</v>
      </c>
      <c r="C897" t="s">
        <v>744</v>
      </c>
      <c r="D897" t="s">
        <v>745</v>
      </c>
      <c r="E897" s="50">
        <v>349000</v>
      </c>
      <c r="F897" t="s">
        <v>82</v>
      </c>
      <c r="G897" t="s">
        <v>730</v>
      </c>
      <c r="H897" t="s">
        <v>82</v>
      </c>
      <c r="I897" t="s">
        <v>82</v>
      </c>
    </row>
    <row r="898" spans="1:9" x14ac:dyDescent="0.25">
      <c r="A898" s="31">
        <v>897</v>
      </c>
      <c r="B898" s="48">
        <v>44222</v>
      </c>
      <c r="C898" t="s">
        <v>13</v>
      </c>
      <c r="D898" t="s">
        <v>756</v>
      </c>
      <c r="E898" s="50">
        <v>5000</v>
      </c>
      <c r="F898" t="s">
        <v>82</v>
      </c>
      <c r="G898" t="s">
        <v>731</v>
      </c>
      <c r="H898" t="s">
        <v>82</v>
      </c>
      <c r="I898" t="s">
        <v>82</v>
      </c>
    </row>
    <row r="899" spans="1:9" x14ac:dyDescent="0.25">
      <c r="A899" s="31">
        <v>898</v>
      </c>
      <c r="B899" s="48">
        <v>44222</v>
      </c>
      <c r="C899" t="s">
        <v>44</v>
      </c>
      <c r="D899" t="s">
        <v>766</v>
      </c>
      <c r="E899" s="50">
        <v>2200</v>
      </c>
      <c r="F899" t="s">
        <v>82</v>
      </c>
      <c r="G899" t="s">
        <v>732</v>
      </c>
      <c r="H899" t="s">
        <v>82</v>
      </c>
      <c r="I899" t="s">
        <v>82</v>
      </c>
    </row>
    <row r="900" spans="1:9" x14ac:dyDescent="0.25">
      <c r="A900" s="31">
        <v>899</v>
      </c>
      <c r="B900" s="48">
        <v>44222</v>
      </c>
      <c r="C900" t="s">
        <v>9</v>
      </c>
      <c r="D900" t="s">
        <v>10</v>
      </c>
      <c r="E900" s="50">
        <v>5200</v>
      </c>
      <c r="F900" t="s">
        <v>82</v>
      </c>
      <c r="G900" t="s">
        <v>209</v>
      </c>
      <c r="H900" t="s">
        <v>82</v>
      </c>
      <c r="I900" t="s">
        <v>82</v>
      </c>
    </row>
    <row r="901" spans="1:9" x14ac:dyDescent="0.25">
      <c r="A901" s="31">
        <v>900</v>
      </c>
      <c r="B901" s="48">
        <v>44222</v>
      </c>
      <c r="C901" t="s">
        <v>9</v>
      </c>
      <c r="D901" t="s">
        <v>11</v>
      </c>
      <c r="E901" s="50">
        <v>2800</v>
      </c>
      <c r="F901" t="s">
        <v>82</v>
      </c>
      <c r="G901" t="s">
        <v>242</v>
      </c>
      <c r="H901" t="s">
        <v>82</v>
      </c>
      <c r="I901" t="s">
        <v>82</v>
      </c>
    </row>
    <row r="902" spans="1:9" x14ac:dyDescent="0.25">
      <c r="A902" s="31">
        <v>901</v>
      </c>
      <c r="B902" s="48">
        <v>44222</v>
      </c>
      <c r="C902" t="s">
        <v>3</v>
      </c>
      <c r="D902" t="s">
        <v>752</v>
      </c>
      <c r="E902" s="50">
        <v>1000</v>
      </c>
      <c r="F902" t="s">
        <v>82</v>
      </c>
      <c r="G902" t="s">
        <v>733</v>
      </c>
      <c r="H902" t="s">
        <v>82</v>
      </c>
      <c r="I902" t="s">
        <v>82</v>
      </c>
    </row>
    <row r="903" spans="1:9" x14ac:dyDescent="0.25">
      <c r="A903" s="31">
        <v>902</v>
      </c>
      <c r="B903" s="48">
        <v>44222</v>
      </c>
      <c r="C903" t="s">
        <v>744</v>
      </c>
      <c r="D903" t="s">
        <v>745</v>
      </c>
      <c r="E903" s="50">
        <v>642000</v>
      </c>
      <c r="F903" t="s">
        <v>82</v>
      </c>
      <c r="G903" t="s">
        <v>569</v>
      </c>
      <c r="H903" t="s">
        <v>82</v>
      </c>
      <c r="I903" t="s">
        <v>82</v>
      </c>
    </row>
    <row r="904" spans="1:9" x14ac:dyDescent="0.25">
      <c r="A904" s="31">
        <v>903</v>
      </c>
      <c r="B904" s="48">
        <v>44222</v>
      </c>
      <c r="C904" t="s">
        <v>744</v>
      </c>
      <c r="D904" t="s">
        <v>745</v>
      </c>
      <c r="E904" s="50">
        <v>504000</v>
      </c>
      <c r="F904" t="s">
        <v>82</v>
      </c>
      <c r="G904" t="s">
        <v>734</v>
      </c>
      <c r="H904" t="s">
        <v>82</v>
      </c>
      <c r="I904" t="s">
        <v>82</v>
      </c>
    </row>
    <row r="905" spans="1:9" x14ac:dyDescent="0.25">
      <c r="A905" s="31">
        <v>904</v>
      </c>
      <c r="B905" s="48">
        <v>44222</v>
      </c>
      <c r="C905" t="s">
        <v>751</v>
      </c>
      <c r="D905" t="s">
        <v>757</v>
      </c>
      <c r="E905" s="50">
        <v>55000</v>
      </c>
      <c r="F905" t="s">
        <v>82</v>
      </c>
      <c r="G905" t="s">
        <v>735</v>
      </c>
      <c r="H905" t="s">
        <v>82</v>
      </c>
      <c r="I905" t="s">
        <v>82</v>
      </c>
    </row>
    <row r="906" spans="1:9" x14ac:dyDescent="0.25">
      <c r="A906" s="31">
        <v>905</v>
      </c>
      <c r="B906" s="48">
        <v>44223</v>
      </c>
      <c r="C906" t="s">
        <v>768</v>
      </c>
      <c r="D906" t="s">
        <v>764</v>
      </c>
      <c r="E906" s="50">
        <v>20000</v>
      </c>
      <c r="F906" t="s">
        <v>82</v>
      </c>
      <c r="G906" t="s">
        <v>736</v>
      </c>
      <c r="H906" t="s">
        <v>82</v>
      </c>
      <c r="I906" t="s">
        <v>82</v>
      </c>
    </row>
    <row r="907" spans="1:9" x14ac:dyDescent="0.25">
      <c r="A907" s="31">
        <v>906</v>
      </c>
      <c r="B907" s="48">
        <v>44223</v>
      </c>
      <c r="C907" t="s">
        <v>751</v>
      </c>
      <c r="D907" t="s">
        <v>761</v>
      </c>
      <c r="E907" s="50">
        <v>10000</v>
      </c>
      <c r="F907" t="s">
        <v>82</v>
      </c>
      <c r="G907" t="s">
        <v>737</v>
      </c>
      <c r="H907" t="s">
        <v>82</v>
      </c>
      <c r="I907" t="s">
        <v>82</v>
      </c>
    </row>
    <row r="908" spans="1:9" x14ac:dyDescent="0.25">
      <c r="A908" s="31">
        <v>907</v>
      </c>
      <c r="B908" s="48">
        <v>44224</v>
      </c>
      <c r="C908" t="s">
        <v>9</v>
      </c>
      <c r="D908" t="s">
        <v>12</v>
      </c>
      <c r="E908" s="50">
        <v>24850</v>
      </c>
      <c r="F908" t="s">
        <v>82</v>
      </c>
      <c r="G908" t="s">
        <v>388</v>
      </c>
      <c r="H908" t="s">
        <v>82</v>
      </c>
      <c r="I908" t="s">
        <v>82</v>
      </c>
    </row>
    <row r="909" spans="1:9" x14ac:dyDescent="0.25">
      <c r="A909" s="31">
        <v>908</v>
      </c>
      <c r="B909" s="48">
        <v>44225</v>
      </c>
      <c r="C909" t="s">
        <v>9</v>
      </c>
      <c r="D909" t="s">
        <v>10</v>
      </c>
      <c r="E909" s="50">
        <v>5200</v>
      </c>
      <c r="F909" t="s">
        <v>82</v>
      </c>
      <c r="G909" t="s">
        <v>209</v>
      </c>
      <c r="H909" t="s">
        <v>82</v>
      </c>
      <c r="I909" t="s">
        <v>82</v>
      </c>
    </row>
    <row r="910" spans="1:9" x14ac:dyDescent="0.25">
      <c r="A910" s="31">
        <v>909</v>
      </c>
      <c r="B910" s="48">
        <v>44226</v>
      </c>
      <c r="C910" t="s">
        <v>768</v>
      </c>
      <c r="D910" t="s">
        <v>764</v>
      </c>
      <c r="E910" s="50">
        <v>43500</v>
      </c>
      <c r="F910" t="s">
        <v>82</v>
      </c>
      <c r="G910" t="s">
        <v>690</v>
      </c>
      <c r="H910" t="s">
        <v>82</v>
      </c>
      <c r="I910" t="s">
        <v>82</v>
      </c>
    </row>
    <row r="911" spans="1:9" x14ac:dyDescent="0.25">
      <c r="A911" s="31">
        <v>910</v>
      </c>
      <c r="B911" s="48">
        <v>44226</v>
      </c>
      <c r="C911" t="s">
        <v>9</v>
      </c>
      <c r="D911" t="s">
        <v>11</v>
      </c>
      <c r="E911" s="50">
        <v>2500</v>
      </c>
      <c r="F911" t="s">
        <v>82</v>
      </c>
      <c r="G911" t="s">
        <v>242</v>
      </c>
      <c r="H911" t="s">
        <v>82</v>
      </c>
      <c r="I911" t="s">
        <v>82</v>
      </c>
    </row>
    <row r="912" spans="1:9" x14ac:dyDescent="0.25">
      <c r="A912" s="31">
        <v>911</v>
      </c>
      <c r="B912" s="48">
        <v>44227</v>
      </c>
      <c r="C912" t="s">
        <v>744</v>
      </c>
      <c r="D912" t="s">
        <v>422</v>
      </c>
      <c r="E912" s="50">
        <v>30000</v>
      </c>
      <c r="F912" t="s">
        <v>82</v>
      </c>
      <c r="G912" t="s">
        <v>689</v>
      </c>
      <c r="H912" t="s">
        <v>82</v>
      </c>
      <c r="I912" t="s">
        <v>82</v>
      </c>
    </row>
    <row r="913" spans="1:9" x14ac:dyDescent="0.25">
      <c r="A913" s="31">
        <v>912</v>
      </c>
      <c r="B913" s="48">
        <v>44227</v>
      </c>
      <c r="C913" t="s">
        <v>768</v>
      </c>
      <c r="D913" t="s">
        <v>764</v>
      </c>
      <c r="E913" s="50">
        <v>30000</v>
      </c>
      <c r="F913" t="s">
        <v>82</v>
      </c>
      <c r="G913" t="s">
        <v>738</v>
      </c>
      <c r="H913" t="s">
        <v>82</v>
      </c>
      <c r="I913" t="s">
        <v>82</v>
      </c>
    </row>
    <row r="914" spans="1:9" x14ac:dyDescent="0.25">
      <c r="A914" s="31">
        <v>913</v>
      </c>
      <c r="B914" s="48">
        <v>44227</v>
      </c>
      <c r="C914" t="s">
        <v>92</v>
      </c>
      <c r="D914" t="s">
        <v>75</v>
      </c>
      <c r="E914" s="50">
        <v>5000</v>
      </c>
      <c r="F914" t="s">
        <v>82</v>
      </c>
      <c r="G914" t="s">
        <v>202</v>
      </c>
      <c r="H914" t="s">
        <v>82</v>
      </c>
      <c r="I914" t="s">
        <v>82</v>
      </c>
    </row>
    <row r="915" spans="1:9" x14ac:dyDescent="0.25">
      <c r="A915" s="31">
        <v>914</v>
      </c>
      <c r="B915" s="48">
        <v>44228</v>
      </c>
      <c r="C915" t="s">
        <v>13</v>
      </c>
      <c r="D915" t="s">
        <v>17</v>
      </c>
      <c r="E915" s="50">
        <v>3000</v>
      </c>
      <c r="F915" t="s">
        <v>82</v>
      </c>
      <c r="G915" t="s">
        <v>739</v>
      </c>
      <c r="H915" t="s">
        <v>82</v>
      </c>
      <c r="I915" t="s">
        <v>82</v>
      </c>
    </row>
    <row r="916" spans="1:9" x14ac:dyDescent="0.25">
      <c r="A916" s="31">
        <v>915</v>
      </c>
      <c r="B916" s="48">
        <v>44230</v>
      </c>
      <c r="C916" t="s">
        <v>9</v>
      </c>
      <c r="D916" t="s">
        <v>10</v>
      </c>
      <c r="E916" s="50">
        <v>5200</v>
      </c>
      <c r="F916" t="s">
        <v>82</v>
      </c>
      <c r="G916" t="s">
        <v>209</v>
      </c>
      <c r="H916" t="s">
        <v>82</v>
      </c>
      <c r="I916" t="s">
        <v>82</v>
      </c>
    </row>
    <row r="917" spans="1:9" x14ac:dyDescent="0.25">
      <c r="A917" s="31">
        <v>916</v>
      </c>
      <c r="B917" s="48">
        <v>44230</v>
      </c>
      <c r="C917" t="s">
        <v>9</v>
      </c>
      <c r="D917" t="s">
        <v>12</v>
      </c>
      <c r="E917" s="50">
        <v>23850</v>
      </c>
      <c r="F917" t="s">
        <v>82</v>
      </c>
      <c r="G917" t="s">
        <v>388</v>
      </c>
      <c r="H917" t="s">
        <v>82</v>
      </c>
      <c r="I917" t="s">
        <v>82</v>
      </c>
    </row>
    <row r="918" spans="1:9" x14ac:dyDescent="0.25">
      <c r="A918" s="31">
        <v>917</v>
      </c>
      <c r="B918" s="48">
        <v>44231</v>
      </c>
      <c r="C918" t="s">
        <v>13</v>
      </c>
      <c r="D918" t="s">
        <v>17</v>
      </c>
      <c r="E918" s="50">
        <v>8500</v>
      </c>
      <c r="F918" t="s">
        <v>82</v>
      </c>
      <c r="G918" t="s">
        <v>740</v>
      </c>
      <c r="H918" t="s">
        <v>82</v>
      </c>
      <c r="I918" t="s">
        <v>82</v>
      </c>
    </row>
    <row r="919" spans="1:9" x14ac:dyDescent="0.25">
      <c r="A919" s="31">
        <v>918</v>
      </c>
      <c r="B919" s="48">
        <v>44231</v>
      </c>
      <c r="C919" t="s">
        <v>13</v>
      </c>
      <c r="D919" t="s">
        <v>180</v>
      </c>
      <c r="E919" s="50">
        <v>13000</v>
      </c>
      <c r="F919" t="s">
        <v>82</v>
      </c>
      <c r="G919" t="s">
        <v>741</v>
      </c>
      <c r="H919" t="s">
        <v>82</v>
      </c>
      <c r="I919" t="s">
        <v>82</v>
      </c>
    </row>
    <row r="920" spans="1:9" x14ac:dyDescent="0.25">
      <c r="A920" s="31">
        <v>919</v>
      </c>
      <c r="B920" s="48">
        <v>44231</v>
      </c>
      <c r="C920" t="s">
        <v>744</v>
      </c>
      <c r="D920" t="s">
        <v>422</v>
      </c>
      <c r="E920" s="50">
        <v>24000</v>
      </c>
      <c r="F920" t="s">
        <v>82</v>
      </c>
      <c r="G920" t="s">
        <v>327</v>
      </c>
      <c r="H920" t="s">
        <v>82</v>
      </c>
      <c r="I920" t="s">
        <v>82</v>
      </c>
    </row>
    <row r="921" spans="1:9" x14ac:dyDescent="0.25">
      <c r="A921" s="31">
        <v>920</v>
      </c>
      <c r="B921" s="48">
        <v>44232</v>
      </c>
      <c r="C921" t="s">
        <v>48</v>
      </c>
      <c r="D921" t="s">
        <v>118</v>
      </c>
      <c r="E921" s="50">
        <v>20000</v>
      </c>
      <c r="F921" t="s">
        <v>82</v>
      </c>
      <c r="G921" t="s">
        <v>742</v>
      </c>
      <c r="H921" t="s">
        <v>82</v>
      </c>
      <c r="I921" t="s">
        <v>82</v>
      </c>
    </row>
    <row r="922" spans="1:9" x14ac:dyDescent="0.25">
      <c r="A922" s="31">
        <v>921</v>
      </c>
      <c r="B922" s="48">
        <v>44233</v>
      </c>
      <c r="C922" t="s">
        <v>768</v>
      </c>
      <c r="D922" t="s">
        <v>764</v>
      </c>
      <c r="E922" s="50">
        <v>43500</v>
      </c>
      <c r="F922" t="s">
        <v>82</v>
      </c>
      <c r="G922" t="s">
        <v>191</v>
      </c>
      <c r="H922" t="s">
        <v>82</v>
      </c>
      <c r="I922" t="s">
        <v>82</v>
      </c>
    </row>
    <row r="923" spans="1:9" x14ac:dyDescent="0.25">
      <c r="A923" s="31">
        <v>922</v>
      </c>
      <c r="B923" s="48">
        <v>44233</v>
      </c>
      <c r="C923" t="s">
        <v>9</v>
      </c>
      <c r="D923" t="s">
        <v>12</v>
      </c>
      <c r="E923" s="50">
        <v>23450</v>
      </c>
      <c r="F923" t="s">
        <v>82</v>
      </c>
      <c r="G923" t="s">
        <v>388</v>
      </c>
      <c r="H923" t="s">
        <v>82</v>
      </c>
      <c r="I923" t="s">
        <v>82</v>
      </c>
    </row>
    <row r="924" spans="1:9" x14ac:dyDescent="0.25">
      <c r="A924" s="31">
        <v>923</v>
      </c>
      <c r="B924" s="48">
        <v>44234</v>
      </c>
      <c r="C924" t="s">
        <v>750</v>
      </c>
      <c r="D924" t="s">
        <v>754</v>
      </c>
      <c r="E924" s="50">
        <v>50000</v>
      </c>
      <c r="F924" t="s">
        <v>82</v>
      </c>
      <c r="G924" t="s">
        <v>743</v>
      </c>
      <c r="H924" t="s">
        <v>82</v>
      </c>
      <c r="I924" t="s">
        <v>82</v>
      </c>
    </row>
    <row r="925" spans="1:9" x14ac:dyDescent="0.25">
      <c r="A925" s="31">
        <v>924</v>
      </c>
      <c r="B925" s="48">
        <v>43920</v>
      </c>
      <c r="C925" t="s">
        <v>744</v>
      </c>
      <c r="D925" t="s">
        <v>745</v>
      </c>
      <c r="E925" s="50">
        <v>409000</v>
      </c>
      <c r="F925" t="s">
        <v>82</v>
      </c>
      <c r="G925" t="s">
        <v>126</v>
      </c>
      <c r="H925" t="s">
        <v>82</v>
      </c>
      <c r="I925" t="s">
        <v>82</v>
      </c>
    </row>
    <row r="926" spans="1:9" x14ac:dyDescent="0.25">
      <c r="A926" s="31">
        <v>925</v>
      </c>
      <c r="B926" s="48">
        <v>43920</v>
      </c>
      <c r="C926" t="s">
        <v>9</v>
      </c>
      <c r="D926" t="s">
        <v>12</v>
      </c>
      <c r="E926" s="50">
        <v>6250</v>
      </c>
      <c r="F926" t="s">
        <v>82</v>
      </c>
      <c r="G926" t="s">
        <v>127</v>
      </c>
      <c r="H926" t="s">
        <v>82</v>
      </c>
      <c r="I926" t="s">
        <v>82</v>
      </c>
    </row>
    <row r="927" spans="1:9" x14ac:dyDescent="0.25">
      <c r="A927" s="31">
        <v>926</v>
      </c>
      <c r="B927" s="48">
        <v>43920</v>
      </c>
      <c r="C927" t="s">
        <v>9</v>
      </c>
      <c r="D927" t="s">
        <v>12</v>
      </c>
      <c r="E927" s="50">
        <v>4750</v>
      </c>
      <c r="F927" t="s">
        <v>82</v>
      </c>
      <c r="G927" t="s">
        <v>128</v>
      </c>
      <c r="H927" t="s">
        <v>82</v>
      </c>
      <c r="I927" t="s">
        <v>82</v>
      </c>
    </row>
    <row r="928" spans="1:9" x14ac:dyDescent="0.25">
      <c r="A928" s="31">
        <v>927</v>
      </c>
      <c r="B928" s="48">
        <v>43920</v>
      </c>
      <c r="C928" t="s">
        <v>23</v>
      </c>
      <c r="D928" t="s">
        <v>125</v>
      </c>
      <c r="E928" s="50">
        <v>5000</v>
      </c>
      <c r="F928" t="s">
        <v>82</v>
      </c>
      <c r="G928" t="s">
        <v>129</v>
      </c>
      <c r="H928" t="s">
        <v>82</v>
      </c>
      <c r="I928" t="s">
        <v>82</v>
      </c>
    </row>
    <row r="929" spans="1:9" x14ac:dyDescent="0.25">
      <c r="A929" s="31">
        <v>928</v>
      </c>
      <c r="B929" s="48">
        <v>43921</v>
      </c>
      <c r="C929" t="s">
        <v>23</v>
      </c>
      <c r="D929" t="s">
        <v>34</v>
      </c>
      <c r="E929" s="50">
        <v>4000</v>
      </c>
      <c r="F929" t="s">
        <v>82</v>
      </c>
      <c r="G929" t="s">
        <v>130</v>
      </c>
      <c r="H929" t="s">
        <v>82</v>
      </c>
      <c r="I929" t="s">
        <v>82</v>
      </c>
    </row>
    <row r="930" spans="1:9" x14ac:dyDescent="0.25">
      <c r="A930" s="31">
        <v>929</v>
      </c>
      <c r="B930" s="48">
        <v>43921</v>
      </c>
      <c r="C930" t="s">
        <v>750</v>
      </c>
      <c r="D930" t="s">
        <v>754</v>
      </c>
      <c r="E930" s="50">
        <v>12500</v>
      </c>
      <c r="F930" t="s">
        <v>82</v>
      </c>
      <c r="G930" t="s">
        <v>131</v>
      </c>
      <c r="H930" t="s">
        <v>82</v>
      </c>
      <c r="I930" t="s">
        <v>82</v>
      </c>
    </row>
    <row r="931" spans="1:9" x14ac:dyDescent="0.25">
      <c r="A931" s="31">
        <v>930</v>
      </c>
      <c r="B931" s="48">
        <v>43922</v>
      </c>
      <c r="C931" t="s">
        <v>744</v>
      </c>
      <c r="D931" t="s">
        <v>745</v>
      </c>
      <c r="E931" s="50">
        <v>65000</v>
      </c>
      <c r="F931" t="s">
        <v>82</v>
      </c>
      <c r="G931" t="s">
        <v>132</v>
      </c>
      <c r="H931" t="s">
        <v>82</v>
      </c>
      <c r="I931" t="s">
        <v>82</v>
      </c>
    </row>
    <row r="932" spans="1:9" x14ac:dyDescent="0.25">
      <c r="A932" s="31">
        <v>931</v>
      </c>
      <c r="B932" s="48">
        <v>43923</v>
      </c>
      <c r="C932" t="s">
        <v>768</v>
      </c>
      <c r="D932" t="s">
        <v>755</v>
      </c>
      <c r="E932" s="50">
        <v>400000</v>
      </c>
      <c r="F932" t="s">
        <v>82</v>
      </c>
      <c r="G932" t="s">
        <v>133</v>
      </c>
      <c r="H932" t="s">
        <v>82</v>
      </c>
      <c r="I932" t="s">
        <v>82</v>
      </c>
    </row>
    <row r="933" spans="1:9" x14ac:dyDescent="0.25">
      <c r="A933" s="31">
        <v>932</v>
      </c>
      <c r="B933" s="48">
        <v>43923</v>
      </c>
      <c r="C933" t="s">
        <v>9</v>
      </c>
      <c r="D933" t="s">
        <v>12</v>
      </c>
      <c r="E933" s="50">
        <v>7000</v>
      </c>
      <c r="F933" t="s">
        <v>82</v>
      </c>
      <c r="G933" t="s">
        <v>134</v>
      </c>
      <c r="H933" t="s">
        <v>82</v>
      </c>
      <c r="I933" t="s">
        <v>82</v>
      </c>
    </row>
    <row r="934" spans="1:9" x14ac:dyDescent="0.25">
      <c r="A934" s="31">
        <v>933</v>
      </c>
      <c r="B934" s="48">
        <v>43924</v>
      </c>
      <c r="C934" t="s">
        <v>23</v>
      </c>
      <c r="D934" t="s">
        <v>125</v>
      </c>
      <c r="E934" s="50">
        <v>8500</v>
      </c>
      <c r="F934" t="s">
        <v>82</v>
      </c>
      <c r="G934" t="s">
        <v>135</v>
      </c>
      <c r="H934" t="s">
        <v>82</v>
      </c>
      <c r="I934" t="s">
        <v>82</v>
      </c>
    </row>
    <row r="935" spans="1:9" x14ac:dyDescent="0.25">
      <c r="A935" s="31">
        <v>934</v>
      </c>
      <c r="B935" s="48">
        <v>43924</v>
      </c>
      <c r="C935" t="s">
        <v>23</v>
      </c>
      <c r="D935" t="s">
        <v>125</v>
      </c>
      <c r="E935" s="50">
        <v>2500</v>
      </c>
      <c r="F935" t="s">
        <v>82</v>
      </c>
      <c r="G935" t="s">
        <v>136</v>
      </c>
      <c r="H935" t="s">
        <v>82</v>
      </c>
      <c r="I935" t="s">
        <v>82</v>
      </c>
    </row>
    <row r="936" spans="1:9" x14ac:dyDescent="0.25">
      <c r="A936" s="31">
        <v>935</v>
      </c>
      <c r="B936" s="48">
        <v>43925</v>
      </c>
      <c r="C936" t="s">
        <v>92</v>
      </c>
      <c r="D936" t="s">
        <v>75</v>
      </c>
      <c r="E936" s="50">
        <v>5000</v>
      </c>
      <c r="F936" t="s">
        <v>82</v>
      </c>
      <c r="G936" t="s">
        <v>137</v>
      </c>
      <c r="H936" t="s">
        <v>82</v>
      </c>
      <c r="I936" t="s">
        <v>82</v>
      </c>
    </row>
    <row r="937" spans="1:9" x14ac:dyDescent="0.25">
      <c r="A937" s="31">
        <v>936</v>
      </c>
      <c r="B937" s="48">
        <v>43927</v>
      </c>
      <c r="C937" t="s">
        <v>13</v>
      </c>
      <c r="D937" t="s">
        <v>17</v>
      </c>
      <c r="E937" s="50">
        <v>5000</v>
      </c>
      <c r="F937" t="s">
        <v>82</v>
      </c>
      <c r="G937" t="s">
        <v>17</v>
      </c>
      <c r="H937" t="s">
        <v>82</v>
      </c>
      <c r="I937" t="s">
        <v>82</v>
      </c>
    </row>
    <row r="938" spans="1:9" x14ac:dyDescent="0.25">
      <c r="A938" s="31">
        <v>937</v>
      </c>
      <c r="B938" s="48">
        <v>43927</v>
      </c>
      <c r="C938" t="s">
        <v>9</v>
      </c>
      <c r="D938" t="s">
        <v>12</v>
      </c>
      <c r="E938" s="50">
        <v>5000</v>
      </c>
      <c r="F938" t="s">
        <v>82</v>
      </c>
      <c r="G938" t="s">
        <v>138</v>
      </c>
      <c r="H938" t="s">
        <v>82</v>
      </c>
      <c r="I938" t="s">
        <v>82</v>
      </c>
    </row>
    <row r="939" spans="1:9" x14ac:dyDescent="0.25">
      <c r="A939" s="31">
        <v>938</v>
      </c>
      <c r="B939" s="48">
        <v>43927</v>
      </c>
      <c r="C939" t="s">
        <v>13</v>
      </c>
      <c r="D939" t="s">
        <v>17</v>
      </c>
      <c r="E939" s="50">
        <v>4000</v>
      </c>
      <c r="F939" t="s">
        <v>82</v>
      </c>
      <c r="G939" t="s">
        <v>139</v>
      </c>
      <c r="H939" t="s">
        <v>82</v>
      </c>
      <c r="I939" t="s">
        <v>82</v>
      </c>
    </row>
    <row r="940" spans="1:9" x14ac:dyDescent="0.25">
      <c r="A940" s="31">
        <v>939</v>
      </c>
      <c r="B940" s="48">
        <v>43927</v>
      </c>
      <c r="C940" t="s">
        <v>768</v>
      </c>
      <c r="D940" t="s">
        <v>755</v>
      </c>
      <c r="E940" s="50">
        <v>300000</v>
      </c>
      <c r="F940" t="s">
        <v>82</v>
      </c>
      <c r="G940" t="s">
        <v>133</v>
      </c>
      <c r="H940" t="s">
        <v>82</v>
      </c>
      <c r="I940" t="s">
        <v>82</v>
      </c>
    </row>
    <row r="941" spans="1:9" x14ac:dyDescent="0.25">
      <c r="A941" s="31">
        <v>940</v>
      </c>
      <c r="B941" s="48">
        <v>43928</v>
      </c>
      <c r="C941" t="s">
        <v>9</v>
      </c>
      <c r="D941" t="s">
        <v>12</v>
      </c>
      <c r="E941" s="50">
        <v>5000</v>
      </c>
      <c r="F941" t="s">
        <v>82</v>
      </c>
      <c r="G941" t="s">
        <v>140</v>
      </c>
      <c r="H941" t="s">
        <v>82</v>
      </c>
      <c r="I941" t="s">
        <v>82</v>
      </c>
    </row>
    <row r="942" spans="1:9" x14ac:dyDescent="0.25">
      <c r="A942" s="31">
        <v>941</v>
      </c>
      <c r="B942" s="48">
        <v>43928</v>
      </c>
      <c r="C942" t="s">
        <v>13</v>
      </c>
      <c r="D942" t="s">
        <v>756</v>
      </c>
      <c r="E942" s="50">
        <v>2000</v>
      </c>
      <c r="F942" t="s">
        <v>82</v>
      </c>
      <c r="G942" t="s">
        <v>141</v>
      </c>
      <c r="H942" t="s">
        <v>82</v>
      </c>
      <c r="I942" t="s">
        <v>82</v>
      </c>
    </row>
    <row r="943" spans="1:9" x14ac:dyDescent="0.25">
      <c r="A943" s="31">
        <v>942</v>
      </c>
      <c r="B943" s="48">
        <v>43929</v>
      </c>
      <c r="C943" t="s">
        <v>9</v>
      </c>
      <c r="D943" t="s">
        <v>12</v>
      </c>
      <c r="E943" s="50">
        <v>10000</v>
      </c>
      <c r="F943" t="s">
        <v>82</v>
      </c>
      <c r="G943" t="s">
        <v>142</v>
      </c>
      <c r="H943" t="s">
        <v>82</v>
      </c>
      <c r="I943" t="s">
        <v>82</v>
      </c>
    </row>
    <row r="944" spans="1:9" x14ac:dyDescent="0.25">
      <c r="A944" s="31">
        <v>943</v>
      </c>
      <c r="B944" s="48">
        <v>43929</v>
      </c>
      <c r="C944" t="s">
        <v>13</v>
      </c>
      <c r="D944" t="s">
        <v>180</v>
      </c>
      <c r="E944" s="50">
        <v>13000</v>
      </c>
      <c r="F944" t="s">
        <v>82</v>
      </c>
      <c r="G944" t="s">
        <v>143</v>
      </c>
      <c r="H944" t="s">
        <v>82</v>
      </c>
      <c r="I944" t="s">
        <v>82</v>
      </c>
    </row>
    <row r="945" spans="1:9" x14ac:dyDescent="0.25">
      <c r="A945" s="31">
        <v>944</v>
      </c>
      <c r="B945" s="48">
        <v>43929</v>
      </c>
      <c r="C945" t="s">
        <v>751</v>
      </c>
      <c r="D945" t="s">
        <v>747</v>
      </c>
      <c r="E945" s="50">
        <v>3000</v>
      </c>
      <c r="F945" t="s">
        <v>82</v>
      </c>
      <c r="G945" t="s">
        <v>144</v>
      </c>
      <c r="H945" t="s">
        <v>82</v>
      </c>
      <c r="I945" t="s">
        <v>82</v>
      </c>
    </row>
    <row r="946" spans="1:9" x14ac:dyDescent="0.25">
      <c r="A946" s="31">
        <v>945</v>
      </c>
      <c r="B946" s="48">
        <v>43929</v>
      </c>
      <c r="C946" t="s">
        <v>13</v>
      </c>
      <c r="D946" t="s">
        <v>16</v>
      </c>
      <c r="E946" s="50">
        <v>8000</v>
      </c>
      <c r="F946" t="s">
        <v>82</v>
      </c>
      <c r="G946" t="s">
        <v>145</v>
      </c>
      <c r="H946" t="s">
        <v>82</v>
      </c>
      <c r="I946" t="s">
        <v>82</v>
      </c>
    </row>
    <row r="947" spans="1:9" x14ac:dyDescent="0.25">
      <c r="A947" s="31">
        <v>946</v>
      </c>
      <c r="B947" s="48">
        <v>43929</v>
      </c>
      <c r="C947" t="s">
        <v>3</v>
      </c>
      <c r="D947" t="s">
        <v>73</v>
      </c>
      <c r="E947" s="50">
        <v>16000</v>
      </c>
      <c r="F947" t="s">
        <v>82</v>
      </c>
      <c r="G947" t="s">
        <v>146</v>
      </c>
      <c r="H947" t="s">
        <v>82</v>
      </c>
      <c r="I947" t="s">
        <v>82</v>
      </c>
    </row>
    <row r="948" spans="1:9" x14ac:dyDescent="0.25">
      <c r="A948" s="31">
        <v>947</v>
      </c>
      <c r="B948" s="48">
        <v>43929</v>
      </c>
      <c r="C948" t="s">
        <v>3</v>
      </c>
      <c r="D948" t="s">
        <v>73</v>
      </c>
      <c r="E948" s="50">
        <v>5000</v>
      </c>
      <c r="F948" t="s">
        <v>82</v>
      </c>
      <c r="G948" t="s">
        <v>147</v>
      </c>
      <c r="H948" t="s">
        <v>82</v>
      </c>
      <c r="I948" t="s">
        <v>82</v>
      </c>
    </row>
    <row r="949" spans="1:9" x14ac:dyDescent="0.25">
      <c r="A949" s="31">
        <v>948</v>
      </c>
      <c r="B949" s="48">
        <v>43929</v>
      </c>
      <c r="C949" t="s">
        <v>3</v>
      </c>
      <c r="D949" t="s">
        <v>73</v>
      </c>
      <c r="E949" s="50">
        <v>25500</v>
      </c>
      <c r="F949" t="s">
        <v>82</v>
      </c>
      <c r="G949" t="s">
        <v>148</v>
      </c>
      <c r="H949" t="s">
        <v>82</v>
      </c>
      <c r="I949" t="s">
        <v>82</v>
      </c>
    </row>
    <row r="950" spans="1:9" x14ac:dyDescent="0.25">
      <c r="A950" s="31">
        <v>949</v>
      </c>
      <c r="B950" s="48">
        <v>43929</v>
      </c>
      <c r="C950" t="s">
        <v>4</v>
      </c>
      <c r="D950" t="s">
        <v>37</v>
      </c>
      <c r="E950" s="50">
        <v>2500</v>
      </c>
      <c r="F950" t="s">
        <v>82</v>
      </c>
      <c r="G950" t="s">
        <v>149</v>
      </c>
      <c r="H950" t="s">
        <v>82</v>
      </c>
      <c r="I950" t="s">
        <v>82</v>
      </c>
    </row>
    <row r="951" spans="1:9" x14ac:dyDescent="0.25">
      <c r="A951" s="31">
        <v>950</v>
      </c>
      <c r="B951" s="48">
        <v>43930</v>
      </c>
      <c r="C951" t="s">
        <v>23</v>
      </c>
      <c r="D951" t="s">
        <v>24</v>
      </c>
      <c r="E951" s="50">
        <v>8000</v>
      </c>
      <c r="F951" t="s">
        <v>82</v>
      </c>
      <c r="G951" t="s">
        <v>150</v>
      </c>
      <c r="H951" t="s">
        <v>82</v>
      </c>
      <c r="I951" t="s">
        <v>82</v>
      </c>
    </row>
    <row r="952" spans="1:9" x14ac:dyDescent="0.25">
      <c r="A952" s="31">
        <v>951</v>
      </c>
      <c r="B952" s="48">
        <v>43931</v>
      </c>
      <c r="C952" t="s">
        <v>751</v>
      </c>
      <c r="D952" t="s">
        <v>747</v>
      </c>
      <c r="E952" s="50">
        <v>3000</v>
      </c>
      <c r="F952" t="s">
        <v>82</v>
      </c>
      <c r="G952" t="s">
        <v>151</v>
      </c>
      <c r="H952" t="s">
        <v>82</v>
      </c>
      <c r="I952" t="s">
        <v>82</v>
      </c>
    </row>
    <row r="953" spans="1:9" x14ac:dyDescent="0.25">
      <c r="A953" s="31">
        <v>952</v>
      </c>
      <c r="B953" s="48">
        <v>43932</v>
      </c>
      <c r="C953" t="s">
        <v>9</v>
      </c>
      <c r="D953" t="s">
        <v>12</v>
      </c>
      <c r="E953" s="50">
        <v>5000</v>
      </c>
      <c r="F953" t="s">
        <v>82</v>
      </c>
      <c r="G953" t="s">
        <v>152</v>
      </c>
      <c r="H953" t="s">
        <v>82</v>
      </c>
      <c r="I953" t="s">
        <v>82</v>
      </c>
    </row>
    <row r="954" spans="1:9" x14ac:dyDescent="0.25">
      <c r="A954" s="31">
        <v>953</v>
      </c>
      <c r="B954" s="48">
        <v>43933</v>
      </c>
      <c r="C954" t="s">
        <v>9</v>
      </c>
      <c r="D954" t="s">
        <v>10</v>
      </c>
      <c r="E954" s="50">
        <v>5000</v>
      </c>
      <c r="F954" t="s">
        <v>82</v>
      </c>
      <c r="G954" t="s">
        <v>153</v>
      </c>
      <c r="H954" t="s">
        <v>82</v>
      </c>
      <c r="I954" t="s">
        <v>82</v>
      </c>
    </row>
    <row r="955" spans="1:9" x14ac:dyDescent="0.25">
      <c r="A955" s="31">
        <v>954</v>
      </c>
      <c r="B955" s="48">
        <v>43934</v>
      </c>
      <c r="C955" t="s">
        <v>9</v>
      </c>
      <c r="D955" t="s">
        <v>12</v>
      </c>
      <c r="E955" s="50">
        <v>10000</v>
      </c>
      <c r="F955" t="s">
        <v>82</v>
      </c>
      <c r="G955" t="s">
        <v>154</v>
      </c>
      <c r="H955" t="s">
        <v>82</v>
      </c>
      <c r="I955" t="s">
        <v>82</v>
      </c>
    </row>
    <row r="956" spans="1:9" x14ac:dyDescent="0.25">
      <c r="A956" s="31">
        <v>955</v>
      </c>
      <c r="B956" s="48">
        <v>43934</v>
      </c>
      <c r="C956" t="s">
        <v>751</v>
      </c>
      <c r="D956" t="s">
        <v>747</v>
      </c>
      <c r="E956" s="50">
        <v>4500</v>
      </c>
      <c r="F956" t="s">
        <v>82</v>
      </c>
      <c r="G956" t="s">
        <v>151</v>
      </c>
      <c r="H956" t="s">
        <v>82</v>
      </c>
      <c r="I956" t="s">
        <v>82</v>
      </c>
    </row>
    <row r="957" spans="1:9" x14ac:dyDescent="0.25">
      <c r="A957" s="31">
        <v>956</v>
      </c>
      <c r="B957" s="48">
        <v>43934</v>
      </c>
      <c r="C957" t="s">
        <v>9</v>
      </c>
      <c r="D957" t="s">
        <v>10</v>
      </c>
      <c r="E957" s="50">
        <v>10000</v>
      </c>
      <c r="F957" t="s">
        <v>82</v>
      </c>
      <c r="G957" t="s">
        <v>154</v>
      </c>
      <c r="H957" t="s">
        <v>82</v>
      </c>
      <c r="I957" t="s">
        <v>82</v>
      </c>
    </row>
    <row r="958" spans="1:9" x14ac:dyDescent="0.25">
      <c r="A958" s="31">
        <v>957</v>
      </c>
      <c r="B958" s="48">
        <v>43935</v>
      </c>
      <c r="C958" t="s">
        <v>768</v>
      </c>
      <c r="D958" t="s">
        <v>755</v>
      </c>
      <c r="E958" s="50">
        <v>300000</v>
      </c>
      <c r="F958" t="s">
        <v>82</v>
      </c>
      <c r="G958" t="s">
        <v>133</v>
      </c>
      <c r="H958" t="s">
        <v>82</v>
      </c>
      <c r="I958" t="s">
        <v>82</v>
      </c>
    </row>
    <row r="959" spans="1:9" x14ac:dyDescent="0.25">
      <c r="A959" s="31">
        <v>958</v>
      </c>
      <c r="B959" s="48">
        <v>43936</v>
      </c>
      <c r="C959" t="s">
        <v>751</v>
      </c>
      <c r="D959" t="s">
        <v>747</v>
      </c>
      <c r="E959" s="50">
        <v>3000</v>
      </c>
      <c r="F959" t="s">
        <v>82</v>
      </c>
      <c r="G959" t="s">
        <v>151</v>
      </c>
      <c r="H959" t="s">
        <v>82</v>
      </c>
      <c r="I959" t="s">
        <v>82</v>
      </c>
    </row>
    <row r="960" spans="1:9" x14ac:dyDescent="0.25">
      <c r="A960" s="31">
        <v>959</v>
      </c>
      <c r="B960" s="48">
        <v>43936</v>
      </c>
      <c r="C960" t="s">
        <v>751</v>
      </c>
      <c r="D960" t="s">
        <v>757</v>
      </c>
      <c r="E960" s="50">
        <v>2500</v>
      </c>
      <c r="F960" t="s">
        <v>82</v>
      </c>
      <c r="G960" t="s">
        <v>155</v>
      </c>
      <c r="H960" t="s">
        <v>82</v>
      </c>
      <c r="I960" t="s">
        <v>82</v>
      </c>
    </row>
    <row r="961" spans="1:9" x14ac:dyDescent="0.25">
      <c r="A961" s="31">
        <v>960</v>
      </c>
      <c r="B961" s="48">
        <v>43936</v>
      </c>
      <c r="C961" t="s">
        <v>23</v>
      </c>
      <c r="D961" t="s">
        <v>34</v>
      </c>
      <c r="E961" s="50">
        <v>8000</v>
      </c>
      <c r="F961" t="s">
        <v>82</v>
      </c>
      <c r="G961" t="s">
        <v>156</v>
      </c>
      <c r="H961" t="s">
        <v>82</v>
      </c>
      <c r="I961" t="s">
        <v>82</v>
      </c>
    </row>
    <row r="962" spans="1:9" x14ac:dyDescent="0.25">
      <c r="A962" s="31">
        <v>961</v>
      </c>
      <c r="B962" s="48">
        <v>43936</v>
      </c>
      <c r="C962" t="s">
        <v>23</v>
      </c>
      <c r="D962" t="s">
        <v>125</v>
      </c>
      <c r="E962" s="50">
        <v>5500</v>
      </c>
      <c r="F962" t="s">
        <v>82</v>
      </c>
      <c r="G962" t="s">
        <v>157</v>
      </c>
      <c r="H962" t="s">
        <v>82</v>
      </c>
      <c r="I962" t="s">
        <v>82</v>
      </c>
    </row>
    <row r="963" spans="1:9" x14ac:dyDescent="0.25">
      <c r="A963" s="31">
        <v>962</v>
      </c>
      <c r="B963" s="48">
        <v>43937</v>
      </c>
      <c r="C963" t="s">
        <v>13</v>
      </c>
      <c r="D963" t="s">
        <v>16</v>
      </c>
      <c r="E963" s="50">
        <v>17000</v>
      </c>
      <c r="F963" t="s">
        <v>82</v>
      </c>
      <c r="G963" t="s">
        <v>158</v>
      </c>
      <c r="H963" t="s">
        <v>82</v>
      </c>
      <c r="I963" t="s">
        <v>82</v>
      </c>
    </row>
    <row r="964" spans="1:9" x14ac:dyDescent="0.25">
      <c r="A964" s="31">
        <v>963</v>
      </c>
      <c r="B964" s="48">
        <v>43937</v>
      </c>
      <c r="C964" t="s">
        <v>4</v>
      </c>
      <c r="D964" t="s">
        <v>37</v>
      </c>
      <c r="E964" s="50">
        <v>1000</v>
      </c>
      <c r="F964" t="s">
        <v>82</v>
      </c>
      <c r="G964" t="s">
        <v>149</v>
      </c>
      <c r="H964" t="s">
        <v>82</v>
      </c>
      <c r="I964" t="s">
        <v>82</v>
      </c>
    </row>
    <row r="965" spans="1:9" x14ac:dyDescent="0.25">
      <c r="A965" s="31">
        <v>964</v>
      </c>
      <c r="B965" s="48">
        <v>43937</v>
      </c>
      <c r="C965" t="s">
        <v>3</v>
      </c>
      <c r="D965" t="s">
        <v>73</v>
      </c>
      <c r="E965" s="50">
        <v>25000</v>
      </c>
      <c r="F965" t="s">
        <v>82</v>
      </c>
      <c r="G965" t="s">
        <v>159</v>
      </c>
      <c r="H965" t="s">
        <v>82</v>
      </c>
      <c r="I965" t="s">
        <v>82</v>
      </c>
    </row>
    <row r="966" spans="1:9" x14ac:dyDescent="0.25">
      <c r="A966" s="31">
        <v>965</v>
      </c>
      <c r="B966" s="48">
        <v>43938</v>
      </c>
      <c r="C966" t="s">
        <v>9</v>
      </c>
      <c r="D966" t="s">
        <v>12</v>
      </c>
      <c r="E966" s="50">
        <v>5000</v>
      </c>
      <c r="F966" t="s">
        <v>82</v>
      </c>
      <c r="G966" t="s">
        <v>152</v>
      </c>
      <c r="H966" t="s">
        <v>82</v>
      </c>
      <c r="I966" t="s">
        <v>82</v>
      </c>
    </row>
    <row r="967" spans="1:9" x14ac:dyDescent="0.25">
      <c r="A967" s="31">
        <v>966</v>
      </c>
      <c r="B967" s="48">
        <v>43938</v>
      </c>
      <c r="C967" t="s">
        <v>13</v>
      </c>
      <c r="D967" t="s">
        <v>758</v>
      </c>
      <c r="E967" s="50">
        <v>3500</v>
      </c>
      <c r="F967" t="s">
        <v>82</v>
      </c>
      <c r="G967" t="s">
        <v>160</v>
      </c>
      <c r="H967" t="s">
        <v>82</v>
      </c>
      <c r="I967" t="s">
        <v>82</v>
      </c>
    </row>
    <row r="968" spans="1:9" x14ac:dyDescent="0.25">
      <c r="A968" s="31">
        <v>967</v>
      </c>
      <c r="B968" s="48">
        <v>43939</v>
      </c>
      <c r="C968" t="s">
        <v>9</v>
      </c>
      <c r="D968" t="s">
        <v>12</v>
      </c>
      <c r="E968" s="50">
        <v>5000</v>
      </c>
      <c r="F968" t="s">
        <v>82</v>
      </c>
      <c r="G968" t="s">
        <v>138</v>
      </c>
      <c r="H968" t="s">
        <v>82</v>
      </c>
      <c r="I968" t="s">
        <v>82</v>
      </c>
    </row>
    <row r="969" spans="1:9" x14ac:dyDescent="0.25">
      <c r="A969" s="31">
        <v>968</v>
      </c>
      <c r="B969" s="48">
        <v>43939</v>
      </c>
      <c r="C969" t="s">
        <v>751</v>
      </c>
      <c r="D969" t="s">
        <v>747</v>
      </c>
      <c r="E969" s="50">
        <v>4500</v>
      </c>
      <c r="F969" t="s">
        <v>82</v>
      </c>
      <c r="G969" t="s">
        <v>151</v>
      </c>
      <c r="H969" t="s">
        <v>82</v>
      </c>
      <c r="I969" t="s">
        <v>82</v>
      </c>
    </row>
    <row r="970" spans="1:9" x14ac:dyDescent="0.25">
      <c r="A970" s="31">
        <v>969</v>
      </c>
      <c r="B970" s="48">
        <v>43941</v>
      </c>
      <c r="C970" t="s">
        <v>9</v>
      </c>
      <c r="D970" t="s">
        <v>10</v>
      </c>
      <c r="E970" s="50">
        <v>10000</v>
      </c>
      <c r="F970" t="s">
        <v>82</v>
      </c>
      <c r="G970" t="s">
        <v>161</v>
      </c>
      <c r="H970" t="s">
        <v>82</v>
      </c>
      <c r="I970" t="s">
        <v>82</v>
      </c>
    </row>
    <row r="971" spans="1:9" x14ac:dyDescent="0.25">
      <c r="A971" s="31">
        <v>970</v>
      </c>
      <c r="B971" s="48">
        <v>43941</v>
      </c>
      <c r="C971" t="s">
        <v>13</v>
      </c>
      <c r="D971" t="s">
        <v>180</v>
      </c>
      <c r="E971" s="50">
        <v>12500</v>
      </c>
      <c r="F971" t="s">
        <v>82</v>
      </c>
      <c r="G971" t="s">
        <v>162</v>
      </c>
      <c r="H971" t="s">
        <v>82</v>
      </c>
      <c r="I971" t="s">
        <v>82</v>
      </c>
    </row>
    <row r="972" spans="1:9" x14ac:dyDescent="0.25">
      <c r="A972" s="31">
        <v>971</v>
      </c>
      <c r="B972" s="48">
        <v>43941</v>
      </c>
      <c r="C972" t="s">
        <v>9</v>
      </c>
      <c r="D972" t="s">
        <v>12</v>
      </c>
      <c r="E972" s="50">
        <v>3000</v>
      </c>
      <c r="F972" t="s">
        <v>82</v>
      </c>
      <c r="G972" t="s">
        <v>138</v>
      </c>
      <c r="H972" t="s">
        <v>82</v>
      </c>
      <c r="I972" t="s">
        <v>82</v>
      </c>
    </row>
    <row r="973" spans="1:9" x14ac:dyDescent="0.25">
      <c r="A973" s="31">
        <v>972</v>
      </c>
      <c r="B973" s="48">
        <v>43942</v>
      </c>
      <c r="C973" t="s">
        <v>9</v>
      </c>
      <c r="D973" t="s">
        <v>12</v>
      </c>
      <c r="E973" s="50">
        <v>4000</v>
      </c>
      <c r="F973" t="s">
        <v>82</v>
      </c>
      <c r="G973" t="s">
        <v>138</v>
      </c>
      <c r="H973" t="s">
        <v>82</v>
      </c>
      <c r="I973" t="s">
        <v>82</v>
      </c>
    </row>
    <row r="974" spans="1:9" x14ac:dyDescent="0.25">
      <c r="A974" s="31">
        <v>973</v>
      </c>
      <c r="B974" s="48">
        <v>43943</v>
      </c>
      <c r="C974" t="s">
        <v>48</v>
      </c>
      <c r="D974" t="s">
        <v>118</v>
      </c>
      <c r="E974" s="50">
        <v>138250</v>
      </c>
      <c r="F974" t="s">
        <v>82</v>
      </c>
      <c r="G974" t="s">
        <v>163</v>
      </c>
      <c r="H974" t="s">
        <v>82</v>
      </c>
      <c r="I974" t="s">
        <v>82</v>
      </c>
    </row>
    <row r="975" spans="1:9" x14ac:dyDescent="0.25">
      <c r="A975" s="31">
        <v>974</v>
      </c>
      <c r="B975" s="48">
        <v>43943</v>
      </c>
      <c r="C975" t="s">
        <v>48</v>
      </c>
      <c r="D975" t="s">
        <v>117</v>
      </c>
      <c r="E975" s="50">
        <v>17000</v>
      </c>
      <c r="F975" t="s">
        <v>82</v>
      </c>
      <c r="G975" t="s">
        <v>164</v>
      </c>
      <c r="H975" t="s">
        <v>82</v>
      </c>
      <c r="I975" t="s">
        <v>82</v>
      </c>
    </row>
    <row r="976" spans="1:9" x14ac:dyDescent="0.25">
      <c r="A976" s="31">
        <v>975</v>
      </c>
      <c r="B976" s="48">
        <v>43943</v>
      </c>
      <c r="C976" t="s">
        <v>4</v>
      </c>
      <c r="D976" t="s">
        <v>37</v>
      </c>
      <c r="E976" s="50">
        <v>750</v>
      </c>
      <c r="F976" t="s">
        <v>82</v>
      </c>
      <c r="G976" t="s">
        <v>165</v>
      </c>
      <c r="H976" t="s">
        <v>82</v>
      </c>
      <c r="I976" t="s">
        <v>82</v>
      </c>
    </row>
    <row r="977" spans="1:9" x14ac:dyDescent="0.25">
      <c r="A977" s="31">
        <v>976</v>
      </c>
      <c r="B977" s="48">
        <v>43943</v>
      </c>
      <c r="C977" t="s">
        <v>44</v>
      </c>
      <c r="D977" t="s">
        <v>124</v>
      </c>
      <c r="E977" s="50">
        <v>40000</v>
      </c>
      <c r="F977" t="s">
        <v>82</v>
      </c>
      <c r="G977" t="s">
        <v>166</v>
      </c>
      <c r="H977" t="s">
        <v>82</v>
      </c>
      <c r="I977" t="s">
        <v>82</v>
      </c>
    </row>
    <row r="978" spans="1:9" x14ac:dyDescent="0.25">
      <c r="A978" s="31">
        <v>977</v>
      </c>
      <c r="B978" s="48">
        <v>43943</v>
      </c>
      <c r="C978" t="s">
        <v>13</v>
      </c>
      <c r="D978" t="s">
        <v>17</v>
      </c>
      <c r="E978" s="50">
        <v>4000</v>
      </c>
      <c r="F978" t="s">
        <v>82</v>
      </c>
      <c r="G978" t="s">
        <v>167</v>
      </c>
      <c r="H978" t="s">
        <v>82</v>
      </c>
      <c r="I978" t="s">
        <v>82</v>
      </c>
    </row>
    <row r="979" spans="1:9" x14ac:dyDescent="0.25">
      <c r="A979" s="31">
        <v>978</v>
      </c>
      <c r="B979" s="48">
        <v>43943</v>
      </c>
      <c r="C979" t="s">
        <v>9</v>
      </c>
      <c r="D979" t="s">
        <v>10</v>
      </c>
      <c r="E979" s="50">
        <v>15000</v>
      </c>
      <c r="F979" t="s">
        <v>82</v>
      </c>
      <c r="G979" t="s">
        <v>168</v>
      </c>
      <c r="H979" t="s">
        <v>82</v>
      </c>
      <c r="I979" t="s">
        <v>82</v>
      </c>
    </row>
    <row r="980" spans="1:9" x14ac:dyDescent="0.25">
      <c r="A980" s="31">
        <v>979</v>
      </c>
      <c r="B980" s="48">
        <v>43944</v>
      </c>
      <c r="C980" t="s">
        <v>744</v>
      </c>
      <c r="D980" t="s">
        <v>422</v>
      </c>
      <c r="E980" s="50">
        <v>52000</v>
      </c>
      <c r="F980" t="s">
        <v>82</v>
      </c>
      <c r="G980" t="s">
        <v>169</v>
      </c>
      <c r="H980" t="s">
        <v>82</v>
      </c>
      <c r="I980" t="s">
        <v>82</v>
      </c>
    </row>
    <row r="981" spans="1:9" x14ac:dyDescent="0.25">
      <c r="A981" s="31">
        <v>980</v>
      </c>
      <c r="B981" s="48">
        <v>43944</v>
      </c>
      <c r="C981" t="s">
        <v>744</v>
      </c>
      <c r="D981" t="s">
        <v>21</v>
      </c>
      <c r="E981" s="50">
        <v>20000</v>
      </c>
      <c r="F981" t="s">
        <v>82</v>
      </c>
      <c r="G981" t="s">
        <v>170</v>
      </c>
      <c r="H981" t="s">
        <v>82</v>
      </c>
      <c r="I981" t="s">
        <v>82</v>
      </c>
    </row>
    <row r="982" spans="1:9" x14ac:dyDescent="0.25">
      <c r="A982" s="31">
        <v>981</v>
      </c>
      <c r="B982" s="48">
        <v>43944</v>
      </c>
      <c r="C982" t="s">
        <v>9</v>
      </c>
      <c r="D982" t="s">
        <v>12</v>
      </c>
      <c r="E982" s="50">
        <v>12000</v>
      </c>
      <c r="F982" t="s">
        <v>82</v>
      </c>
      <c r="G982" t="s">
        <v>171</v>
      </c>
      <c r="H982" t="s">
        <v>82</v>
      </c>
      <c r="I982" t="s">
        <v>82</v>
      </c>
    </row>
    <row r="983" spans="1:9" x14ac:dyDescent="0.25">
      <c r="A983" s="31">
        <v>982</v>
      </c>
      <c r="B983" s="48">
        <v>43948</v>
      </c>
      <c r="C983" t="s">
        <v>744</v>
      </c>
      <c r="D983" t="s">
        <v>745</v>
      </c>
      <c r="E983" s="50">
        <v>549000</v>
      </c>
      <c r="F983" t="s">
        <v>82</v>
      </c>
      <c r="G983" t="s">
        <v>172</v>
      </c>
      <c r="H983" t="s">
        <v>82</v>
      </c>
      <c r="I983" t="s">
        <v>82</v>
      </c>
    </row>
    <row r="984" spans="1:9" x14ac:dyDescent="0.25">
      <c r="A984" s="31">
        <v>983</v>
      </c>
      <c r="B984" s="48">
        <v>43948</v>
      </c>
      <c r="C984" t="s">
        <v>751</v>
      </c>
      <c r="D984" t="s">
        <v>747</v>
      </c>
      <c r="E984" s="50">
        <v>3000</v>
      </c>
      <c r="F984" t="s">
        <v>82</v>
      </c>
      <c r="G984" t="s">
        <v>173</v>
      </c>
      <c r="H984" t="s">
        <v>82</v>
      </c>
      <c r="I984" t="s">
        <v>82</v>
      </c>
    </row>
    <row r="985" spans="1:9" x14ac:dyDescent="0.25">
      <c r="A985" s="31">
        <v>984</v>
      </c>
      <c r="B985" s="48">
        <v>43949</v>
      </c>
      <c r="C985" t="s">
        <v>9</v>
      </c>
      <c r="D985" t="s">
        <v>12</v>
      </c>
      <c r="E985" s="50">
        <v>5000</v>
      </c>
      <c r="F985" t="s">
        <v>82</v>
      </c>
      <c r="G985" t="s">
        <v>138</v>
      </c>
      <c r="H985" t="s">
        <v>82</v>
      </c>
      <c r="I985" t="s">
        <v>82</v>
      </c>
    </row>
    <row r="986" spans="1:9" x14ac:dyDescent="0.25">
      <c r="A986" s="31">
        <v>985</v>
      </c>
      <c r="B986" s="48">
        <v>43950</v>
      </c>
      <c r="C986" t="s">
        <v>751</v>
      </c>
      <c r="D986" t="s">
        <v>757</v>
      </c>
      <c r="E986" s="50">
        <v>3500</v>
      </c>
      <c r="F986" t="s">
        <v>82</v>
      </c>
      <c r="G986" t="s">
        <v>174</v>
      </c>
      <c r="H986" t="s">
        <v>82</v>
      </c>
      <c r="I986" t="s">
        <v>82</v>
      </c>
    </row>
    <row r="987" spans="1:9" x14ac:dyDescent="0.25">
      <c r="A987" s="31">
        <v>986</v>
      </c>
      <c r="B987" s="48">
        <v>43950</v>
      </c>
      <c r="C987" t="s">
        <v>13</v>
      </c>
      <c r="D987" t="s">
        <v>17</v>
      </c>
      <c r="E987" s="50">
        <v>10500</v>
      </c>
      <c r="F987" t="s">
        <v>82</v>
      </c>
      <c r="G987" t="s">
        <v>17</v>
      </c>
      <c r="H987" t="s">
        <v>82</v>
      </c>
      <c r="I987" t="s">
        <v>82</v>
      </c>
    </row>
    <row r="988" spans="1:9" x14ac:dyDescent="0.25">
      <c r="A988" s="31">
        <v>987</v>
      </c>
      <c r="B988" s="48">
        <v>43950</v>
      </c>
      <c r="C988" t="s">
        <v>13</v>
      </c>
      <c r="D988" t="s">
        <v>20</v>
      </c>
      <c r="E988" s="50">
        <v>7500</v>
      </c>
      <c r="F988" t="s">
        <v>82</v>
      </c>
      <c r="G988" t="s">
        <v>175</v>
      </c>
      <c r="H988" t="s">
        <v>82</v>
      </c>
      <c r="I988" t="s">
        <v>82</v>
      </c>
    </row>
    <row r="989" spans="1:9" x14ac:dyDescent="0.25">
      <c r="A989" s="31">
        <v>988</v>
      </c>
      <c r="B989" s="48">
        <v>43950</v>
      </c>
      <c r="C989" t="s">
        <v>13</v>
      </c>
      <c r="D989" t="s">
        <v>180</v>
      </c>
      <c r="E989" s="50">
        <v>6000</v>
      </c>
      <c r="F989" t="s">
        <v>82</v>
      </c>
      <c r="G989" t="s">
        <v>176</v>
      </c>
      <c r="H989" t="s">
        <v>82</v>
      </c>
      <c r="I989" t="s">
        <v>82</v>
      </c>
    </row>
    <row r="990" spans="1:9" x14ac:dyDescent="0.25">
      <c r="A990" s="31">
        <v>989</v>
      </c>
      <c r="B990" s="48">
        <v>43951</v>
      </c>
      <c r="C990" t="s">
        <v>9</v>
      </c>
      <c r="D990" t="s">
        <v>12</v>
      </c>
      <c r="E990" s="50">
        <v>10000</v>
      </c>
      <c r="F990" t="s">
        <v>82</v>
      </c>
      <c r="G990" t="s">
        <v>177</v>
      </c>
      <c r="H990" t="s">
        <v>82</v>
      </c>
      <c r="I990" t="s">
        <v>82</v>
      </c>
    </row>
    <row r="991" spans="1:9" x14ac:dyDescent="0.25">
      <c r="A991" s="31">
        <v>990</v>
      </c>
      <c r="B991" s="48">
        <v>43953</v>
      </c>
      <c r="C991" t="s">
        <v>13</v>
      </c>
      <c r="D991" t="s">
        <v>758</v>
      </c>
      <c r="E991" s="50">
        <v>15000</v>
      </c>
      <c r="F991" t="s">
        <v>82</v>
      </c>
      <c r="G991" t="s">
        <v>178</v>
      </c>
      <c r="H991" t="s">
        <v>82</v>
      </c>
      <c r="I991" t="s">
        <v>82</v>
      </c>
    </row>
    <row r="992" spans="1:9" x14ac:dyDescent="0.25">
      <c r="A992" s="31">
        <v>991</v>
      </c>
      <c r="B992" s="48">
        <v>43953</v>
      </c>
      <c r="C992" t="s">
        <v>9</v>
      </c>
      <c r="D992" t="s">
        <v>12</v>
      </c>
      <c r="E992" s="50">
        <v>5000</v>
      </c>
      <c r="F992" t="s">
        <v>82</v>
      </c>
      <c r="G992" t="s">
        <v>138</v>
      </c>
      <c r="H992" t="s">
        <v>82</v>
      </c>
      <c r="I992" t="s">
        <v>82</v>
      </c>
    </row>
    <row r="993" spans="1:9" x14ac:dyDescent="0.25">
      <c r="A993" s="31">
        <v>992</v>
      </c>
      <c r="B993" s="48">
        <v>43953</v>
      </c>
      <c r="C993" t="s">
        <v>48</v>
      </c>
      <c r="D993" t="s">
        <v>119</v>
      </c>
      <c r="E993" s="50">
        <v>3000</v>
      </c>
      <c r="F993" t="s">
        <v>82</v>
      </c>
      <c r="G993" t="s">
        <v>179</v>
      </c>
      <c r="H993" t="s">
        <v>82</v>
      </c>
      <c r="I993" t="s">
        <v>82</v>
      </c>
    </row>
    <row r="994" spans="1:9" x14ac:dyDescent="0.25">
      <c r="A994" s="31">
        <v>993</v>
      </c>
      <c r="B994" s="48">
        <v>43953</v>
      </c>
      <c r="C994" t="s">
        <v>13</v>
      </c>
      <c r="D994" t="s">
        <v>180</v>
      </c>
      <c r="E994" s="50">
        <v>15500</v>
      </c>
      <c r="F994" t="s">
        <v>82</v>
      </c>
      <c r="G994" t="s">
        <v>180</v>
      </c>
      <c r="H994" t="s">
        <v>82</v>
      </c>
      <c r="I994" t="s">
        <v>82</v>
      </c>
    </row>
    <row r="995" spans="1:9" x14ac:dyDescent="0.25">
      <c r="A995" s="31">
        <v>994</v>
      </c>
      <c r="B995" s="48">
        <v>43954</v>
      </c>
      <c r="C995" t="s">
        <v>9</v>
      </c>
      <c r="D995" t="s">
        <v>12</v>
      </c>
      <c r="E995" s="50">
        <v>10000</v>
      </c>
      <c r="F995" t="s">
        <v>82</v>
      </c>
      <c r="G995" t="s">
        <v>138</v>
      </c>
      <c r="H995" t="s">
        <v>82</v>
      </c>
      <c r="I995" t="s">
        <v>82</v>
      </c>
    </row>
    <row r="996" spans="1:9" x14ac:dyDescent="0.25">
      <c r="A996" s="31">
        <v>995</v>
      </c>
      <c r="B996" s="48">
        <v>43955</v>
      </c>
      <c r="C996" t="s">
        <v>13</v>
      </c>
      <c r="D996" t="s">
        <v>20</v>
      </c>
      <c r="E996" s="50">
        <v>1550</v>
      </c>
      <c r="F996" t="s">
        <v>82</v>
      </c>
      <c r="G996" t="s">
        <v>181</v>
      </c>
      <c r="H996" t="s">
        <v>82</v>
      </c>
      <c r="I996" t="s">
        <v>82</v>
      </c>
    </row>
    <row r="997" spans="1:9" x14ac:dyDescent="0.25">
      <c r="A997" s="31">
        <v>996</v>
      </c>
      <c r="B997" s="48">
        <v>43955</v>
      </c>
      <c r="C997" t="s">
        <v>751</v>
      </c>
      <c r="D997" t="s">
        <v>747</v>
      </c>
      <c r="E997" s="50">
        <v>3000</v>
      </c>
      <c r="F997" t="s">
        <v>82</v>
      </c>
      <c r="G997" t="s">
        <v>182</v>
      </c>
      <c r="H997" t="s">
        <v>82</v>
      </c>
      <c r="I997" t="s">
        <v>82</v>
      </c>
    </row>
    <row r="998" spans="1:9" x14ac:dyDescent="0.25">
      <c r="A998" s="31">
        <v>997</v>
      </c>
      <c r="B998" s="48">
        <v>43955</v>
      </c>
      <c r="C998" t="s">
        <v>9</v>
      </c>
      <c r="D998" t="s">
        <v>10</v>
      </c>
      <c r="E998" s="50">
        <v>10000</v>
      </c>
      <c r="F998" t="s">
        <v>82</v>
      </c>
      <c r="G998" t="s">
        <v>161</v>
      </c>
      <c r="H998" t="s">
        <v>82</v>
      </c>
      <c r="I998" t="s">
        <v>82</v>
      </c>
    </row>
    <row r="999" spans="1:9" x14ac:dyDescent="0.25">
      <c r="A999" s="31">
        <v>998</v>
      </c>
      <c r="B999" s="48">
        <v>43956</v>
      </c>
      <c r="C999" t="s">
        <v>9</v>
      </c>
      <c r="D999" t="s">
        <v>12</v>
      </c>
      <c r="E999" s="50">
        <v>5000</v>
      </c>
      <c r="F999" t="s">
        <v>82</v>
      </c>
      <c r="G999" t="s">
        <v>138</v>
      </c>
      <c r="H999" t="s">
        <v>82</v>
      </c>
      <c r="I999" t="s">
        <v>82</v>
      </c>
    </row>
    <row r="1000" spans="1:9" x14ac:dyDescent="0.25">
      <c r="A1000" s="31">
        <v>999</v>
      </c>
      <c r="B1000" s="48">
        <v>43956</v>
      </c>
      <c r="C1000" t="s">
        <v>13</v>
      </c>
      <c r="D1000" t="s">
        <v>180</v>
      </c>
      <c r="E1000" s="50">
        <v>21000</v>
      </c>
      <c r="F1000" t="s">
        <v>82</v>
      </c>
      <c r="G1000" t="s">
        <v>183</v>
      </c>
      <c r="H1000" t="s">
        <v>82</v>
      </c>
      <c r="I1000" t="s">
        <v>82</v>
      </c>
    </row>
    <row r="1001" spans="1:9" x14ac:dyDescent="0.25">
      <c r="A1001" s="31">
        <v>1000</v>
      </c>
      <c r="B1001" s="48">
        <v>43956</v>
      </c>
      <c r="C1001" t="s">
        <v>750</v>
      </c>
      <c r="D1001" t="s">
        <v>753</v>
      </c>
      <c r="E1001" s="50">
        <v>4000</v>
      </c>
      <c r="F1001" t="s">
        <v>82</v>
      </c>
      <c r="G1001" t="s">
        <v>184</v>
      </c>
      <c r="H1001" t="s">
        <v>82</v>
      </c>
      <c r="I1001" t="s">
        <v>82</v>
      </c>
    </row>
    <row r="1002" spans="1:9" x14ac:dyDescent="0.25">
      <c r="A1002" s="31">
        <v>1001</v>
      </c>
      <c r="B1002" s="48">
        <v>43956</v>
      </c>
      <c r="C1002" t="s">
        <v>13</v>
      </c>
      <c r="D1002" t="s">
        <v>17</v>
      </c>
      <c r="E1002" s="50">
        <v>7000</v>
      </c>
      <c r="F1002" t="s">
        <v>82</v>
      </c>
      <c r="G1002" t="s">
        <v>185</v>
      </c>
      <c r="H1002" t="s">
        <v>82</v>
      </c>
      <c r="I1002" t="s">
        <v>82</v>
      </c>
    </row>
    <row r="1003" spans="1:9" x14ac:dyDescent="0.25">
      <c r="A1003" s="31">
        <v>1002</v>
      </c>
      <c r="B1003" s="48">
        <v>43956</v>
      </c>
      <c r="C1003" t="s">
        <v>3</v>
      </c>
      <c r="D1003" t="s">
        <v>73</v>
      </c>
      <c r="E1003" s="50">
        <v>34500</v>
      </c>
      <c r="F1003" t="s">
        <v>82</v>
      </c>
      <c r="G1003" t="s">
        <v>186</v>
      </c>
      <c r="H1003" t="s">
        <v>82</v>
      </c>
      <c r="I1003" t="s">
        <v>82</v>
      </c>
    </row>
    <row r="1004" spans="1:9" x14ac:dyDescent="0.25">
      <c r="A1004" s="31">
        <v>1003</v>
      </c>
      <c r="B1004" s="48">
        <v>43957</v>
      </c>
      <c r="C1004" t="s">
        <v>9</v>
      </c>
      <c r="D1004" t="s">
        <v>12</v>
      </c>
      <c r="E1004" s="50">
        <v>5000</v>
      </c>
      <c r="F1004" t="s">
        <v>82</v>
      </c>
      <c r="G1004" t="s">
        <v>138</v>
      </c>
      <c r="H1004" t="s">
        <v>82</v>
      </c>
      <c r="I1004" t="s">
        <v>82</v>
      </c>
    </row>
    <row r="1005" spans="1:9" x14ac:dyDescent="0.25">
      <c r="A1005" s="31">
        <v>1004</v>
      </c>
      <c r="B1005" s="48">
        <v>43958</v>
      </c>
      <c r="C1005" t="s">
        <v>9</v>
      </c>
      <c r="D1005" t="s">
        <v>12</v>
      </c>
      <c r="E1005" s="50">
        <v>5000</v>
      </c>
      <c r="F1005" t="s">
        <v>82</v>
      </c>
      <c r="G1005" t="s">
        <v>138</v>
      </c>
      <c r="H1005" t="s">
        <v>82</v>
      </c>
      <c r="I1005" t="s">
        <v>82</v>
      </c>
    </row>
    <row r="1006" spans="1:9" x14ac:dyDescent="0.25">
      <c r="A1006" s="31">
        <v>1005</v>
      </c>
      <c r="B1006" s="48">
        <v>43959</v>
      </c>
      <c r="C1006" t="s">
        <v>9</v>
      </c>
      <c r="D1006" t="s">
        <v>12</v>
      </c>
      <c r="E1006" s="50">
        <v>3000</v>
      </c>
      <c r="F1006" t="s">
        <v>82</v>
      </c>
      <c r="G1006" t="s">
        <v>138</v>
      </c>
      <c r="H1006" t="s">
        <v>82</v>
      </c>
      <c r="I1006" t="s">
        <v>82</v>
      </c>
    </row>
    <row r="1007" spans="1:9" x14ac:dyDescent="0.25">
      <c r="A1007" s="31">
        <v>1006</v>
      </c>
      <c r="B1007" s="48">
        <v>43960</v>
      </c>
      <c r="C1007" t="s">
        <v>13</v>
      </c>
      <c r="D1007" t="s">
        <v>19</v>
      </c>
      <c r="E1007" s="50">
        <v>4000</v>
      </c>
      <c r="F1007" t="s">
        <v>82</v>
      </c>
      <c r="G1007" t="s">
        <v>187</v>
      </c>
      <c r="H1007" t="s">
        <v>82</v>
      </c>
      <c r="I1007" t="s">
        <v>82</v>
      </c>
    </row>
    <row r="1008" spans="1:9" x14ac:dyDescent="0.25">
      <c r="A1008" s="31">
        <v>1007</v>
      </c>
      <c r="B1008" s="48">
        <v>43960</v>
      </c>
      <c r="C1008" t="s">
        <v>744</v>
      </c>
      <c r="D1008" t="s">
        <v>21</v>
      </c>
      <c r="E1008" s="50">
        <v>8000</v>
      </c>
      <c r="F1008" t="s">
        <v>82</v>
      </c>
      <c r="G1008" t="s">
        <v>188</v>
      </c>
      <c r="H1008" t="s">
        <v>82</v>
      </c>
      <c r="I1008" t="s">
        <v>82</v>
      </c>
    </row>
    <row r="1009" spans="1:9" x14ac:dyDescent="0.25">
      <c r="A1009" s="31">
        <v>1008</v>
      </c>
      <c r="B1009" s="48">
        <v>43960</v>
      </c>
      <c r="C1009" t="s">
        <v>13</v>
      </c>
      <c r="D1009" t="s">
        <v>15</v>
      </c>
      <c r="E1009" s="50">
        <v>6000</v>
      </c>
      <c r="F1009" t="s">
        <v>82</v>
      </c>
      <c r="G1009" t="s">
        <v>189</v>
      </c>
      <c r="H1009" t="s">
        <v>82</v>
      </c>
      <c r="I1009" t="s">
        <v>82</v>
      </c>
    </row>
    <row r="1010" spans="1:9" x14ac:dyDescent="0.25">
      <c r="A1010" s="31">
        <v>1009</v>
      </c>
      <c r="B1010" s="48">
        <v>43961</v>
      </c>
      <c r="C1010" t="s">
        <v>9</v>
      </c>
      <c r="D1010" t="s">
        <v>10</v>
      </c>
      <c r="E1010" s="50">
        <v>8000</v>
      </c>
      <c r="F1010" t="s">
        <v>82</v>
      </c>
      <c r="G1010" t="s">
        <v>190</v>
      </c>
      <c r="H1010" t="s">
        <v>82</v>
      </c>
      <c r="I1010" t="s">
        <v>82</v>
      </c>
    </row>
    <row r="1011" spans="1:9" x14ac:dyDescent="0.25">
      <c r="A1011" s="31">
        <v>1010</v>
      </c>
      <c r="B1011" s="48">
        <v>43961</v>
      </c>
      <c r="C1011" t="s">
        <v>768</v>
      </c>
      <c r="D1011" t="s">
        <v>764</v>
      </c>
      <c r="E1011" s="50">
        <v>43500</v>
      </c>
      <c r="F1011" t="s">
        <v>82</v>
      </c>
      <c r="G1011" t="s">
        <v>191</v>
      </c>
      <c r="H1011" t="s">
        <v>82</v>
      </c>
      <c r="I1011" t="s">
        <v>82</v>
      </c>
    </row>
    <row r="1012" spans="1:9" x14ac:dyDescent="0.25">
      <c r="A1012" s="31">
        <v>1011</v>
      </c>
      <c r="B1012" s="48">
        <v>43961</v>
      </c>
      <c r="C1012" t="s">
        <v>9</v>
      </c>
      <c r="D1012" t="s">
        <v>12</v>
      </c>
      <c r="E1012" s="50">
        <v>5000</v>
      </c>
      <c r="F1012" t="s">
        <v>82</v>
      </c>
      <c r="G1012" t="s">
        <v>138</v>
      </c>
      <c r="H1012" t="s">
        <v>82</v>
      </c>
      <c r="I1012" t="s">
        <v>82</v>
      </c>
    </row>
    <row r="1013" spans="1:9" x14ac:dyDescent="0.25">
      <c r="A1013" s="31">
        <v>1012</v>
      </c>
      <c r="B1013" s="48">
        <v>43963</v>
      </c>
      <c r="C1013" t="s">
        <v>9</v>
      </c>
      <c r="D1013" t="s">
        <v>12</v>
      </c>
      <c r="E1013" s="50">
        <v>5000</v>
      </c>
      <c r="F1013" t="s">
        <v>82</v>
      </c>
      <c r="G1013" t="s">
        <v>138</v>
      </c>
      <c r="H1013" t="s">
        <v>82</v>
      </c>
      <c r="I1013" t="s">
        <v>82</v>
      </c>
    </row>
    <row r="1014" spans="1:9" x14ac:dyDescent="0.25">
      <c r="A1014" s="31">
        <v>1013</v>
      </c>
      <c r="B1014" s="48">
        <v>43963</v>
      </c>
      <c r="C1014" t="s">
        <v>751</v>
      </c>
      <c r="D1014" t="s">
        <v>747</v>
      </c>
      <c r="E1014" s="50">
        <v>3000</v>
      </c>
      <c r="F1014" t="s">
        <v>82</v>
      </c>
      <c r="G1014" t="s">
        <v>182</v>
      </c>
      <c r="H1014" t="s">
        <v>82</v>
      </c>
      <c r="I1014" t="s">
        <v>82</v>
      </c>
    </row>
    <row r="1015" spans="1:9" x14ac:dyDescent="0.25">
      <c r="A1015" s="31">
        <v>1014</v>
      </c>
      <c r="B1015" s="48">
        <v>43964</v>
      </c>
      <c r="C1015" t="s">
        <v>13</v>
      </c>
      <c r="D1015" t="s">
        <v>17</v>
      </c>
      <c r="E1015" s="50">
        <v>7000</v>
      </c>
      <c r="F1015" t="s">
        <v>82</v>
      </c>
      <c r="G1015" t="s">
        <v>192</v>
      </c>
      <c r="H1015" t="s">
        <v>82</v>
      </c>
      <c r="I1015" t="s">
        <v>82</v>
      </c>
    </row>
    <row r="1016" spans="1:9" x14ac:dyDescent="0.25">
      <c r="A1016" s="31">
        <v>1015</v>
      </c>
      <c r="B1016" s="48">
        <v>43964</v>
      </c>
      <c r="C1016" t="s">
        <v>13</v>
      </c>
      <c r="D1016" t="s">
        <v>180</v>
      </c>
      <c r="E1016" s="50">
        <v>7000</v>
      </c>
      <c r="F1016" t="s">
        <v>82</v>
      </c>
      <c r="G1016" t="s">
        <v>193</v>
      </c>
      <c r="H1016" t="s">
        <v>82</v>
      </c>
      <c r="I1016" t="s">
        <v>82</v>
      </c>
    </row>
    <row r="1017" spans="1:9" x14ac:dyDescent="0.25">
      <c r="A1017" s="31">
        <v>1016</v>
      </c>
      <c r="B1017" s="48">
        <v>43964</v>
      </c>
      <c r="C1017" t="s">
        <v>9</v>
      </c>
      <c r="D1017" t="s">
        <v>10</v>
      </c>
      <c r="E1017" s="50">
        <v>10000</v>
      </c>
      <c r="F1017" t="s">
        <v>82</v>
      </c>
      <c r="G1017" t="s">
        <v>161</v>
      </c>
      <c r="H1017" t="s">
        <v>82</v>
      </c>
      <c r="I1017" t="s">
        <v>82</v>
      </c>
    </row>
    <row r="1018" spans="1:9" x14ac:dyDescent="0.25">
      <c r="A1018" s="31">
        <v>1017</v>
      </c>
      <c r="B1018" s="48">
        <v>43964</v>
      </c>
      <c r="C1018" t="s">
        <v>744</v>
      </c>
      <c r="D1018" t="s">
        <v>21</v>
      </c>
      <c r="E1018" s="50">
        <v>5000</v>
      </c>
      <c r="F1018" t="s">
        <v>82</v>
      </c>
      <c r="G1018" t="s">
        <v>194</v>
      </c>
      <c r="H1018" t="s">
        <v>82</v>
      </c>
      <c r="I1018" t="s">
        <v>82</v>
      </c>
    </row>
    <row r="1019" spans="1:9" x14ac:dyDescent="0.25">
      <c r="A1019" s="31">
        <v>1018</v>
      </c>
      <c r="B1019" s="48">
        <v>43965</v>
      </c>
      <c r="C1019" t="s">
        <v>13</v>
      </c>
      <c r="D1019" t="s">
        <v>180</v>
      </c>
      <c r="E1019" s="50">
        <v>6550</v>
      </c>
      <c r="F1019" t="s">
        <v>82</v>
      </c>
      <c r="G1019" t="s">
        <v>180</v>
      </c>
      <c r="H1019" t="s">
        <v>82</v>
      </c>
      <c r="I1019" t="s">
        <v>82</v>
      </c>
    </row>
    <row r="1020" spans="1:9" x14ac:dyDescent="0.25">
      <c r="A1020" s="31">
        <v>1019</v>
      </c>
      <c r="B1020" s="48">
        <v>43966</v>
      </c>
      <c r="C1020" t="s">
        <v>751</v>
      </c>
      <c r="D1020" t="s">
        <v>757</v>
      </c>
      <c r="E1020" s="50">
        <v>15000</v>
      </c>
      <c r="F1020" t="s">
        <v>82</v>
      </c>
      <c r="G1020" t="s">
        <v>195</v>
      </c>
      <c r="H1020" t="s">
        <v>82</v>
      </c>
      <c r="I1020" t="s">
        <v>82</v>
      </c>
    </row>
    <row r="1021" spans="1:9" x14ac:dyDescent="0.25">
      <c r="A1021" s="31">
        <v>1020</v>
      </c>
      <c r="B1021" s="48">
        <v>43966</v>
      </c>
      <c r="C1021" t="s">
        <v>9</v>
      </c>
      <c r="D1021" t="s">
        <v>12</v>
      </c>
      <c r="E1021" s="50">
        <v>3000</v>
      </c>
      <c r="F1021" t="s">
        <v>82</v>
      </c>
      <c r="G1021" t="s">
        <v>138</v>
      </c>
      <c r="H1021" t="s">
        <v>82</v>
      </c>
      <c r="I1021" t="s">
        <v>82</v>
      </c>
    </row>
    <row r="1022" spans="1:9" x14ac:dyDescent="0.25">
      <c r="A1022" s="31">
        <v>1021</v>
      </c>
      <c r="B1022" s="48">
        <v>43967</v>
      </c>
      <c r="C1022" t="s">
        <v>768</v>
      </c>
      <c r="D1022" t="s">
        <v>764</v>
      </c>
      <c r="E1022" s="50">
        <v>43500</v>
      </c>
      <c r="F1022" t="s">
        <v>82</v>
      </c>
      <c r="G1022" t="s">
        <v>191</v>
      </c>
      <c r="H1022" t="s">
        <v>82</v>
      </c>
      <c r="I1022" t="s">
        <v>82</v>
      </c>
    </row>
    <row r="1023" spans="1:9" x14ac:dyDescent="0.25">
      <c r="A1023" s="31">
        <v>1022</v>
      </c>
      <c r="B1023" s="48">
        <v>43967</v>
      </c>
      <c r="C1023" t="s">
        <v>9</v>
      </c>
      <c r="D1023" t="s">
        <v>12</v>
      </c>
      <c r="E1023" s="50">
        <v>5000</v>
      </c>
      <c r="F1023" t="s">
        <v>82</v>
      </c>
      <c r="G1023" t="s">
        <v>138</v>
      </c>
      <c r="H1023" t="s">
        <v>82</v>
      </c>
      <c r="I1023" t="s">
        <v>82</v>
      </c>
    </row>
    <row r="1024" spans="1:9" x14ac:dyDescent="0.25">
      <c r="A1024" s="31">
        <v>1023</v>
      </c>
      <c r="B1024" s="48">
        <v>43967</v>
      </c>
      <c r="C1024" t="s">
        <v>13</v>
      </c>
      <c r="D1024" t="s">
        <v>758</v>
      </c>
      <c r="E1024" s="50">
        <v>21000</v>
      </c>
      <c r="F1024" t="s">
        <v>82</v>
      </c>
      <c r="G1024" t="s">
        <v>178</v>
      </c>
      <c r="H1024" t="s">
        <v>82</v>
      </c>
      <c r="I1024" t="s">
        <v>82</v>
      </c>
    </row>
    <row r="1025" spans="1:9" x14ac:dyDescent="0.25">
      <c r="A1025" s="31">
        <v>1024</v>
      </c>
      <c r="B1025" s="48">
        <v>43968</v>
      </c>
      <c r="C1025" t="s">
        <v>9</v>
      </c>
      <c r="D1025" t="s">
        <v>10</v>
      </c>
      <c r="E1025" s="50">
        <v>10000</v>
      </c>
      <c r="F1025" t="s">
        <v>82</v>
      </c>
      <c r="G1025" t="s">
        <v>190</v>
      </c>
      <c r="H1025" t="s">
        <v>82</v>
      </c>
      <c r="I1025" t="s">
        <v>82</v>
      </c>
    </row>
    <row r="1026" spans="1:9" x14ac:dyDescent="0.25">
      <c r="A1026" s="31">
        <v>1025</v>
      </c>
      <c r="B1026" s="48">
        <v>43969</v>
      </c>
      <c r="C1026" t="s">
        <v>48</v>
      </c>
      <c r="D1026" t="s">
        <v>118</v>
      </c>
      <c r="E1026" s="50">
        <v>201700</v>
      </c>
      <c r="F1026" t="s">
        <v>82</v>
      </c>
      <c r="G1026" t="s">
        <v>196</v>
      </c>
      <c r="H1026" t="s">
        <v>82</v>
      </c>
      <c r="I1026" t="s">
        <v>82</v>
      </c>
    </row>
    <row r="1027" spans="1:9" x14ac:dyDescent="0.25">
      <c r="A1027" s="31">
        <v>1026</v>
      </c>
      <c r="B1027" s="48">
        <v>43969</v>
      </c>
      <c r="C1027" t="s">
        <v>9</v>
      </c>
      <c r="D1027" t="s">
        <v>12</v>
      </c>
      <c r="E1027" s="50">
        <v>8000</v>
      </c>
      <c r="F1027" t="s">
        <v>82</v>
      </c>
      <c r="G1027" t="s">
        <v>161</v>
      </c>
      <c r="H1027" t="s">
        <v>82</v>
      </c>
      <c r="I1027" t="s">
        <v>82</v>
      </c>
    </row>
    <row r="1028" spans="1:9" x14ac:dyDescent="0.25">
      <c r="A1028" s="31">
        <v>1027</v>
      </c>
      <c r="B1028" s="48">
        <v>43969</v>
      </c>
      <c r="C1028" t="s">
        <v>13</v>
      </c>
      <c r="D1028" t="s">
        <v>19</v>
      </c>
      <c r="E1028" s="50">
        <v>13500</v>
      </c>
      <c r="F1028" t="s">
        <v>82</v>
      </c>
      <c r="G1028" t="s">
        <v>197</v>
      </c>
      <c r="H1028" t="s">
        <v>82</v>
      </c>
      <c r="I1028" t="s">
        <v>82</v>
      </c>
    </row>
    <row r="1029" spans="1:9" x14ac:dyDescent="0.25">
      <c r="A1029" s="31">
        <v>1028</v>
      </c>
      <c r="B1029" s="48">
        <v>43969</v>
      </c>
      <c r="C1029" t="s">
        <v>9</v>
      </c>
      <c r="D1029" t="s">
        <v>12</v>
      </c>
      <c r="E1029" s="50">
        <v>3000</v>
      </c>
      <c r="F1029" t="s">
        <v>82</v>
      </c>
      <c r="G1029" t="s">
        <v>138</v>
      </c>
      <c r="H1029" t="s">
        <v>82</v>
      </c>
      <c r="I1029" t="s">
        <v>82</v>
      </c>
    </row>
    <row r="1030" spans="1:9" x14ac:dyDescent="0.25">
      <c r="A1030" s="31">
        <v>1029</v>
      </c>
      <c r="B1030" s="48">
        <v>43970</v>
      </c>
      <c r="C1030" t="s">
        <v>13</v>
      </c>
      <c r="D1030" t="s">
        <v>180</v>
      </c>
      <c r="E1030" s="50">
        <v>8000</v>
      </c>
      <c r="F1030" t="s">
        <v>82</v>
      </c>
      <c r="G1030" t="s">
        <v>198</v>
      </c>
      <c r="H1030" t="s">
        <v>82</v>
      </c>
      <c r="I1030" t="s">
        <v>82</v>
      </c>
    </row>
    <row r="1031" spans="1:9" x14ac:dyDescent="0.25">
      <c r="A1031" s="31">
        <v>1030</v>
      </c>
      <c r="B1031" s="48">
        <v>43970</v>
      </c>
      <c r="C1031" t="s">
        <v>744</v>
      </c>
      <c r="D1031" t="s">
        <v>422</v>
      </c>
      <c r="E1031" s="50">
        <v>96000</v>
      </c>
      <c r="F1031" t="s">
        <v>82</v>
      </c>
      <c r="G1031" t="s">
        <v>199</v>
      </c>
      <c r="H1031" t="s">
        <v>82</v>
      </c>
      <c r="I1031" t="s">
        <v>82</v>
      </c>
    </row>
    <row r="1032" spans="1:9" x14ac:dyDescent="0.25">
      <c r="A1032" s="31">
        <v>1031</v>
      </c>
      <c r="B1032" s="48">
        <v>43970</v>
      </c>
      <c r="C1032" t="s">
        <v>9</v>
      </c>
      <c r="D1032" t="s">
        <v>12</v>
      </c>
      <c r="E1032" s="50">
        <v>5000</v>
      </c>
      <c r="F1032" t="s">
        <v>82</v>
      </c>
      <c r="G1032" t="s">
        <v>138</v>
      </c>
      <c r="H1032" t="s">
        <v>82</v>
      </c>
      <c r="I1032" t="s">
        <v>82</v>
      </c>
    </row>
    <row r="1033" spans="1:9" x14ac:dyDescent="0.25">
      <c r="A1033" s="31">
        <v>1032</v>
      </c>
      <c r="B1033" s="48">
        <v>43971</v>
      </c>
      <c r="C1033" t="s">
        <v>751</v>
      </c>
      <c r="D1033" t="s">
        <v>757</v>
      </c>
      <c r="E1033" s="50">
        <v>32000</v>
      </c>
      <c r="F1033" t="s">
        <v>82</v>
      </c>
      <c r="G1033" t="s">
        <v>200</v>
      </c>
      <c r="H1033" t="s">
        <v>82</v>
      </c>
      <c r="I1033" t="s">
        <v>82</v>
      </c>
    </row>
    <row r="1034" spans="1:9" x14ac:dyDescent="0.25">
      <c r="A1034" s="31">
        <v>1033</v>
      </c>
      <c r="B1034" s="48">
        <v>43971</v>
      </c>
      <c r="C1034" t="s">
        <v>13</v>
      </c>
      <c r="D1034" t="s">
        <v>43</v>
      </c>
      <c r="E1034" s="50">
        <v>12000</v>
      </c>
      <c r="F1034" t="s">
        <v>82</v>
      </c>
      <c r="G1034" t="s">
        <v>201</v>
      </c>
      <c r="H1034" t="s">
        <v>82</v>
      </c>
      <c r="I1034" t="s">
        <v>82</v>
      </c>
    </row>
    <row r="1035" spans="1:9" x14ac:dyDescent="0.25">
      <c r="A1035" s="31">
        <v>1034</v>
      </c>
      <c r="B1035" s="48">
        <v>43971</v>
      </c>
      <c r="C1035" t="s">
        <v>92</v>
      </c>
      <c r="D1035" t="s">
        <v>75</v>
      </c>
      <c r="E1035" s="50">
        <v>5000</v>
      </c>
      <c r="F1035" t="s">
        <v>82</v>
      </c>
      <c r="G1035" t="s">
        <v>202</v>
      </c>
      <c r="H1035" t="s">
        <v>82</v>
      </c>
      <c r="I1035" t="s">
        <v>82</v>
      </c>
    </row>
    <row r="1036" spans="1:9" x14ac:dyDescent="0.25">
      <c r="A1036" s="31">
        <v>1035</v>
      </c>
      <c r="B1036" s="48">
        <v>43971</v>
      </c>
      <c r="C1036" t="s">
        <v>9</v>
      </c>
      <c r="D1036" t="s">
        <v>12</v>
      </c>
      <c r="E1036" s="50">
        <v>5000</v>
      </c>
      <c r="F1036" t="s">
        <v>82</v>
      </c>
      <c r="G1036" t="s">
        <v>138</v>
      </c>
      <c r="H1036" t="s">
        <v>82</v>
      </c>
      <c r="I1036" t="s">
        <v>82</v>
      </c>
    </row>
    <row r="1037" spans="1:9" x14ac:dyDescent="0.25">
      <c r="A1037" s="31">
        <v>1036</v>
      </c>
      <c r="B1037" s="48">
        <v>43971</v>
      </c>
      <c r="C1037" t="s">
        <v>13</v>
      </c>
      <c r="D1037" t="s">
        <v>180</v>
      </c>
      <c r="E1037" s="50">
        <v>2500</v>
      </c>
      <c r="F1037" t="s">
        <v>82</v>
      </c>
      <c r="G1037" t="s">
        <v>203</v>
      </c>
      <c r="H1037" t="s">
        <v>82</v>
      </c>
      <c r="I1037" t="s">
        <v>82</v>
      </c>
    </row>
    <row r="1038" spans="1:9" x14ac:dyDescent="0.25">
      <c r="A1038" s="31">
        <v>1037</v>
      </c>
      <c r="B1038" s="48">
        <v>43972</v>
      </c>
      <c r="C1038" t="s">
        <v>744</v>
      </c>
      <c r="D1038" t="s">
        <v>745</v>
      </c>
      <c r="E1038" s="50">
        <v>110000</v>
      </c>
      <c r="F1038" t="s">
        <v>82</v>
      </c>
      <c r="G1038" t="s">
        <v>204</v>
      </c>
      <c r="H1038" t="s">
        <v>82</v>
      </c>
      <c r="I1038" t="s">
        <v>82</v>
      </c>
    </row>
    <row r="1039" spans="1:9" x14ac:dyDescent="0.25">
      <c r="A1039" s="31">
        <v>1038</v>
      </c>
      <c r="B1039" s="48">
        <v>43972</v>
      </c>
      <c r="C1039" t="s">
        <v>9</v>
      </c>
      <c r="D1039" t="s">
        <v>12</v>
      </c>
      <c r="E1039" s="50">
        <v>11000</v>
      </c>
      <c r="F1039" t="s">
        <v>82</v>
      </c>
      <c r="G1039" t="s">
        <v>138</v>
      </c>
      <c r="H1039" t="s">
        <v>82</v>
      </c>
      <c r="I1039" t="s">
        <v>82</v>
      </c>
    </row>
    <row r="1040" spans="1:9" x14ac:dyDescent="0.25">
      <c r="A1040" s="31">
        <v>1039</v>
      </c>
      <c r="B1040" s="48">
        <v>43972</v>
      </c>
      <c r="C1040" t="s">
        <v>744</v>
      </c>
      <c r="D1040" t="s">
        <v>745</v>
      </c>
      <c r="E1040" s="50">
        <v>62500</v>
      </c>
      <c r="F1040" t="s">
        <v>82</v>
      </c>
      <c r="G1040" t="s">
        <v>205</v>
      </c>
      <c r="H1040" t="s">
        <v>82</v>
      </c>
      <c r="I1040" t="s">
        <v>82</v>
      </c>
    </row>
    <row r="1041" spans="1:9" x14ac:dyDescent="0.25">
      <c r="A1041" s="31">
        <v>1040</v>
      </c>
      <c r="B1041" s="48">
        <v>43972</v>
      </c>
      <c r="C1041" t="s">
        <v>768</v>
      </c>
      <c r="D1041" t="s">
        <v>764</v>
      </c>
      <c r="E1041" s="50">
        <v>61000</v>
      </c>
      <c r="F1041" t="s">
        <v>82</v>
      </c>
      <c r="G1041" t="s">
        <v>206</v>
      </c>
      <c r="H1041" t="s">
        <v>82</v>
      </c>
      <c r="I1041" t="s">
        <v>82</v>
      </c>
    </row>
    <row r="1042" spans="1:9" x14ac:dyDescent="0.25">
      <c r="A1042" s="31">
        <v>1041</v>
      </c>
      <c r="B1042" s="48">
        <v>43973</v>
      </c>
      <c r="C1042" t="s">
        <v>13</v>
      </c>
      <c r="D1042" t="s">
        <v>759</v>
      </c>
      <c r="E1042" s="50">
        <v>5000</v>
      </c>
      <c r="F1042" t="s">
        <v>82</v>
      </c>
      <c r="G1042" t="s">
        <v>207</v>
      </c>
      <c r="H1042" t="s">
        <v>82</v>
      </c>
      <c r="I1042" t="s">
        <v>82</v>
      </c>
    </row>
    <row r="1043" spans="1:9" x14ac:dyDescent="0.25">
      <c r="A1043" s="31">
        <v>1042</v>
      </c>
      <c r="B1043" s="48">
        <v>43976</v>
      </c>
      <c r="C1043" t="s">
        <v>744</v>
      </c>
      <c r="D1043" t="s">
        <v>745</v>
      </c>
      <c r="E1043" s="50">
        <v>30000</v>
      </c>
      <c r="F1043" t="s">
        <v>82</v>
      </c>
      <c r="G1043" t="s">
        <v>208</v>
      </c>
      <c r="H1043" t="s">
        <v>82</v>
      </c>
      <c r="I1043" t="s">
        <v>82</v>
      </c>
    </row>
    <row r="1044" spans="1:9" x14ac:dyDescent="0.25">
      <c r="A1044" s="31">
        <v>1043</v>
      </c>
      <c r="B1044" s="48">
        <v>43973</v>
      </c>
      <c r="C1044" t="s">
        <v>9</v>
      </c>
      <c r="D1044" t="s">
        <v>12</v>
      </c>
      <c r="E1044" s="50">
        <v>3000</v>
      </c>
      <c r="F1044" t="s">
        <v>82</v>
      </c>
      <c r="G1044" t="s">
        <v>138</v>
      </c>
      <c r="H1044" t="s">
        <v>82</v>
      </c>
      <c r="I1044" t="s">
        <v>82</v>
      </c>
    </row>
    <row r="1045" spans="1:9" x14ac:dyDescent="0.25">
      <c r="A1045" s="31">
        <v>1044</v>
      </c>
      <c r="B1045" s="48">
        <v>43974</v>
      </c>
      <c r="C1045" t="s">
        <v>9</v>
      </c>
      <c r="D1045" t="s">
        <v>10</v>
      </c>
      <c r="E1045" s="50">
        <v>5000</v>
      </c>
      <c r="F1045" t="s">
        <v>82</v>
      </c>
      <c r="G1045" t="s">
        <v>209</v>
      </c>
      <c r="H1045" t="s">
        <v>82</v>
      </c>
      <c r="I1045" t="s">
        <v>82</v>
      </c>
    </row>
    <row r="1046" spans="1:9" x14ac:dyDescent="0.25">
      <c r="A1046" s="31">
        <v>1045</v>
      </c>
      <c r="B1046" s="48">
        <v>43974</v>
      </c>
      <c r="C1046" t="s">
        <v>768</v>
      </c>
      <c r="D1046" t="s">
        <v>764</v>
      </c>
      <c r="E1046" s="50">
        <v>12500</v>
      </c>
      <c r="F1046" t="s">
        <v>82</v>
      </c>
      <c r="G1046" t="s">
        <v>210</v>
      </c>
      <c r="H1046" t="s">
        <v>82</v>
      </c>
      <c r="I1046" t="s">
        <v>82</v>
      </c>
    </row>
    <row r="1047" spans="1:9" x14ac:dyDescent="0.25">
      <c r="A1047" s="31">
        <v>1046</v>
      </c>
      <c r="B1047" s="48">
        <v>43975</v>
      </c>
      <c r="C1047" t="s">
        <v>9</v>
      </c>
      <c r="D1047" t="s">
        <v>12</v>
      </c>
      <c r="E1047" s="50">
        <v>5000</v>
      </c>
      <c r="F1047" t="s">
        <v>82</v>
      </c>
      <c r="G1047" t="s">
        <v>138</v>
      </c>
      <c r="H1047" t="s">
        <v>82</v>
      </c>
      <c r="I1047" t="s">
        <v>82</v>
      </c>
    </row>
    <row r="1048" spans="1:9" x14ac:dyDescent="0.25">
      <c r="A1048" s="31">
        <v>1047</v>
      </c>
      <c r="B1048" s="48">
        <v>43976</v>
      </c>
      <c r="C1048" t="s">
        <v>2</v>
      </c>
      <c r="D1048" t="s">
        <v>77</v>
      </c>
      <c r="E1048" s="50">
        <v>60200</v>
      </c>
      <c r="F1048" t="s">
        <v>82</v>
      </c>
      <c r="G1048" t="s">
        <v>211</v>
      </c>
      <c r="H1048" t="s">
        <v>82</v>
      </c>
      <c r="I1048" t="s">
        <v>82</v>
      </c>
    </row>
    <row r="1049" spans="1:9" x14ac:dyDescent="0.25">
      <c r="A1049" s="31">
        <v>1048</v>
      </c>
      <c r="B1049" s="48">
        <v>43976</v>
      </c>
      <c r="C1049" t="s">
        <v>23</v>
      </c>
      <c r="D1049" t="s">
        <v>26</v>
      </c>
      <c r="E1049" s="50">
        <v>45000</v>
      </c>
      <c r="F1049" t="s">
        <v>82</v>
      </c>
      <c r="G1049" t="s">
        <v>212</v>
      </c>
      <c r="H1049" t="s">
        <v>82</v>
      </c>
      <c r="I1049" t="s">
        <v>82</v>
      </c>
    </row>
    <row r="1050" spans="1:9" x14ac:dyDescent="0.25">
      <c r="A1050" s="31">
        <v>1049</v>
      </c>
      <c r="B1050" s="48">
        <v>43976</v>
      </c>
      <c r="C1050" t="s">
        <v>23</v>
      </c>
      <c r="D1050" t="s">
        <v>34</v>
      </c>
      <c r="E1050" s="50">
        <v>3000</v>
      </c>
      <c r="F1050" t="s">
        <v>82</v>
      </c>
      <c r="G1050" t="s">
        <v>213</v>
      </c>
      <c r="H1050" t="s">
        <v>82</v>
      </c>
      <c r="I1050" t="s">
        <v>82</v>
      </c>
    </row>
    <row r="1051" spans="1:9" x14ac:dyDescent="0.25">
      <c r="A1051" s="31">
        <v>1050</v>
      </c>
      <c r="B1051" s="48">
        <v>43976</v>
      </c>
      <c r="C1051" t="s">
        <v>9</v>
      </c>
      <c r="D1051" t="s">
        <v>10</v>
      </c>
      <c r="E1051" s="50">
        <v>13000</v>
      </c>
      <c r="F1051" t="s">
        <v>82</v>
      </c>
      <c r="G1051" t="s">
        <v>161</v>
      </c>
      <c r="H1051" t="s">
        <v>82</v>
      </c>
      <c r="I1051" t="s">
        <v>82</v>
      </c>
    </row>
    <row r="1052" spans="1:9" x14ac:dyDescent="0.25">
      <c r="A1052" s="31">
        <v>1051</v>
      </c>
      <c r="B1052" s="48">
        <v>43976</v>
      </c>
      <c r="C1052" t="s">
        <v>750</v>
      </c>
      <c r="D1052" t="s">
        <v>753</v>
      </c>
      <c r="E1052" s="50">
        <v>1500</v>
      </c>
      <c r="F1052" t="s">
        <v>82</v>
      </c>
      <c r="G1052" t="s">
        <v>214</v>
      </c>
      <c r="H1052" t="s">
        <v>82</v>
      </c>
      <c r="I1052" t="s">
        <v>82</v>
      </c>
    </row>
    <row r="1053" spans="1:9" x14ac:dyDescent="0.25">
      <c r="A1053" s="31">
        <v>1052</v>
      </c>
      <c r="B1053" s="48">
        <v>43977</v>
      </c>
      <c r="C1053" t="s">
        <v>9</v>
      </c>
      <c r="D1053" t="s">
        <v>12</v>
      </c>
      <c r="E1053" s="50">
        <v>5000</v>
      </c>
      <c r="F1053" t="s">
        <v>82</v>
      </c>
      <c r="G1053" t="s">
        <v>138</v>
      </c>
      <c r="H1053" t="s">
        <v>82</v>
      </c>
      <c r="I1053" t="s">
        <v>82</v>
      </c>
    </row>
    <row r="1054" spans="1:9" x14ac:dyDescent="0.25">
      <c r="A1054" s="31">
        <v>1053</v>
      </c>
      <c r="B1054" s="48">
        <v>43977</v>
      </c>
      <c r="C1054" t="s">
        <v>751</v>
      </c>
      <c r="D1054" t="s">
        <v>747</v>
      </c>
      <c r="E1054" s="50">
        <v>4500</v>
      </c>
      <c r="F1054" t="s">
        <v>82</v>
      </c>
      <c r="G1054" t="s">
        <v>182</v>
      </c>
      <c r="H1054" t="s">
        <v>82</v>
      </c>
      <c r="I1054" t="s">
        <v>82</v>
      </c>
    </row>
    <row r="1055" spans="1:9" x14ac:dyDescent="0.25">
      <c r="A1055" s="31">
        <v>1054</v>
      </c>
      <c r="B1055" s="48">
        <v>43978</v>
      </c>
      <c r="C1055" t="s">
        <v>751</v>
      </c>
      <c r="D1055" t="s">
        <v>757</v>
      </c>
      <c r="E1055" s="50">
        <v>25000</v>
      </c>
      <c r="F1055" t="s">
        <v>82</v>
      </c>
      <c r="G1055" t="s">
        <v>215</v>
      </c>
      <c r="H1055" t="s">
        <v>82</v>
      </c>
      <c r="I1055" t="s">
        <v>82</v>
      </c>
    </row>
    <row r="1056" spans="1:9" x14ac:dyDescent="0.25">
      <c r="A1056" s="31">
        <v>1055</v>
      </c>
      <c r="B1056" s="48">
        <v>43978</v>
      </c>
      <c r="C1056" t="s">
        <v>13</v>
      </c>
      <c r="D1056" t="s">
        <v>756</v>
      </c>
      <c r="E1056" s="50">
        <v>7500</v>
      </c>
      <c r="F1056" t="s">
        <v>82</v>
      </c>
      <c r="G1056" t="s">
        <v>216</v>
      </c>
      <c r="H1056" t="s">
        <v>82</v>
      </c>
      <c r="I1056" t="s">
        <v>82</v>
      </c>
    </row>
    <row r="1057" spans="1:9" x14ac:dyDescent="0.25">
      <c r="A1057" s="31">
        <v>1056</v>
      </c>
      <c r="B1057" s="48">
        <v>43978</v>
      </c>
      <c r="C1057" t="s">
        <v>9</v>
      </c>
      <c r="D1057" t="s">
        <v>11</v>
      </c>
      <c r="E1057" s="50">
        <v>3500</v>
      </c>
      <c r="F1057" t="s">
        <v>82</v>
      </c>
      <c r="G1057" t="s">
        <v>217</v>
      </c>
      <c r="H1057" t="s">
        <v>82</v>
      </c>
      <c r="I1057" t="s">
        <v>82</v>
      </c>
    </row>
    <row r="1058" spans="1:9" x14ac:dyDescent="0.25">
      <c r="A1058" s="31">
        <v>1057</v>
      </c>
      <c r="B1058" s="48">
        <v>43979</v>
      </c>
      <c r="C1058" t="s">
        <v>23</v>
      </c>
      <c r="D1058" t="s">
        <v>760</v>
      </c>
      <c r="E1058" s="50">
        <v>65000</v>
      </c>
      <c r="F1058" t="s">
        <v>82</v>
      </c>
      <c r="G1058" t="s">
        <v>218</v>
      </c>
      <c r="H1058" t="s">
        <v>82</v>
      </c>
      <c r="I1058" t="s">
        <v>82</v>
      </c>
    </row>
    <row r="1059" spans="1:9" x14ac:dyDescent="0.25">
      <c r="A1059" s="31">
        <v>1058</v>
      </c>
      <c r="B1059" s="48">
        <v>43979</v>
      </c>
      <c r="C1059" t="s">
        <v>13</v>
      </c>
      <c r="D1059" t="s">
        <v>756</v>
      </c>
      <c r="E1059" s="50">
        <v>22000</v>
      </c>
      <c r="F1059" t="s">
        <v>82</v>
      </c>
      <c r="G1059" t="s">
        <v>219</v>
      </c>
      <c r="H1059" t="s">
        <v>82</v>
      </c>
      <c r="I1059" t="s">
        <v>82</v>
      </c>
    </row>
    <row r="1060" spans="1:9" x14ac:dyDescent="0.25">
      <c r="A1060" s="31">
        <v>1059</v>
      </c>
      <c r="B1060" s="48">
        <v>43979</v>
      </c>
      <c r="C1060" t="s">
        <v>9</v>
      </c>
      <c r="D1060" t="s">
        <v>12</v>
      </c>
      <c r="E1060" s="50">
        <v>5000</v>
      </c>
      <c r="F1060" t="s">
        <v>82</v>
      </c>
      <c r="G1060" t="s">
        <v>220</v>
      </c>
      <c r="H1060" t="s">
        <v>82</v>
      </c>
      <c r="I1060" t="s">
        <v>82</v>
      </c>
    </row>
    <row r="1061" spans="1:9" x14ac:dyDescent="0.25">
      <c r="A1061" s="31">
        <v>1060</v>
      </c>
      <c r="B1061" s="48">
        <v>43980</v>
      </c>
      <c r="C1061" t="s">
        <v>13</v>
      </c>
      <c r="D1061" t="s">
        <v>20</v>
      </c>
      <c r="E1061" s="50">
        <v>18500</v>
      </c>
      <c r="F1061" t="s">
        <v>82</v>
      </c>
      <c r="G1061" t="s">
        <v>221</v>
      </c>
      <c r="H1061" t="s">
        <v>82</v>
      </c>
      <c r="I1061" t="s">
        <v>82</v>
      </c>
    </row>
    <row r="1062" spans="1:9" x14ac:dyDescent="0.25">
      <c r="A1062" s="31">
        <v>1061</v>
      </c>
      <c r="B1062" s="48">
        <v>43980</v>
      </c>
      <c r="C1062" t="s">
        <v>9</v>
      </c>
      <c r="D1062" t="s">
        <v>12</v>
      </c>
      <c r="E1062" s="50">
        <v>6000</v>
      </c>
      <c r="F1062" t="s">
        <v>82</v>
      </c>
      <c r="G1062" t="s">
        <v>138</v>
      </c>
      <c r="H1062" t="s">
        <v>82</v>
      </c>
      <c r="I1062" t="s">
        <v>82</v>
      </c>
    </row>
    <row r="1063" spans="1:9" x14ac:dyDescent="0.25">
      <c r="A1063" s="31">
        <v>1062</v>
      </c>
      <c r="B1063" s="48">
        <v>43980</v>
      </c>
      <c r="C1063" t="s">
        <v>40</v>
      </c>
      <c r="D1063" t="s">
        <v>47</v>
      </c>
      <c r="E1063" s="50">
        <v>6000</v>
      </c>
      <c r="F1063" t="s">
        <v>82</v>
      </c>
      <c r="G1063" t="s">
        <v>222</v>
      </c>
      <c r="H1063" t="s">
        <v>82</v>
      </c>
      <c r="I1063" t="s">
        <v>82</v>
      </c>
    </row>
    <row r="1064" spans="1:9" x14ac:dyDescent="0.25">
      <c r="A1064" s="31">
        <v>1063</v>
      </c>
      <c r="B1064" s="48">
        <v>43981</v>
      </c>
      <c r="C1064" t="s">
        <v>768</v>
      </c>
      <c r="D1064" t="s">
        <v>764</v>
      </c>
      <c r="E1064" s="50">
        <v>43750</v>
      </c>
      <c r="F1064" t="s">
        <v>82</v>
      </c>
      <c r="G1064" t="s">
        <v>191</v>
      </c>
      <c r="H1064" t="s">
        <v>82</v>
      </c>
      <c r="I1064" t="s">
        <v>82</v>
      </c>
    </row>
    <row r="1065" spans="1:9" x14ac:dyDescent="0.25">
      <c r="A1065" s="31">
        <v>1064</v>
      </c>
      <c r="B1065" s="48">
        <v>43981</v>
      </c>
      <c r="C1065" t="s">
        <v>3</v>
      </c>
      <c r="D1065" t="s">
        <v>73</v>
      </c>
      <c r="E1065" s="50">
        <v>5000</v>
      </c>
      <c r="F1065" t="s">
        <v>82</v>
      </c>
      <c r="G1065" t="s">
        <v>223</v>
      </c>
      <c r="H1065" t="s">
        <v>82</v>
      </c>
      <c r="I1065" t="s">
        <v>82</v>
      </c>
    </row>
    <row r="1066" spans="1:9" x14ac:dyDescent="0.25">
      <c r="A1066" s="31">
        <v>1065</v>
      </c>
      <c r="B1066" s="48">
        <v>43981</v>
      </c>
      <c r="C1066" t="s">
        <v>9</v>
      </c>
      <c r="D1066" t="s">
        <v>12</v>
      </c>
      <c r="E1066" s="50">
        <v>5000</v>
      </c>
      <c r="F1066" t="s">
        <v>82</v>
      </c>
      <c r="G1066" t="s">
        <v>138</v>
      </c>
      <c r="H1066" t="s">
        <v>82</v>
      </c>
      <c r="I1066" t="s">
        <v>82</v>
      </c>
    </row>
    <row r="1067" spans="1:9" x14ac:dyDescent="0.25">
      <c r="A1067" s="31">
        <v>1066</v>
      </c>
      <c r="B1067" s="48">
        <v>43982</v>
      </c>
      <c r="C1067" t="s">
        <v>9</v>
      </c>
      <c r="D1067" t="s">
        <v>12</v>
      </c>
      <c r="E1067" s="50">
        <v>8000</v>
      </c>
      <c r="F1067" t="s">
        <v>82</v>
      </c>
      <c r="G1067" t="s">
        <v>138</v>
      </c>
      <c r="H1067" t="s">
        <v>82</v>
      </c>
      <c r="I1067" t="s">
        <v>82</v>
      </c>
    </row>
    <row r="1068" spans="1:9" x14ac:dyDescent="0.25">
      <c r="A1068" s="31">
        <v>1067</v>
      </c>
      <c r="B1068" s="48">
        <v>43983</v>
      </c>
      <c r="C1068" t="s">
        <v>23</v>
      </c>
      <c r="D1068" t="s">
        <v>760</v>
      </c>
      <c r="E1068" s="50">
        <v>20600</v>
      </c>
      <c r="F1068" t="s">
        <v>82</v>
      </c>
      <c r="G1068" t="s">
        <v>224</v>
      </c>
      <c r="H1068" t="s">
        <v>82</v>
      </c>
      <c r="I1068" t="s">
        <v>82</v>
      </c>
    </row>
    <row r="1069" spans="1:9" x14ac:dyDescent="0.25">
      <c r="A1069" s="31">
        <v>1068</v>
      </c>
      <c r="B1069" s="48">
        <v>43983</v>
      </c>
      <c r="C1069" t="s">
        <v>13</v>
      </c>
      <c r="D1069" t="s">
        <v>14</v>
      </c>
      <c r="E1069" s="50">
        <v>20000</v>
      </c>
      <c r="F1069" t="s">
        <v>82</v>
      </c>
      <c r="G1069" t="s">
        <v>225</v>
      </c>
      <c r="H1069" t="s">
        <v>82</v>
      </c>
      <c r="I1069" t="s">
        <v>82</v>
      </c>
    </row>
    <row r="1070" spans="1:9" x14ac:dyDescent="0.25">
      <c r="A1070" s="31">
        <v>1069</v>
      </c>
      <c r="B1070" s="48">
        <v>43983</v>
      </c>
      <c r="C1070" t="s">
        <v>13</v>
      </c>
      <c r="D1070" t="s">
        <v>756</v>
      </c>
      <c r="E1070" s="50">
        <v>500</v>
      </c>
      <c r="F1070" t="s">
        <v>82</v>
      </c>
      <c r="G1070" t="s">
        <v>226</v>
      </c>
      <c r="H1070" t="s">
        <v>82</v>
      </c>
      <c r="I1070" t="s">
        <v>82</v>
      </c>
    </row>
    <row r="1071" spans="1:9" x14ac:dyDescent="0.25">
      <c r="A1071" s="31">
        <v>1070</v>
      </c>
      <c r="B1071" s="48">
        <v>43983</v>
      </c>
      <c r="C1071" t="s">
        <v>744</v>
      </c>
      <c r="D1071" t="s">
        <v>422</v>
      </c>
      <c r="E1071" s="50">
        <v>24000</v>
      </c>
      <c r="F1071" t="s">
        <v>82</v>
      </c>
      <c r="G1071" t="s">
        <v>227</v>
      </c>
      <c r="H1071" t="s">
        <v>82</v>
      </c>
      <c r="I1071" t="s">
        <v>82</v>
      </c>
    </row>
    <row r="1072" spans="1:9" x14ac:dyDescent="0.25">
      <c r="A1072" s="31">
        <v>1071</v>
      </c>
      <c r="B1072" s="48">
        <v>43983</v>
      </c>
      <c r="C1072" t="s">
        <v>768</v>
      </c>
      <c r="D1072" t="s">
        <v>755</v>
      </c>
      <c r="E1072" s="50">
        <v>225000</v>
      </c>
      <c r="F1072" t="s">
        <v>82</v>
      </c>
      <c r="G1072" t="s">
        <v>228</v>
      </c>
      <c r="H1072" t="s">
        <v>82</v>
      </c>
      <c r="I1072" t="s">
        <v>82</v>
      </c>
    </row>
    <row r="1073" spans="1:9" x14ac:dyDescent="0.25">
      <c r="A1073" s="31">
        <v>1072</v>
      </c>
      <c r="B1073" s="48">
        <v>43983</v>
      </c>
      <c r="C1073" t="s">
        <v>13</v>
      </c>
      <c r="D1073" t="s">
        <v>19</v>
      </c>
      <c r="E1073" s="50">
        <v>2000</v>
      </c>
      <c r="F1073" t="s">
        <v>82</v>
      </c>
      <c r="G1073" t="s">
        <v>229</v>
      </c>
      <c r="H1073" t="s">
        <v>82</v>
      </c>
      <c r="I1073" t="s">
        <v>82</v>
      </c>
    </row>
    <row r="1074" spans="1:9" x14ac:dyDescent="0.25">
      <c r="A1074" s="31">
        <v>1073</v>
      </c>
      <c r="B1074" s="48">
        <v>43983</v>
      </c>
      <c r="C1074" t="s">
        <v>768</v>
      </c>
      <c r="D1074" t="s">
        <v>755</v>
      </c>
      <c r="E1074" s="50">
        <v>800000</v>
      </c>
      <c r="F1074" t="s">
        <v>82</v>
      </c>
      <c r="G1074" t="s">
        <v>230</v>
      </c>
      <c r="H1074" t="s">
        <v>82</v>
      </c>
      <c r="I1074" t="s">
        <v>82</v>
      </c>
    </row>
    <row r="1075" spans="1:9" x14ac:dyDescent="0.25">
      <c r="A1075" s="31">
        <v>1074</v>
      </c>
      <c r="B1075" s="48">
        <v>43983</v>
      </c>
      <c r="C1075" t="s">
        <v>9</v>
      </c>
      <c r="D1075" t="s">
        <v>12</v>
      </c>
      <c r="E1075" s="50">
        <v>5000</v>
      </c>
      <c r="F1075" t="s">
        <v>82</v>
      </c>
      <c r="G1075" t="s">
        <v>152</v>
      </c>
      <c r="H1075" t="s">
        <v>82</v>
      </c>
      <c r="I1075" t="s">
        <v>82</v>
      </c>
    </row>
    <row r="1076" spans="1:9" x14ac:dyDescent="0.25">
      <c r="A1076" s="31">
        <v>1075</v>
      </c>
      <c r="B1076" s="48">
        <v>43984</v>
      </c>
      <c r="C1076" t="s">
        <v>23</v>
      </c>
      <c r="D1076" t="s">
        <v>26</v>
      </c>
      <c r="E1076" s="50">
        <v>37000</v>
      </c>
      <c r="F1076" t="s">
        <v>82</v>
      </c>
      <c r="G1076" t="s">
        <v>231</v>
      </c>
      <c r="H1076" t="s">
        <v>82</v>
      </c>
      <c r="I1076" t="s">
        <v>82</v>
      </c>
    </row>
    <row r="1077" spans="1:9" x14ac:dyDescent="0.25">
      <c r="A1077" s="31">
        <v>1076</v>
      </c>
      <c r="B1077" s="48">
        <v>43984</v>
      </c>
      <c r="C1077" t="s">
        <v>9</v>
      </c>
      <c r="D1077" t="s">
        <v>12</v>
      </c>
      <c r="E1077" s="50">
        <v>8000</v>
      </c>
      <c r="F1077" t="s">
        <v>82</v>
      </c>
      <c r="G1077" t="s">
        <v>152</v>
      </c>
      <c r="H1077" t="s">
        <v>82</v>
      </c>
      <c r="I1077" t="s">
        <v>82</v>
      </c>
    </row>
    <row r="1078" spans="1:9" x14ac:dyDescent="0.25">
      <c r="A1078" s="31">
        <v>1077</v>
      </c>
      <c r="B1078" s="48">
        <v>43984</v>
      </c>
      <c r="C1078" t="s">
        <v>48</v>
      </c>
      <c r="D1078" t="s">
        <v>119</v>
      </c>
      <c r="E1078" s="50">
        <v>3000</v>
      </c>
      <c r="F1078" t="s">
        <v>82</v>
      </c>
      <c r="G1078" t="s">
        <v>232</v>
      </c>
      <c r="H1078" t="s">
        <v>82</v>
      </c>
      <c r="I1078" t="s">
        <v>82</v>
      </c>
    </row>
    <row r="1079" spans="1:9" x14ac:dyDescent="0.25">
      <c r="A1079" s="31">
        <v>1078</v>
      </c>
      <c r="B1079" s="48">
        <v>43985</v>
      </c>
      <c r="C1079" t="s">
        <v>13</v>
      </c>
      <c r="D1079" t="s">
        <v>759</v>
      </c>
      <c r="E1079" s="50">
        <v>2000</v>
      </c>
      <c r="F1079" t="s">
        <v>82</v>
      </c>
      <c r="G1079" t="s">
        <v>233</v>
      </c>
      <c r="H1079" t="s">
        <v>82</v>
      </c>
      <c r="I1079" t="s">
        <v>82</v>
      </c>
    </row>
    <row r="1080" spans="1:9" x14ac:dyDescent="0.25">
      <c r="A1080" s="31">
        <v>1079</v>
      </c>
      <c r="B1080" s="48">
        <v>43985</v>
      </c>
      <c r="C1080" t="s">
        <v>3</v>
      </c>
      <c r="D1080" t="s">
        <v>752</v>
      </c>
      <c r="E1080" s="50">
        <v>24000</v>
      </c>
      <c r="F1080" t="s">
        <v>82</v>
      </c>
      <c r="G1080" t="s">
        <v>234</v>
      </c>
      <c r="H1080" t="s">
        <v>82</v>
      </c>
      <c r="I1080" t="s">
        <v>82</v>
      </c>
    </row>
    <row r="1081" spans="1:9" x14ac:dyDescent="0.25">
      <c r="A1081" s="31">
        <v>1080</v>
      </c>
      <c r="B1081" s="48">
        <v>43985</v>
      </c>
      <c r="C1081" t="s">
        <v>23</v>
      </c>
      <c r="D1081" t="s">
        <v>125</v>
      </c>
      <c r="E1081" s="50">
        <v>14000</v>
      </c>
      <c r="F1081" t="s">
        <v>82</v>
      </c>
      <c r="G1081" t="s">
        <v>235</v>
      </c>
      <c r="H1081" t="s">
        <v>82</v>
      </c>
      <c r="I1081" t="s">
        <v>82</v>
      </c>
    </row>
    <row r="1082" spans="1:9" x14ac:dyDescent="0.25">
      <c r="A1082" s="31">
        <v>1081</v>
      </c>
      <c r="B1082" s="48">
        <v>43985</v>
      </c>
      <c r="C1082" t="s">
        <v>13</v>
      </c>
      <c r="D1082" t="s">
        <v>759</v>
      </c>
      <c r="E1082" s="50">
        <v>6000</v>
      </c>
      <c r="F1082" t="s">
        <v>82</v>
      </c>
      <c r="G1082" t="s">
        <v>236</v>
      </c>
      <c r="H1082" t="s">
        <v>82</v>
      </c>
      <c r="I1082" t="s">
        <v>82</v>
      </c>
    </row>
    <row r="1083" spans="1:9" x14ac:dyDescent="0.25">
      <c r="A1083" s="31">
        <v>1082</v>
      </c>
      <c r="B1083" s="48">
        <v>43985</v>
      </c>
      <c r="C1083" t="s">
        <v>744</v>
      </c>
      <c r="D1083" t="s">
        <v>21</v>
      </c>
      <c r="E1083" s="50">
        <v>5000</v>
      </c>
      <c r="F1083" t="s">
        <v>82</v>
      </c>
      <c r="G1083" t="s">
        <v>237</v>
      </c>
      <c r="H1083" t="s">
        <v>82</v>
      </c>
      <c r="I1083" t="s">
        <v>82</v>
      </c>
    </row>
    <row r="1084" spans="1:9" x14ac:dyDescent="0.25">
      <c r="A1084" s="31">
        <v>1083</v>
      </c>
      <c r="B1084" s="48">
        <v>43985</v>
      </c>
      <c r="C1084" t="s">
        <v>9</v>
      </c>
      <c r="D1084" t="s">
        <v>12</v>
      </c>
      <c r="E1084" s="50">
        <v>6000</v>
      </c>
      <c r="F1084" t="s">
        <v>82</v>
      </c>
      <c r="G1084" t="s">
        <v>152</v>
      </c>
      <c r="H1084" t="s">
        <v>82</v>
      </c>
      <c r="I1084" t="s">
        <v>82</v>
      </c>
    </row>
    <row r="1085" spans="1:9" x14ac:dyDescent="0.25">
      <c r="A1085" s="31">
        <v>1084</v>
      </c>
      <c r="B1085" s="48">
        <v>43985</v>
      </c>
      <c r="C1085" t="s">
        <v>3</v>
      </c>
      <c r="D1085" t="s">
        <v>73</v>
      </c>
      <c r="E1085" s="50">
        <v>16000</v>
      </c>
      <c r="F1085" t="s">
        <v>82</v>
      </c>
      <c r="G1085" t="s">
        <v>238</v>
      </c>
      <c r="H1085" t="s">
        <v>82</v>
      </c>
      <c r="I1085" t="s">
        <v>82</v>
      </c>
    </row>
    <row r="1086" spans="1:9" x14ac:dyDescent="0.25">
      <c r="A1086" s="31">
        <v>1085</v>
      </c>
      <c r="B1086" s="48">
        <v>43986</v>
      </c>
      <c r="C1086" t="s">
        <v>751</v>
      </c>
      <c r="D1086" t="s">
        <v>749</v>
      </c>
      <c r="E1086" s="50">
        <v>6000</v>
      </c>
      <c r="F1086" t="s">
        <v>82</v>
      </c>
      <c r="G1086" t="s">
        <v>239</v>
      </c>
      <c r="H1086" t="s">
        <v>82</v>
      </c>
      <c r="I1086" t="s">
        <v>82</v>
      </c>
    </row>
    <row r="1087" spans="1:9" x14ac:dyDescent="0.25">
      <c r="A1087" s="31">
        <v>1086</v>
      </c>
      <c r="B1087" s="48">
        <v>43986</v>
      </c>
      <c r="C1087" t="s">
        <v>9</v>
      </c>
      <c r="D1087" t="s">
        <v>12</v>
      </c>
      <c r="E1087" s="50">
        <v>10000</v>
      </c>
      <c r="F1087" t="s">
        <v>82</v>
      </c>
      <c r="G1087" t="s">
        <v>161</v>
      </c>
      <c r="H1087" t="s">
        <v>82</v>
      </c>
      <c r="I1087" t="s">
        <v>82</v>
      </c>
    </row>
    <row r="1088" spans="1:9" x14ac:dyDescent="0.25">
      <c r="A1088" s="31">
        <v>1087</v>
      </c>
      <c r="B1088" s="48">
        <v>43986</v>
      </c>
      <c r="C1088" t="s">
        <v>13</v>
      </c>
      <c r="D1088" t="s">
        <v>180</v>
      </c>
      <c r="E1088" s="50">
        <v>14000</v>
      </c>
      <c r="F1088" t="s">
        <v>82</v>
      </c>
      <c r="G1088" t="s">
        <v>180</v>
      </c>
      <c r="H1088" t="s">
        <v>82</v>
      </c>
      <c r="I1088" t="s">
        <v>82</v>
      </c>
    </row>
    <row r="1089" spans="1:9" x14ac:dyDescent="0.25">
      <c r="A1089" s="31">
        <v>1088</v>
      </c>
      <c r="B1089" s="48">
        <v>43986</v>
      </c>
      <c r="C1089" t="s">
        <v>751</v>
      </c>
      <c r="D1089" t="s">
        <v>746</v>
      </c>
      <c r="E1089" s="50">
        <v>4000</v>
      </c>
      <c r="F1089" t="s">
        <v>82</v>
      </c>
      <c r="G1089" t="s">
        <v>240</v>
      </c>
      <c r="H1089" t="s">
        <v>82</v>
      </c>
      <c r="I1089" t="s">
        <v>82</v>
      </c>
    </row>
    <row r="1090" spans="1:9" x14ac:dyDescent="0.25">
      <c r="A1090" s="31">
        <v>1089</v>
      </c>
      <c r="B1090" s="48">
        <v>43987</v>
      </c>
      <c r="C1090" t="s">
        <v>13</v>
      </c>
      <c r="D1090" t="s">
        <v>180</v>
      </c>
      <c r="E1090" s="50">
        <v>10000</v>
      </c>
      <c r="F1090" t="s">
        <v>82</v>
      </c>
      <c r="G1090" t="s">
        <v>241</v>
      </c>
      <c r="H1090" t="s">
        <v>82</v>
      </c>
      <c r="I1090" t="s">
        <v>82</v>
      </c>
    </row>
    <row r="1091" spans="1:9" x14ac:dyDescent="0.25">
      <c r="A1091" s="31">
        <v>1090</v>
      </c>
      <c r="B1091" s="48">
        <v>43987</v>
      </c>
      <c r="C1091" t="s">
        <v>9</v>
      </c>
      <c r="D1091" t="s">
        <v>12</v>
      </c>
      <c r="E1091" s="50">
        <v>8000</v>
      </c>
      <c r="F1091" t="s">
        <v>82</v>
      </c>
      <c r="G1091" t="s">
        <v>138</v>
      </c>
      <c r="H1091" t="s">
        <v>82</v>
      </c>
      <c r="I1091" t="s">
        <v>82</v>
      </c>
    </row>
    <row r="1092" spans="1:9" x14ac:dyDescent="0.25">
      <c r="A1092" s="31">
        <v>1091</v>
      </c>
      <c r="B1092" s="48">
        <v>43988</v>
      </c>
      <c r="C1092" t="s">
        <v>9</v>
      </c>
      <c r="D1092" t="s">
        <v>10</v>
      </c>
      <c r="E1092" s="50">
        <v>10000</v>
      </c>
      <c r="F1092" t="s">
        <v>82</v>
      </c>
      <c r="G1092" t="s">
        <v>209</v>
      </c>
      <c r="H1092" t="s">
        <v>82</v>
      </c>
      <c r="I1092" t="s">
        <v>82</v>
      </c>
    </row>
    <row r="1093" spans="1:9" x14ac:dyDescent="0.25">
      <c r="A1093" s="31">
        <v>1092</v>
      </c>
      <c r="B1093" s="48">
        <v>43988</v>
      </c>
      <c r="C1093" t="s">
        <v>9</v>
      </c>
      <c r="D1093" t="s">
        <v>12</v>
      </c>
      <c r="E1093" s="50">
        <v>5000</v>
      </c>
      <c r="F1093" t="s">
        <v>82</v>
      </c>
      <c r="G1093" t="s">
        <v>138</v>
      </c>
      <c r="H1093" t="s">
        <v>82</v>
      </c>
      <c r="I1093" t="s">
        <v>82</v>
      </c>
    </row>
    <row r="1094" spans="1:9" x14ac:dyDescent="0.25">
      <c r="A1094" s="31">
        <v>1093</v>
      </c>
      <c r="B1094" s="48">
        <v>43988</v>
      </c>
      <c r="C1094" t="s">
        <v>768</v>
      </c>
      <c r="D1094" t="s">
        <v>764</v>
      </c>
      <c r="E1094" s="50">
        <v>40500</v>
      </c>
      <c r="F1094" t="s">
        <v>82</v>
      </c>
      <c r="G1094" t="s">
        <v>191</v>
      </c>
      <c r="H1094" t="s">
        <v>82</v>
      </c>
      <c r="I1094" t="s">
        <v>82</v>
      </c>
    </row>
    <row r="1095" spans="1:9" x14ac:dyDescent="0.25">
      <c r="A1095" s="31">
        <v>1094</v>
      </c>
      <c r="B1095" s="48">
        <v>43989</v>
      </c>
      <c r="C1095" t="s">
        <v>9</v>
      </c>
      <c r="D1095" t="s">
        <v>12</v>
      </c>
      <c r="E1095" s="50">
        <v>5000</v>
      </c>
      <c r="F1095" t="s">
        <v>82</v>
      </c>
      <c r="G1095" t="s">
        <v>138</v>
      </c>
      <c r="H1095" t="s">
        <v>82</v>
      </c>
      <c r="I1095" t="s">
        <v>82</v>
      </c>
    </row>
    <row r="1096" spans="1:9" x14ac:dyDescent="0.25">
      <c r="A1096" s="31">
        <v>1095</v>
      </c>
      <c r="B1096" s="48">
        <v>43989</v>
      </c>
      <c r="C1096" t="s">
        <v>9</v>
      </c>
      <c r="D1096" t="s">
        <v>11</v>
      </c>
      <c r="E1096" s="50">
        <v>500</v>
      </c>
      <c r="F1096" t="s">
        <v>82</v>
      </c>
      <c r="G1096" t="s">
        <v>242</v>
      </c>
      <c r="H1096" t="s">
        <v>82</v>
      </c>
      <c r="I1096" t="s">
        <v>82</v>
      </c>
    </row>
    <row r="1097" spans="1:9" x14ac:dyDescent="0.25">
      <c r="A1097" s="31">
        <v>1096</v>
      </c>
      <c r="B1097" s="48">
        <v>43989</v>
      </c>
      <c r="C1097" t="s">
        <v>13</v>
      </c>
      <c r="D1097" t="s">
        <v>17</v>
      </c>
      <c r="E1097" s="50">
        <v>500</v>
      </c>
      <c r="F1097" t="s">
        <v>82</v>
      </c>
      <c r="G1097" t="s">
        <v>243</v>
      </c>
      <c r="H1097" t="s">
        <v>82</v>
      </c>
      <c r="I1097" t="s">
        <v>82</v>
      </c>
    </row>
    <row r="1098" spans="1:9" x14ac:dyDescent="0.25">
      <c r="A1098" s="31">
        <v>1097</v>
      </c>
      <c r="B1098" s="48">
        <v>43990</v>
      </c>
      <c r="C1098" t="s">
        <v>9</v>
      </c>
      <c r="D1098" t="s">
        <v>12</v>
      </c>
      <c r="E1098" s="50">
        <v>8000</v>
      </c>
      <c r="F1098" t="s">
        <v>82</v>
      </c>
      <c r="G1098" t="s">
        <v>138</v>
      </c>
      <c r="H1098" t="s">
        <v>82</v>
      </c>
      <c r="I1098" t="s">
        <v>82</v>
      </c>
    </row>
    <row r="1099" spans="1:9" x14ac:dyDescent="0.25">
      <c r="A1099" s="31">
        <v>1098</v>
      </c>
      <c r="B1099" s="48">
        <v>43990</v>
      </c>
      <c r="C1099" t="s">
        <v>768</v>
      </c>
      <c r="D1099" t="s">
        <v>755</v>
      </c>
      <c r="E1099" s="50">
        <v>360000</v>
      </c>
      <c r="F1099" t="s">
        <v>82</v>
      </c>
      <c r="G1099" t="s">
        <v>244</v>
      </c>
      <c r="H1099" t="s">
        <v>82</v>
      </c>
      <c r="I1099" t="s">
        <v>82</v>
      </c>
    </row>
    <row r="1100" spans="1:9" x14ac:dyDescent="0.25">
      <c r="A1100" s="31">
        <v>1099</v>
      </c>
      <c r="B1100" s="48">
        <v>43990</v>
      </c>
      <c r="C1100" t="s">
        <v>751</v>
      </c>
      <c r="D1100" t="s">
        <v>747</v>
      </c>
      <c r="E1100" s="50">
        <v>3000</v>
      </c>
      <c r="F1100" t="s">
        <v>82</v>
      </c>
      <c r="G1100" t="s">
        <v>245</v>
      </c>
      <c r="H1100" t="s">
        <v>82</v>
      </c>
      <c r="I1100" t="s">
        <v>82</v>
      </c>
    </row>
    <row r="1101" spans="1:9" x14ac:dyDescent="0.25">
      <c r="A1101" s="31">
        <v>1100</v>
      </c>
      <c r="B1101" s="48">
        <v>43990</v>
      </c>
      <c r="C1101" t="s">
        <v>13</v>
      </c>
      <c r="D1101" t="s">
        <v>18</v>
      </c>
      <c r="E1101" s="50">
        <v>7500</v>
      </c>
      <c r="F1101" t="s">
        <v>82</v>
      </c>
      <c r="G1101" t="s">
        <v>246</v>
      </c>
      <c r="H1101" t="s">
        <v>82</v>
      </c>
      <c r="I1101" t="s">
        <v>82</v>
      </c>
    </row>
    <row r="1102" spans="1:9" x14ac:dyDescent="0.25">
      <c r="A1102" s="31">
        <v>1101</v>
      </c>
      <c r="B1102" s="48">
        <v>43991</v>
      </c>
      <c r="C1102" t="s">
        <v>9</v>
      </c>
      <c r="D1102" t="s">
        <v>12</v>
      </c>
      <c r="E1102" s="50">
        <v>14000</v>
      </c>
      <c r="F1102" t="s">
        <v>82</v>
      </c>
      <c r="G1102" t="s">
        <v>161</v>
      </c>
      <c r="H1102" t="s">
        <v>82</v>
      </c>
      <c r="I1102" t="s">
        <v>82</v>
      </c>
    </row>
    <row r="1103" spans="1:9" x14ac:dyDescent="0.25">
      <c r="A1103" s="31">
        <v>1102</v>
      </c>
      <c r="B1103" s="48">
        <v>43992</v>
      </c>
      <c r="C1103" t="s">
        <v>751</v>
      </c>
      <c r="D1103" t="s">
        <v>748</v>
      </c>
      <c r="E1103" s="50">
        <v>2000</v>
      </c>
      <c r="F1103" t="s">
        <v>82</v>
      </c>
      <c r="G1103" t="s">
        <v>247</v>
      </c>
      <c r="H1103" t="s">
        <v>82</v>
      </c>
      <c r="I1103" t="s">
        <v>82</v>
      </c>
    </row>
    <row r="1104" spans="1:9" x14ac:dyDescent="0.25">
      <c r="A1104" s="31">
        <v>1103</v>
      </c>
      <c r="B1104" s="48">
        <v>43992</v>
      </c>
      <c r="C1104" t="s">
        <v>9</v>
      </c>
      <c r="D1104" t="s">
        <v>10</v>
      </c>
      <c r="E1104" s="50">
        <v>5000</v>
      </c>
      <c r="F1104" t="s">
        <v>82</v>
      </c>
      <c r="G1104" t="s">
        <v>209</v>
      </c>
      <c r="H1104" t="s">
        <v>82</v>
      </c>
      <c r="I1104" t="s">
        <v>82</v>
      </c>
    </row>
    <row r="1105" spans="1:9" x14ac:dyDescent="0.25">
      <c r="A1105" s="31">
        <v>1104</v>
      </c>
      <c r="B1105" s="48">
        <v>43992</v>
      </c>
      <c r="C1105" t="s">
        <v>9</v>
      </c>
      <c r="D1105" t="s">
        <v>12</v>
      </c>
      <c r="E1105" s="50">
        <v>8000</v>
      </c>
      <c r="F1105" t="s">
        <v>82</v>
      </c>
      <c r="G1105" t="s">
        <v>138</v>
      </c>
      <c r="H1105" t="s">
        <v>82</v>
      </c>
      <c r="I1105" t="s">
        <v>82</v>
      </c>
    </row>
    <row r="1106" spans="1:9" x14ac:dyDescent="0.25">
      <c r="A1106" s="31">
        <v>1105</v>
      </c>
      <c r="B1106" s="48">
        <v>43992</v>
      </c>
      <c r="C1106" t="s">
        <v>13</v>
      </c>
      <c r="D1106" t="s">
        <v>180</v>
      </c>
      <c r="E1106" s="50">
        <v>2000</v>
      </c>
      <c r="F1106" t="s">
        <v>82</v>
      </c>
      <c r="G1106" t="s">
        <v>248</v>
      </c>
      <c r="H1106" t="s">
        <v>82</v>
      </c>
      <c r="I1106" t="s">
        <v>82</v>
      </c>
    </row>
    <row r="1107" spans="1:9" x14ac:dyDescent="0.25">
      <c r="A1107" s="31">
        <v>1106</v>
      </c>
      <c r="B1107" s="48">
        <v>43993</v>
      </c>
      <c r="C1107" t="s">
        <v>48</v>
      </c>
      <c r="D1107" t="s">
        <v>118</v>
      </c>
      <c r="E1107" s="50">
        <v>154250</v>
      </c>
      <c r="F1107" t="s">
        <v>82</v>
      </c>
      <c r="G1107" t="s">
        <v>249</v>
      </c>
      <c r="H1107" t="s">
        <v>82</v>
      </c>
      <c r="I1107" t="s">
        <v>82</v>
      </c>
    </row>
    <row r="1108" spans="1:9" x14ac:dyDescent="0.25">
      <c r="A1108" s="31">
        <v>1107</v>
      </c>
      <c r="B1108" s="48">
        <v>43993</v>
      </c>
      <c r="C1108" t="s">
        <v>48</v>
      </c>
      <c r="D1108" t="s">
        <v>117</v>
      </c>
      <c r="E1108" s="50">
        <v>26250</v>
      </c>
      <c r="F1108" t="s">
        <v>82</v>
      </c>
      <c r="G1108" t="s">
        <v>250</v>
      </c>
      <c r="H1108" t="s">
        <v>82</v>
      </c>
      <c r="I1108" t="s">
        <v>82</v>
      </c>
    </row>
    <row r="1109" spans="1:9" x14ac:dyDescent="0.25">
      <c r="A1109" s="31">
        <v>1108</v>
      </c>
      <c r="B1109" s="48">
        <v>43993</v>
      </c>
      <c r="C1109" t="s">
        <v>23</v>
      </c>
      <c r="D1109" t="s">
        <v>26</v>
      </c>
      <c r="E1109" s="50">
        <v>8500</v>
      </c>
      <c r="F1109" t="s">
        <v>82</v>
      </c>
      <c r="G1109" t="s">
        <v>251</v>
      </c>
      <c r="H1109" t="s">
        <v>82</v>
      </c>
      <c r="I1109" t="s">
        <v>82</v>
      </c>
    </row>
    <row r="1110" spans="1:9" x14ac:dyDescent="0.25">
      <c r="A1110" s="31">
        <v>1109</v>
      </c>
      <c r="B1110" s="48">
        <v>43993</v>
      </c>
      <c r="C1110" t="s">
        <v>9</v>
      </c>
      <c r="D1110" t="s">
        <v>12</v>
      </c>
      <c r="E1110" s="50">
        <v>5000</v>
      </c>
      <c r="F1110" t="s">
        <v>82</v>
      </c>
      <c r="G1110" t="s">
        <v>138</v>
      </c>
      <c r="H1110" t="s">
        <v>82</v>
      </c>
      <c r="I1110" t="s">
        <v>82</v>
      </c>
    </row>
    <row r="1111" spans="1:9" x14ac:dyDescent="0.25">
      <c r="A1111" s="31">
        <v>1110</v>
      </c>
      <c r="B1111" s="48">
        <v>43993</v>
      </c>
      <c r="C1111" t="s">
        <v>751</v>
      </c>
      <c r="D1111" t="s">
        <v>757</v>
      </c>
      <c r="E1111" s="50">
        <v>10000</v>
      </c>
      <c r="F1111" t="s">
        <v>82</v>
      </c>
      <c r="G1111" t="s">
        <v>215</v>
      </c>
      <c r="H1111" t="s">
        <v>82</v>
      </c>
      <c r="I1111" t="s">
        <v>82</v>
      </c>
    </row>
    <row r="1112" spans="1:9" x14ac:dyDescent="0.25">
      <c r="A1112" s="31">
        <v>1111</v>
      </c>
      <c r="B1112" s="48">
        <v>43993</v>
      </c>
      <c r="C1112" t="s">
        <v>9</v>
      </c>
      <c r="D1112" t="s">
        <v>12</v>
      </c>
      <c r="E1112" s="50">
        <v>8000</v>
      </c>
      <c r="F1112" t="s">
        <v>82</v>
      </c>
      <c r="G1112" t="s">
        <v>138</v>
      </c>
      <c r="H1112" t="s">
        <v>82</v>
      </c>
      <c r="I1112" t="s">
        <v>82</v>
      </c>
    </row>
    <row r="1113" spans="1:9" x14ac:dyDescent="0.25">
      <c r="A1113" s="31">
        <v>1112</v>
      </c>
      <c r="B1113" s="48">
        <v>43994</v>
      </c>
      <c r="C1113" t="s">
        <v>9</v>
      </c>
      <c r="D1113" t="s">
        <v>10</v>
      </c>
      <c r="E1113" s="50">
        <v>13000</v>
      </c>
      <c r="F1113" t="s">
        <v>82</v>
      </c>
      <c r="G1113" t="s">
        <v>161</v>
      </c>
      <c r="H1113" t="s">
        <v>82</v>
      </c>
      <c r="I1113" t="s">
        <v>82</v>
      </c>
    </row>
    <row r="1114" spans="1:9" x14ac:dyDescent="0.25">
      <c r="A1114" s="31">
        <v>1113</v>
      </c>
      <c r="B1114" s="48">
        <v>43994</v>
      </c>
      <c r="C1114" t="s">
        <v>13</v>
      </c>
      <c r="D1114" t="s">
        <v>180</v>
      </c>
      <c r="E1114" s="50">
        <v>3000</v>
      </c>
      <c r="F1114" t="s">
        <v>82</v>
      </c>
      <c r="G1114" t="s">
        <v>252</v>
      </c>
      <c r="H1114" t="s">
        <v>82</v>
      </c>
      <c r="I1114" t="s">
        <v>82</v>
      </c>
    </row>
    <row r="1115" spans="1:9" x14ac:dyDescent="0.25">
      <c r="A1115" s="31">
        <v>1114</v>
      </c>
      <c r="B1115" s="48">
        <v>43994</v>
      </c>
      <c r="C1115" t="s">
        <v>9</v>
      </c>
      <c r="D1115" t="s">
        <v>11</v>
      </c>
      <c r="E1115" s="50">
        <v>500</v>
      </c>
      <c r="F1115" t="s">
        <v>82</v>
      </c>
      <c r="G1115" t="s">
        <v>242</v>
      </c>
      <c r="H1115" t="s">
        <v>82</v>
      </c>
      <c r="I1115" t="s">
        <v>82</v>
      </c>
    </row>
    <row r="1116" spans="1:9" x14ac:dyDescent="0.25">
      <c r="A1116" s="31">
        <v>1115</v>
      </c>
      <c r="B1116" s="48">
        <v>43995</v>
      </c>
      <c r="C1116" t="s">
        <v>13</v>
      </c>
      <c r="D1116" t="s">
        <v>43</v>
      </c>
      <c r="E1116" s="50">
        <v>41500</v>
      </c>
      <c r="F1116" t="s">
        <v>82</v>
      </c>
      <c r="G1116" t="s">
        <v>253</v>
      </c>
      <c r="H1116" t="s">
        <v>82</v>
      </c>
      <c r="I1116" t="s">
        <v>82</v>
      </c>
    </row>
    <row r="1117" spans="1:9" x14ac:dyDescent="0.25">
      <c r="A1117" s="31">
        <v>1116</v>
      </c>
      <c r="B1117" s="48">
        <v>43995</v>
      </c>
      <c r="C1117" t="s">
        <v>13</v>
      </c>
      <c r="D1117" t="s">
        <v>759</v>
      </c>
      <c r="E1117" s="50">
        <v>3000</v>
      </c>
      <c r="F1117" t="s">
        <v>82</v>
      </c>
      <c r="G1117" t="s">
        <v>233</v>
      </c>
      <c r="H1117" t="s">
        <v>82</v>
      </c>
      <c r="I1117" t="s">
        <v>82</v>
      </c>
    </row>
    <row r="1118" spans="1:9" x14ac:dyDescent="0.25">
      <c r="A1118" s="31">
        <v>1117</v>
      </c>
      <c r="B1118" s="48">
        <v>43995</v>
      </c>
      <c r="C1118" t="s">
        <v>768</v>
      </c>
      <c r="D1118" t="s">
        <v>765</v>
      </c>
      <c r="E1118" s="50">
        <v>3000</v>
      </c>
      <c r="F1118" t="s">
        <v>82</v>
      </c>
      <c r="G1118" t="s">
        <v>254</v>
      </c>
      <c r="H1118" t="s">
        <v>82</v>
      </c>
      <c r="I1118" t="s">
        <v>82</v>
      </c>
    </row>
    <row r="1119" spans="1:9" x14ac:dyDescent="0.25">
      <c r="A1119" s="31">
        <v>1118</v>
      </c>
      <c r="B1119" s="48">
        <v>43995</v>
      </c>
      <c r="C1119" t="s">
        <v>744</v>
      </c>
      <c r="D1119" t="s">
        <v>21</v>
      </c>
      <c r="E1119" s="50">
        <v>60000</v>
      </c>
      <c r="F1119" t="s">
        <v>82</v>
      </c>
      <c r="G1119" t="s">
        <v>255</v>
      </c>
      <c r="H1119" t="s">
        <v>82</v>
      </c>
      <c r="I1119" t="s">
        <v>82</v>
      </c>
    </row>
    <row r="1120" spans="1:9" x14ac:dyDescent="0.25">
      <c r="A1120" s="31">
        <v>1119</v>
      </c>
      <c r="B1120" s="48">
        <v>43995</v>
      </c>
      <c r="C1120" t="s">
        <v>9</v>
      </c>
      <c r="D1120" t="s">
        <v>12</v>
      </c>
      <c r="E1120" s="50">
        <v>9000</v>
      </c>
      <c r="F1120" t="s">
        <v>82</v>
      </c>
      <c r="G1120" t="s">
        <v>138</v>
      </c>
      <c r="H1120" t="s">
        <v>82</v>
      </c>
      <c r="I1120" t="s">
        <v>82</v>
      </c>
    </row>
    <row r="1121" spans="1:9" x14ac:dyDescent="0.25">
      <c r="A1121" s="31">
        <v>1120</v>
      </c>
      <c r="B1121" s="48">
        <v>43996</v>
      </c>
      <c r="C1121" t="s">
        <v>9</v>
      </c>
      <c r="D1121" t="s">
        <v>12</v>
      </c>
      <c r="E1121" s="50">
        <v>3000</v>
      </c>
      <c r="F1121" t="s">
        <v>82</v>
      </c>
      <c r="G1121" t="s">
        <v>138</v>
      </c>
      <c r="H1121" t="s">
        <v>82</v>
      </c>
      <c r="I1121" t="s">
        <v>82</v>
      </c>
    </row>
    <row r="1122" spans="1:9" x14ac:dyDescent="0.25">
      <c r="A1122" s="31">
        <v>1121</v>
      </c>
      <c r="B1122" s="48">
        <v>43997</v>
      </c>
      <c r="C1122" t="s">
        <v>13</v>
      </c>
      <c r="D1122" t="s">
        <v>756</v>
      </c>
      <c r="E1122" s="50">
        <v>15000</v>
      </c>
      <c r="F1122" t="s">
        <v>82</v>
      </c>
      <c r="G1122" t="s">
        <v>256</v>
      </c>
      <c r="H1122" t="s">
        <v>82</v>
      </c>
      <c r="I1122" t="s">
        <v>82</v>
      </c>
    </row>
    <row r="1123" spans="1:9" x14ac:dyDescent="0.25">
      <c r="A1123" s="31">
        <v>1122</v>
      </c>
      <c r="B1123" s="48">
        <v>43997</v>
      </c>
      <c r="C1123" t="s">
        <v>13</v>
      </c>
      <c r="D1123" t="s">
        <v>180</v>
      </c>
      <c r="E1123" s="50">
        <v>5500</v>
      </c>
      <c r="F1123" t="s">
        <v>82</v>
      </c>
      <c r="G1123" t="s">
        <v>257</v>
      </c>
      <c r="H1123" t="s">
        <v>82</v>
      </c>
      <c r="I1123" t="s">
        <v>82</v>
      </c>
    </row>
    <row r="1124" spans="1:9" x14ac:dyDescent="0.25">
      <c r="A1124" s="31">
        <v>1123</v>
      </c>
      <c r="B1124" s="48">
        <v>43997</v>
      </c>
      <c r="C1124" t="s">
        <v>13</v>
      </c>
      <c r="D1124" t="s">
        <v>15</v>
      </c>
      <c r="E1124" s="50">
        <v>7500</v>
      </c>
      <c r="F1124" t="s">
        <v>82</v>
      </c>
      <c r="G1124" t="s">
        <v>258</v>
      </c>
      <c r="H1124" t="s">
        <v>82</v>
      </c>
      <c r="I1124" t="s">
        <v>82</v>
      </c>
    </row>
    <row r="1125" spans="1:9" x14ac:dyDescent="0.25">
      <c r="A1125" s="31">
        <v>1124</v>
      </c>
      <c r="B1125" s="48">
        <v>43997</v>
      </c>
      <c r="C1125" t="s">
        <v>9</v>
      </c>
      <c r="D1125" t="s">
        <v>12</v>
      </c>
      <c r="E1125" s="50">
        <v>5000</v>
      </c>
      <c r="F1125" t="s">
        <v>82</v>
      </c>
      <c r="G1125" t="s">
        <v>138</v>
      </c>
      <c r="H1125" t="s">
        <v>82</v>
      </c>
      <c r="I1125" t="s">
        <v>82</v>
      </c>
    </row>
    <row r="1126" spans="1:9" x14ac:dyDescent="0.25">
      <c r="A1126" s="31">
        <v>1125</v>
      </c>
      <c r="B1126" s="48">
        <v>43997</v>
      </c>
      <c r="C1126" t="s">
        <v>40</v>
      </c>
      <c r="D1126" t="s">
        <v>47</v>
      </c>
      <c r="E1126" s="50">
        <v>5500</v>
      </c>
      <c r="F1126" t="s">
        <v>82</v>
      </c>
      <c r="G1126" t="s">
        <v>259</v>
      </c>
      <c r="H1126" t="s">
        <v>82</v>
      </c>
      <c r="I1126" t="s">
        <v>82</v>
      </c>
    </row>
    <row r="1127" spans="1:9" x14ac:dyDescent="0.25">
      <c r="A1127" s="31">
        <v>1126</v>
      </c>
      <c r="B1127" s="48">
        <v>43997</v>
      </c>
      <c r="C1127" t="s">
        <v>13</v>
      </c>
      <c r="D1127" t="s">
        <v>17</v>
      </c>
      <c r="E1127" s="50">
        <v>10500</v>
      </c>
      <c r="F1127" t="s">
        <v>82</v>
      </c>
      <c r="G1127" t="s">
        <v>17</v>
      </c>
      <c r="H1127" t="s">
        <v>82</v>
      </c>
      <c r="I1127" t="s">
        <v>82</v>
      </c>
    </row>
    <row r="1128" spans="1:9" x14ac:dyDescent="0.25">
      <c r="A1128" s="31">
        <v>1127</v>
      </c>
      <c r="B1128" s="48">
        <v>43998</v>
      </c>
      <c r="C1128" t="s">
        <v>23</v>
      </c>
      <c r="D1128" t="s">
        <v>34</v>
      </c>
      <c r="E1128" s="50">
        <v>6200</v>
      </c>
      <c r="F1128" t="s">
        <v>82</v>
      </c>
      <c r="G1128" t="s">
        <v>260</v>
      </c>
      <c r="H1128" t="s">
        <v>82</v>
      </c>
      <c r="I1128" t="s">
        <v>82</v>
      </c>
    </row>
    <row r="1129" spans="1:9" x14ac:dyDescent="0.25">
      <c r="A1129" s="31">
        <v>1128</v>
      </c>
      <c r="B1129" s="48">
        <v>43998</v>
      </c>
      <c r="C1129" t="s">
        <v>9</v>
      </c>
      <c r="D1129" t="s">
        <v>12</v>
      </c>
      <c r="E1129" s="50">
        <v>4000</v>
      </c>
      <c r="F1129" t="s">
        <v>82</v>
      </c>
      <c r="G1129" t="s">
        <v>138</v>
      </c>
      <c r="H1129" t="s">
        <v>82</v>
      </c>
      <c r="I1129" t="s">
        <v>82</v>
      </c>
    </row>
    <row r="1130" spans="1:9" x14ac:dyDescent="0.25">
      <c r="A1130" s="31">
        <v>1129</v>
      </c>
      <c r="B1130" s="48">
        <v>43999</v>
      </c>
      <c r="C1130" t="s">
        <v>9</v>
      </c>
      <c r="D1130" t="s">
        <v>10</v>
      </c>
      <c r="E1130" s="50">
        <v>10000</v>
      </c>
      <c r="F1130" t="s">
        <v>82</v>
      </c>
      <c r="G1130" t="s">
        <v>161</v>
      </c>
      <c r="H1130" t="s">
        <v>82</v>
      </c>
      <c r="I1130" t="s">
        <v>82</v>
      </c>
    </row>
    <row r="1131" spans="1:9" x14ac:dyDescent="0.25">
      <c r="A1131" s="31">
        <v>1130</v>
      </c>
      <c r="B1131" s="48">
        <v>43999</v>
      </c>
      <c r="C1131" t="s">
        <v>23</v>
      </c>
      <c r="D1131" t="s">
        <v>760</v>
      </c>
      <c r="E1131" s="50">
        <v>14200</v>
      </c>
      <c r="F1131" t="s">
        <v>82</v>
      </c>
      <c r="G1131" t="s">
        <v>261</v>
      </c>
      <c r="H1131" t="s">
        <v>82</v>
      </c>
      <c r="I1131" t="s">
        <v>82</v>
      </c>
    </row>
    <row r="1132" spans="1:9" x14ac:dyDescent="0.25">
      <c r="A1132" s="31">
        <v>1131</v>
      </c>
      <c r="B1132" s="48">
        <v>43999</v>
      </c>
      <c r="C1132" t="s">
        <v>768</v>
      </c>
      <c r="D1132" t="s">
        <v>755</v>
      </c>
      <c r="E1132" s="50">
        <v>20000</v>
      </c>
      <c r="F1132" t="s">
        <v>82</v>
      </c>
      <c r="G1132" t="s">
        <v>262</v>
      </c>
      <c r="H1132" t="s">
        <v>82</v>
      </c>
      <c r="I1132" t="s">
        <v>82</v>
      </c>
    </row>
    <row r="1133" spans="1:9" x14ac:dyDescent="0.25">
      <c r="A1133" s="31">
        <v>1132</v>
      </c>
      <c r="B1133" s="48">
        <v>43999</v>
      </c>
      <c r="C1133" t="s">
        <v>768</v>
      </c>
      <c r="D1133" t="s">
        <v>755</v>
      </c>
      <c r="E1133" s="50">
        <v>450000</v>
      </c>
      <c r="F1133" t="s">
        <v>82</v>
      </c>
      <c r="G1133" t="s">
        <v>263</v>
      </c>
      <c r="H1133" t="s">
        <v>82</v>
      </c>
      <c r="I1133" t="s">
        <v>82</v>
      </c>
    </row>
    <row r="1134" spans="1:9" x14ac:dyDescent="0.25">
      <c r="A1134" s="31">
        <v>1133</v>
      </c>
      <c r="B1134" s="48">
        <v>43999</v>
      </c>
      <c r="C1134" t="s">
        <v>23</v>
      </c>
      <c r="D1134" t="s">
        <v>125</v>
      </c>
      <c r="E1134" s="50">
        <v>12500</v>
      </c>
      <c r="F1134" t="s">
        <v>82</v>
      </c>
      <c r="G1134" t="s">
        <v>264</v>
      </c>
      <c r="H1134" t="s">
        <v>82</v>
      </c>
      <c r="I1134" t="s">
        <v>82</v>
      </c>
    </row>
    <row r="1135" spans="1:9" x14ac:dyDescent="0.25">
      <c r="A1135" s="31">
        <v>1134</v>
      </c>
      <c r="B1135" s="48">
        <v>44000</v>
      </c>
      <c r="C1135" t="s">
        <v>23</v>
      </c>
      <c r="D1135" t="s">
        <v>760</v>
      </c>
      <c r="E1135" s="50">
        <v>4500</v>
      </c>
      <c r="F1135" t="s">
        <v>82</v>
      </c>
      <c r="G1135" t="s">
        <v>265</v>
      </c>
      <c r="H1135" t="s">
        <v>82</v>
      </c>
      <c r="I1135" t="s">
        <v>82</v>
      </c>
    </row>
    <row r="1136" spans="1:9" x14ac:dyDescent="0.25">
      <c r="A1136" s="31">
        <v>1135</v>
      </c>
      <c r="B1136" s="48">
        <v>44000</v>
      </c>
      <c r="C1136" t="s">
        <v>751</v>
      </c>
      <c r="D1136" t="s">
        <v>757</v>
      </c>
      <c r="E1136" s="50">
        <v>20000</v>
      </c>
      <c r="F1136" t="s">
        <v>82</v>
      </c>
      <c r="G1136" t="s">
        <v>266</v>
      </c>
      <c r="H1136" t="s">
        <v>82</v>
      </c>
      <c r="I1136" t="s">
        <v>82</v>
      </c>
    </row>
    <row r="1137" spans="1:9" x14ac:dyDescent="0.25">
      <c r="A1137" s="31">
        <v>1136</v>
      </c>
      <c r="B1137" s="48">
        <v>44000</v>
      </c>
      <c r="C1137" t="s">
        <v>9</v>
      </c>
      <c r="D1137" t="s">
        <v>10</v>
      </c>
      <c r="E1137" s="50">
        <v>10000</v>
      </c>
      <c r="F1137" t="s">
        <v>82</v>
      </c>
      <c r="G1137" t="s">
        <v>161</v>
      </c>
      <c r="H1137" t="s">
        <v>82</v>
      </c>
      <c r="I1137" t="s">
        <v>82</v>
      </c>
    </row>
    <row r="1138" spans="1:9" x14ac:dyDescent="0.25">
      <c r="A1138" s="31">
        <v>1137</v>
      </c>
      <c r="B1138" s="48">
        <v>44001</v>
      </c>
      <c r="C1138" t="s">
        <v>9</v>
      </c>
      <c r="D1138" t="s">
        <v>12</v>
      </c>
      <c r="E1138" s="50">
        <v>3000</v>
      </c>
      <c r="F1138" t="s">
        <v>82</v>
      </c>
      <c r="G1138" t="s">
        <v>220</v>
      </c>
      <c r="H1138" t="s">
        <v>82</v>
      </c>
      <c r="I1138" t="s">
        <v>82</v>
      </c>
    </row>
    <row r="1139" spans="1:9" x14ac:dyDescent="0.25">
      <c r="A1139" s="31">
        <v>1138</v>
      </c>
      <c r="B1139" s="48">
        <v>44002</v>
      </c>
      <c r="C1139" t="s">
        <v>768</v>
      </c>
      <c r="D1139" t="s">
        <v>755</v>
      </c>
      <c r="E1139" s="50">
        <v>4500</v>
      </c>
      <c r="F1139" t="s">
        <v>82</v>
      </c>
      <c r="G1139" t="s">
        <v>267</v>
      </c>
      <c r="H1139" t="s">
        <v>82</v>
      </c>
      <c r="I1139" t="s">
        <v>82</v>
      </c>
    </row>
    <row r="1140" spans="1:9" x14ac:dyDescent="0.25">
      <c r="A1140" s="31">
        <v>1139</v>
      </c>
      <c r="B1140" s="48">
        <v>44002</v>
      </c>
      <c r="C1140" t="s">
        <v>23</v>
      </c>
      <c r="D1140" t="s">
        <v>760</v>
      </c>
      <c r="E1140" s="50">
        <v>1500</v>
      </c>
      <c r="F1140" t="s">
        <v>82</v>
      </c>
      <c r="G1140" t="s">
        <v>268</v>
      </c>
      <c r="H1140" t="s">
        <v>82</v>
      </c>
      <c r="I1140" t="s">
        <v>82</v>
      </c>
    </row>
    <row r="1141" spans="1:9" x14ac:dyDescent="0.25">
      <c r="A1141" s="31">
        <v>1140</v>
      </c>
      <c r="B1141" s="48">
        <v>44002</v>
      </c>
      <c r="C1141" t="s">
        <v>768</v>
      </c>
      <c r="D1141" t="s">
        <v>764</v>
      </c>
      <c r="E1141" s="50">
        <v>40500</v>
      </c>
      <c r="F1141" t="s">
        <v>82</v>
      </c>
      <c r="G1141" t="s">
        <v>191</v>
      </c>
      <c r="H1141" t="s">
        <v>82</v>
      </c>
      <c r="I1141" t="s">
        <v>82</v>
      </c>
    </row>
    <row r="1142" spans="1:9" x14ac:dyDescent="0.25">
      <c r="A1142" s="31">
        <v>1141</v>
      </c>
      <c r="B1142" s="48">
        <v>44002</v>
      </c>
      <c r="C1142" t="s">
        <v>9</v>
      </c>
      <c r="D1142" t="s">
        <v>10</v>
      </c>
      <c r="E1142" s="50">
        <v>5000</v>
      </c>
      <c r="F1142" t="s">
        <v>82</v>
      </c>
      <c r="G1142" t="s">
        <v>209</v>
      </c>
      <c r="H1142" t="s">
        <v>82</v>
      </c>
      <c r="I1142" t="s">
        <v>82</v>
      </c>
    </row>
    <row r="1143" spans="1:9" x14ac:dyDescent="0.25">
      <c r="A1143" s="31">
        <v>1142</v>
      </c>
      <c r="B1143" s="48">
        <v>44002</v>
      </c>
      <c r="C1143" t="s">
        <v>9</v>
      </c>
      <c r="D1143" t="s">
        <v>12</v>
      </c>
      <c r="E1143" s="50">
        <v>3000</v>
      </c>
      <c r="F1143" t="s">
        <v>82</v>
      </c>
      <c r="G1143" t="s">
        <v>138</v>
      </c>
      <c r="H1143" t="s">
        <v>82</v>
      </c>
      <c r="I1143" t="s">
        <v>82</v>
      </c>
    </row>
    <row r="1144" spans="1:9" x14ac:dyDescent="0.25">
      <c r="A1144" s="31">
        <v>1143</v>
      </c>
      <c r="B1144" s="48">
        <v>44002</v>
      </c>
      <c r="C1144" t="s">
        <v>9</v>
      </c>
      <c r="D1144" t="s">
        <v>11</v>
      </c>
      <c r="E1144" s="50">
        <v>500</v>
      </c>
      <c r="F1144" t="s">
        <v>82</v>
      </c>
      <c r="G1144" t="s">
        <v>242</v>
      </c>
      <c r="H1144" t="s">
        <v>82</v>
      </c>
      <c r="I1144" t="s">
        <v>82</v>
      </c>
    </row>
    <row r="1145" spans="1:9" x14ac:dyDescent="0.25">
      <c r="A1145" s="31">
        <v>1144</v>
      </c>
      <c r="B1145" s="48">
        <v>44003</v>
      </c>
      <c r="C1145" t="s">
        <v>9</v>
      </c>
      <c r="D1145" t="s">
        <v>12</v>
      </c>
      <c r="E1145" s="50">
        <v>5000</v>
      </c>
      <c r="F1145" t="s">
        <v>82</v>
      </c>
      <c r="G1145" t="s">
        <v>138</v>
      </c>
      <c r="H1145" t="s">
        <v>82</v>
      </c>
      <c r="I1145" t="s">
        <v>82</v>
      </c>
    </row>
    <row r="1146" spans="1:9" x14ac:dyDescent="0.25">
      <c r="A1146" s="31">
        <v>1145</v>
      </c>
      <c r="B1146" s="48">
        <v>44004</v>
      </c>
      <c r="C1146" t="s">
        <v>13</v>
      </c>
      <c r="D1146" t="s">
        <v>756</v>
      </c>
      <c r="E1146" s="50">
        <v>750</v>
      </c>
      <c r="F1146" t="s">
        <v>82</v>
      </c>
      <c r="G1146" t="s">
        <v>269</v>
      </c>
      <c r="H1146" t="s">
        <v>82</v>
      </c>
      <c r="I1146" t="s">
        <v>82</v>
      </c>
    </row>
    <row r="1147" spans="1:9" x14ac:dyDescent="0.25">
      <c r="A1147" s="31">
        <v>1146</v>
      </c>
      <c r="B1147" s="48">
        <v>44004</v>
      </c>
      <c r="C1147" t="s">
        <v>751</v>
      </c>
      <c r="D1147" t="s">
        <v>746</v>
      </c>
      <c r="E1147" s="50">
        <v>20000</v>
      </c>
      <c r="F1147" t="s">
        <v>82</v>
      </c>
      <c r="G1147" t="s">
        <v>270</v>
      </c>
      <c r="H1147" t="s">
        <v>82</v>
      </c>
      <c r="I1147" t="s">
        <v>82</v>
      </c>
    </row>
    <row r="1148" spans="1:9" x14ac:dyDescent="0.25">
      <c r="A1148" s="31">
        <v>1147</v>
      </c>
      <c r="B1148" s="48">
        <v>44004</v>
      </c>
      <c r="C1148" t="s">
        <v>751</v>
      </c>
      <c r="D1148" t="s">
        <v>746</v>
      </c>
      <c r="E1148" s="50">
        <v>10000</v>
      </c>
      <c r="F1148" t="s">
        <v>82</v>
      </c>
      <c r="G1148" t="s">
        <v>271</v>
      </c>
      <c r="H1148" t="s">
        <v>82</v>
      </c>
      <c r="I1148" t="s">
        <v>82</v>
      </c>
    </row>
    <row r="1149" spans="1:9" x14ac:dyDescent="0.25">
      <c r="A1149" s="31">
        <v>1148</v>
      </c>
      <c r="B1149" s="48">
        <v>44004</v>
      </c>
      <c r="C1149" t="s">
        <v>13</v>
      </c>
      <c r="D1149" t="s">
        <v>756</v>
      </c>
      <c r="E1149" s="50">
        <v>22000</v>
      </c>
      <c r="F1149" t="s">
        <v>82</v>
      </c>
      <c r="G1149" t="s">
        <v>272</v>
      </c>
      <c r="H1149" t="s">
        <v>82</v>
      </c>
      <c r="I1149" t="s">
        <v>82</v>
      </c>
    </row>
    <row r="1150" spans="1:9" x14ac:dyDescent="0.25">
      <c r="A1150" s="31">
        <v>1149</v>
      </c>
      <c r="B1150" s="48">
        <v>44004</v>
      </c>
      <c r="C1150" t="s">
        <v>750</v>
      </c>
      <c r="D1150" t="s">
        <v>615</v>
      </c>
      <c r="E1150" s="50">
        <v>306000</v>
      </c>
      <c r="F1150" t="s">
        <v>82</v>
      </c>
      <c r="G1150" t="s">
        <v>273</v>
      </c>
      <c r="H1150" t="s">
        <v>82</v>
      </c>
      <c r="I1150" t="s">
        <v>82</v>
      </c>
    </row>
    <row r="1151" spans="1:9" x14ac:dyDescent="0.25">
      <c r="A1151" s="31">
        <v>1150</v>
      </c>
      <c r="B1151" s="48">
        <v>44004</v>
      </c>
      <c r="C1151" t="s">
        <v>9</v>
      </c>
      <c r="D1151" t="s">
        <v>12</v>
      </c>
      <c r="E1151" s="50">
        <v>8000</v>
      </c>
      <c r="F1151" t="s">
        <v>82</v>
      </c>
      <c r="G1151" t="s">
        <v>138</v>
      </c>
      <c r="H1151" t="s">
        <v>82</v>
      </c>
      <c r="I1151" t="s">
        <v>82</v>
      </c>
    </row>
    <row r="1152" spans="1:9" x14ac:dyDescent="0.25">
      <c r="A1152" s="31">
        <v>1151</v>
      </c>
      <c r="B1152" s="48">
        <v>44004</v>
      </c>
      <c r="C1152" t="s">
        <v>23</v>
      </c>
      <c r="D1152" t="s">
        <v>26</v>
      </c>
      <c r="E1152" s="50">
        <v>80000</v>
      </c>
      <c r="F1152" t="s">
        <v>82</v>
      </c>
      <c r="G1152" t="s">
        <v>274</v>
      </c>
      <c r="H1152" t="s">
        <v>82</v>
      </c>
      <c r="I1152" t="s">
        <v>82</v>
      </c>
    </row>
    <row r="1153" spans="1:9" x14ac:dyDescent="0.25">
      <c r="A1153" s="31">
        <v>1152</v>
      </c>
      <c r="B1153" s="48">
        <v>44004</v>
      </c>
      <c r="C1153" t="s">
        <v>13</v>
      </c>
      <c r="D1153" t="s">
        <v>15</v>
      </c>
      <c r="E1153" s="50">
        <v>3000</v>
      </c>
      <c r="F1153" t="s">
        <v>82</v>
      </c>
      <c r="G1153" t="s">
        <v>275</v>
      </c>
      <c r="H1153" t="s">
        <v>82</v>
      </c>
      <c r="I1153" t="s">
        <v>82</v>
      </c>
    </row>
    <row r="1154" spans="1:9" x14ac:dyDescent="0.25">
      <c r="A1154" s="31">
        <v>1153</v>
      </c>
      <c r="B1154" s="48">
        <v>44004</v>
      </c>
      <c r="C1154" t="s">
        <v>13</v>
      </c>
      <c r="D1154" t="s">
        <v>16</v>
      </c>
      <c r="E1154" s="50">
        <v>3700</v>
      </c>
      <c r="F1154" t="s">
        <v>82</v>
      </c>
      <c r="G1154" t="s">
        <v>276</v>
      </c>
      <c r="H1154" t="s">
        <v>82</v>
      </c>
      <c r="I1154" t="s">
        <v>82</v>
      </c>
    </row>
    <row r="1155" spans="1:9" x14ac:dyDescent="0.25">
      <c r="A1155" s="31">
        <v>1154</v>
      </c>
      <c r="B1155" s="48">
        <v>44004</v>
      </c>
      <c r="C1155" t="s">
        <v>13</v>
      </c>
      <c r="D1155" t="s">
        <v>16</v>
      </c>
      <c r="E1155" s="50">
        <v>3500</v>
      </c>
      <c r="F1155" t="s">
        <v>82</v>
      </c>
      <c r="G1155" t="s">
        <v>277</v>
      </c>
      <c r="H1155" t="s">
        <v>82</v>
      </c>
      <c r="I1155" t="s">
        <v>82</v>
      </c>
    </row>
    <row r="1156" spans="1:9" x14ac:dyDescent="0.25">
      <c r="A1156" s="31">
        <v>1155</v>
      </c>
      <c r="B1156" s="48">
        <v>44005</v>
      </c>
      <c r="C1156" t="s">
        <v>9</v>
      </c>
      <c r="D1156" t="s">
        <v>12</v>
      </c>
      <c r="E1156" s="50">
        <v>5000</v>
      </c>
      <c r="F1156" t="s">
        <v>82</v>
      </c>
      <c r="G1156" t="s">
        <v>220</v>
      </c>
      <c r="H1156" t="s">
        <v>82</v>
      </c>
      <c r="I1156" t="s">
        <v>82</v>
      </c>
    </row>
    <row r="1157" spans="1:9" x14ac:dyDescent="0.25">
      <c r="A1157" s="31">
        <v>1156</v>
      </c>
      <c r="B1157" s="48">
        <v>44005</v>
      </c>
      <c r="C1157" t="s">
        <v>768</v>
      </c>
      <c r="D1157" t="s">
        <v>765</v>
      </c>
      <c r="E1157" s="50">
        <v>4000</v>
      </c>
      <c r="F1157" t="s">
        <v>82</v>
      </c>
      <c r="G1157" t="s">
        <v>278</v>
      </c>
      <c r="H1157" t="s">
        <v>82</v>
      </c>
      <c r="I1157" t="s">
        <v>82</v>
      </c>
    </row>
    <row r="1158" spans="1:9" x14ac:dyDescent="0.25">
      <c r="A1158" s="31">
        <v>1157</v>
      </c>
      <c r="B1158" s="48">
        <v>44005</v>
      </c>
      <c r="C1158" t="s">
        <v>92</v>
      </c>
      <c r="D1158" t="s">
        <v>75</v>
      </c>
      <c r="E1158" s="50">
        <v>5000</v>
      </c>
      <c r="F1158" t="s">
        <v>82</v>
      </c>
      <c r="G1158" t="s">
        <v>279</v>
      </c>
      <c r="H1158" t="s">
        <v>82</v>
      </c>
      <c r="I1158" t="s">
        <v>82</v>
      </c>
    </row>
    <row r="1159" spans="1:9" x14ac:dyDescent="0.25">
      <c r="A1159" s="31">
        <v>1158</v>
      </c>
      <c r="B1159" s="48">
        <v>44006</v>
      </c>
      <c r="C1159" t="s">
        <v>9</v>
      </c>
      <c r="D1159" t="s">
        <v>10</v>
      </c>
      <c r="E1159" s="50">
        <v>15000</v>
      </c>
      <c r="F1159" t="s">
        <v>82</v>
      </c>
      <c r="G1159" t="s">
        <v>161</v>
      </c>
      <c r="H1159" t="s">
        <v>82</v>
      </c>
      <c r="I1159" t="s">
        <v>82</v>
      </c>
    </row>
    <row r="1160" spans="1:9" x14ac:dyDescent="0.25">
      <c r="A1160" s="31">
        <v>1159</v>
      </c>
      <c r="B1160" s="48">
        <v>44006</v>
      </c>
      <c r="C1160" t="s">
        <v>13</v>
      </c>
      <c r="D1160" t="s">
        <v>17</v>
      </c>
      <c r="E1160" s="50">
        <v>4500</v>
      </c>
      <c r="F1160" t="s">
        <v>82</v>
      </c>
      <c r="G1160" t="s">
        <v>280</v>
      </c>
      <c r="H1160" t="s">
        <v>82</v>
      </c>
      <c r="I1160" t="s">
        <v>82</v>
      </c>
    </row>
    <row r="1161" spans="1:9" x14ac:dyDescent="0.25">
      <c r="A1161" s="31">
        <v>1160</v>
      </c>
      <c r="B1161" s="48">
        <v>44007</v>
      </c>
      <c r="C1161" t="s">
        <v>744</v>
      </c>
      <c r="D1161" t="s">
        <v>422</v>
      </c>
      <c r="E1161" s="50">
        <v>152500</v>
      </c>
      <c r="F1161" t="s">
        <v>82</v>
      </c>
      <c r="G1161" t="s">
        <v>281</v>
      </c>
      <c r="H1161" t="s">
        <v>82</v>
      </c>
      <c r="I1161" t="s">
        <v>82</v>
      </c>
    </row>
    <row r="1162" spans="1:9" x14ac:dyDescent="0.25">
      <c r="A1162" s="31">
        <v>1161</v>
      </c>
      <c r="B1162" s="48">
        <v>44007</v>
      </c>
      <c r="C1162" t="s">
        <v>13</v>
      </c>
      <c r="D1162" t="s">
        <v>756</v>
      </c>
      <c r="E1162" s="50">
        <v>2500</v>
      </c>
      <c r="F1162" t="s">
        <v>82</v>
      </c>
      <c r="G1162" t="s">
        <v>282</v>
      </c>
      <c r="H1162" t="s">
        <v>82</v>
      </c>
      <c r="I1162" t="s">
        <v>82</v>
      </c>
    </row>
    <row r="1163" spans="1:9" x14ac:dyDescent="0.25">
      <c r="A1163" s="31">
        <v>1162</v>
      </c>
      <c r="B1163" s="48">
        <v>44007</v>
      </c>
      <c r="C1163" t="s">
        <v>9</v>
      </c>
      <c r="D1163" t="s">
        <v>12</v>
      </c>
      <c r="E1163" s="50">
        <v>5000</v>
      </c>
      <c r="F1163" t="s">
        <v>82</v>
      </c>
      <c r="G1163" t="s">
        <v>138</v>
      </c>
      <c r="H1163" t="s">
        <v>82</v>
      </c>
      <c r="I1163" t="s">
        <v>82</v>
      </c>
    </row>
    <row r="1164" spans="1:9" x14ac:dyDescent="0.25">
      <c r="A1164" s="31">
        <v>1163</v>
      </c>
      <c r="B1164" s="48">
        <v>44007</v>
      </c>
      <c r="C1164" t="s">
        <v>744</v>
      </c>
      <c r="D1164" t="s">
        <v>802</v>
      </c>
      <c r="E1164" s="50">
        <v>2000</v>
      </c>
      <c r="F1164" t="s">
        <v>82</v>
      </c>
      <c r="G1164" t="s">
        <v>283</v>
      </c>
      <c r="H1164" t="s">
        <v>82</v>
      </c>
      <c r="I1164" t="s">
        <v>82</v>
      </c>
    </row>
    <row r="1165" spans="1:9" x14ac:dyDescent="0.25">
      <c r="A1165" s="31">
        <v>1164</v>
      </c>
      <c r="B1165" s="48">
        <v>44007</v>
      </c>
      <c r="C1165" t="s">
        <v>751</v>
      </c>
      <c r="D1165" t="s">
        <v>757</v>
      </c>
      <c r="E1165" s="50">
        <v>45000</v>
      </c>
      <c r="F1165" t="s">
        <v>82</v>
      </c>
      <c r="G1165" t="s">
        <v>215</v>
      </c>
      <c r="H1165" t="s">
        <v>82</v>
      </c>
      <c r="I1165" t="s">
        <v>82</v>
      </c>
    </row>
    <row r="1166" spans="1:9" x14ac:dyDescent="0.25">
      <c r="A1166" s="31">
        <v>1165</v>
      </c>
      <c r="B1166" s="48">
        <v>44008</v>
      </c>
      <c r="C1166" t="s">
        <v>23</v>
      </c>
      <c r="D1166" t="s">
        <v>26</v>
      </c>
      <c r="E1166" s="50">
        <v>11000</v>
      </c>
      <c r="F1166" t="s">
        <v>82</v>
      </c>
      <c r="G1166" t="s">
        <v>284</v>
      </c>
      <c r="H1166" t="s">
        <v>82</v>
      </c>
      <c r="I1166" t="s">
        <v>82</v>
      </c>
    </row>
    <row r="1167" spans="1:9" x14ac:dyDescent="0.25">
      <c r="A1167" s="31">
        <v>1166</v>
      </c>
      <c r="B1167" s="48">
        <v>44008</v>
      </c>
      <c r="C1167" t="s">
        <v>9</v>
      </c>
      <c r="D1167" t="s">
        <v>12</v>
      </c>
      <c r="E1167" s="50">
        <v>13000</v>
      </c>
      <c r="F1167" t="s">
        <v>82</v>
      </c>
      <c r="G1167" t="s">
        <v>161</v>
      </c>
      <c r="H1167" t="s">
        <v>82</v>
      </c>
      <c r="I1167" t="s">
        <v>82</v>
      </c>
    </row>
    <row r="1168" spans="1:9" x14ac:dyDescent="0.25">
      <c r="A1168" s="31">
        <v>1167</v>
      </c>
      <c r="B1168" s="48">
        <v>44008</v>
      </c>
      <c r="C1168" t="s">
        <v>13</v>
      </c>
      <c r="D1168" t="s">
        <v>756</v>
      </c>
      <c r="E1168" s="50">
        <v>8400</v>
      </c>
      <c r="F1168" t="s">
        <v>82</v>
      </c>
      <c r="G1168" t="s">
        <v>285</v>
      </c>
      <c r="H1168" t="s">
        <v>82</v>
      </c>
      <c r="I1168" t="s">
        <v>82</v>
      </c>
    </row>
    <row r="1169" spans="1:9" x14ac:dyDescent="0.25">
      <c r="A1169" s="31">
        <v>1168</v>
      </c>
      <c r="B1169" s="48">
        <v>44008</v>
      </c>
      <c r="C1169" t="s">
        <v>23</v>
      </c>
      <c r="D1169" t="s">
        <v>125</v>
      </c>
      <c r="E1169" s="50">
        <v>100000</v>
      </c>
      <c r="F1169" t="s">
        <v>82</v>
      </c>
      <c r="G1169" t="s">
        <v>286</v>
      </c>
      <c r="H1169" t="s">
        <v>82</v>
      </c>
      <c r="I1169" t="s">
        <v>82</v>
      </c>
    </row>
    <row r="1170" spans="1:9" x14ac:dyDescent="0.25">
      <c r="A1170" s="31">
        <v>1169</v>
      </c>
      <c r="B1170" s="48">
        <v>44008</v>
      </c>
      <c r="C1170" t="s">
        <v>13</v>
      </c>
      <c r="D1170" t="s">
        <v>758</v>
      </c>
      <c r="E1170" s="50">
        <v>18000</v>
      </c>
      <c r="F1170" t="s">
        <v>82</v>
      </c>
      <c r="G1170" t="s">
        <v>287</v>
      </c>
      <c r="H1170" t="s">
        <v>82</v>
      </c>
      <c r="I1170" t="s">
        <v>82</v>
      </c>
    </row>
    <row r="1171" spans="1:9" x14ac:dyDescent="0.25">
      <c r="A1171" s="31">
        <v>1170</v>
      </c>
      <c r="B1171" s="48">
        <v>44009</v>
      </c>
      <c r="C1171" t="s">
        <v>9</v>
      </c>
      <c r="D1171" t="s">
        <v>12</v>
      </c>
      <c r="E1171" s="50">
        <v>5000</v>
      </c>
      <c r="F1171" t="s">
        <v>82</v>
      </c>
      <c r="G1171" t="s">
        <v>138</v>
      </c>
      <c r="H1171" t="s">
        <v>82</v>
      </c>
      <c r="I1171" t="s">
        <v>82</v>
      </c>
    </row>
    <row r="1172" spans="1:9" x14ac:dyDescent="0.25">
      <c r="A1172" s="31">
        <v>1171</v>
      </c>
      <c r="B1172" s="48">
        <v>44009</v>
      </c>
      <c r="C1172" t="s">
        <v>768</v>
      </c>
      <c r="D1172" t="s">
        <v>764</v>
      </c>
      <c r="E1172" s="50">
        <v>43500</v>
      </c>
      <c r="F1172" t="s">
        <v>82</v>
      </c>
      <c r="G1172" t="s">
        <v>191</v>
      </c>
      <c r="H1172" t="s">
        <v>82</v>
      </c>
      <c r="I1172" t="s">
        <v>82</v>
      </c>
    </row>
    <row r="1173" spans="1:9" x14ac:dyDescent="0.25">
      <c r="A1173" s="31">
        <v>1172</v>
      </c>
      <c r="B1173" s="48">
        <v>44009</v>
      </c>
      <c r="C1173" t="s">
        <v>751</v>
      </c>
      <c r="D1173" t="s">
        <v>749</v>
      </c>
      <c r="E1173" s="50">
        <v>8000</v>
      </c>
      <c r="F1173" t="s">
        <v>82</v>
      </c>
      <c r="G1173" t="s">
        <v>288</v>
      </c>
      <c r="H1173" t="s">
        <v>82</v>
      </c>
      <c r="I1173" t="s">
        <v>82</v>
      </c>
    </row>
    <row r="1174" spans="1:9" x14ac:dyDescent="0.25">
      <c r="A1174" s="31">
        <v>1173</v>
      </c>
      <c r="B1174" s="48">
        <v>44009</v>
      </c>
      <c r="C1174" t="s">
        <v>9</v>
      </c>
      <c r="D1174" t="s">
        <v>12</v>
      </c>
      <c r="E1174" s="50">
        <v>3000</v>
      </c>
      <c r="F1174" t="s">
        <v>82</v>
      </c>
      <c r="G1174" t="s">
        <v>138</v>
      </c>
      <c r="H1174" t="s">
        <v>82</v>
      </c>
      <c r="I1174" t="s">
        <v>82</v>
      </c>
    </row>
    <row r="1175" spans="1:9" x14ac:dyDescent="0.25">
      <c r="A1175" s="31">
        <v>1174</v>
      </c>
      <c r="B1175" s="48">
        <v>44010</v>
      </c>
      <c r="C1175" t="s">
        <v>9</v>
      </c>
      <c r="D1175" t="s">
        <v>12</v>
      </c>
      <c r="E1175" s="50">
        <v>5000</v>
      </c>
      <c r="F1175" t="s">
        <v>82</v>
      </c>
      <c r="G1175" t="s">
        <v>138</v>
      </c>
      <c r="H1175" t="s">
        <v>82</v>
      </c>
      <c r="I1175" t="s">
        <v>82</v>
      </c>
    </row>
    <row r="1176" spans="1:9" x14ac:dyDescent="0.25">
      <c r="A1176" s="31">
        <v>1175</v>
      </c>
      <c r="B1176" s="48">
        <v>44010</v>
      </c>
      <c r="C1176" t="s">
        <v>1</v>
      </c>
      <c r="D1176" t="s">
        <v>35</v>
      </c>
      <c r="E1176" s="50">
        <v>9500</v>
      </c>
      <c r="F1176" t="s">
        <v>82</v>
      </c>
      <c r="G1176" t="s">
        <v>289</v>
      </c>
      <c r="H1176" t="s">
        <v>82</v>
      </c>
      <c r="I1176" t="s">
        <v>82</v>
      </c>
    </row>
    <row r="1177" spans="1:9" x14ac:dyDescent="0.25">
      <c r="A1177" s="31">
        <v>1176</v>
      </c>
      <c r="B1177" s="48">
        <v>44010</v>
      </c>
      <c r="C1177" t="s">
        <v>23</v>
      </c>
      <c r="D1177" t="s">
        <v>125</v>
      </c>
      <c r="E1177" s="50">
        <v>3000</v>
      </c>
      <c r="F1177" t="s">
        <v>82</v>
      </c>
      <c r="G1177" t="s">
        <v>290</v>
      </c>
      <c r="H1177" t="s">
        <v>82</v>
      </c>
      <c r="I1177" t="s">
        <v>82</v>
      </c>
    </row>
    <row r="1178" spans="1:9" x14ac:dyDescent="0.25">
      <c r="A1178" s="31">
        <v>1177</v>
      </c>
      <c r="B1178" s="48">
        <v>44010</v>
      </c>
      <c r="C1178" t="s">
        <v>23</v>
      </c>
      <c r="D1178" t="s">
        <v>125</v>
      </c>
      <c r="E1178" s="50">
        <v>4000</v>
      </c>
      <c r="F1178" t="s">
        <v>82</v>
      </c>
      <c r="G1178" t="s">
        <v>291</v>
      </c>
      <c r="H1178" t="s">
        <v>82</v>
      </c>
      <c r="I1178" t="s">
        <v>82</v>
      </c>
    </row>
    <row r="1179" spans="1:9" x14ac:dyDescent="0.25">
      <c r="A1179" s="31">
        <v>1178</v>
      </c>
      <c r="B1179" s="48">
        <v>44010</v>
      </c>
      <c r="C1179" t="s">
        <v>750</v>
      </c>
      <c r="D1179" t="s">
        <v>753</v>
      </c>
      <c r="E1179" s="50">
        <v>3500</v>
      </c>
      <c r="F1179" t="s">
        <v>82</v>
      </c>
      <c r="G1179" t="s">
        <v>292</v>
      </c>
      <c r="H1179" t="s">
        <v>82</v>
      </c>
      <c r="I1179" t="s">
        <v>82</v>
      </c>
    </row>
    <row r="1180" spans="1:9" x14ac:dyDescent="0.25">
      <c r="A1180" s="31">
        <v>1179</v>
      </c>
      <c r="B1180" s="48">
        <v>44010</v>
      </c>
      <c r="C1180" t="s">
        <v>13</v>
      </c>
      <c r="D1180" t="s">
        <v>756</v>
      </c>
      <c r="E1180" s="50">
        <v>700</v>
      </c>
      <c r="F1180" t="s">
        <v>82</v>
      </c>
      <c r="G1180" t="s">
        <v>293</v>
      </c>
      <c r="H1180" t="s">
        <v>82</v>
      </c>
      <c r="I1180" t="s">
        <v>82</v>
      </c>
    </row>
    <row r="1181" spans="1:9" x14ac:dyDescent="0.25">
      <c r="A1181" s="31">
        <v>1180</v>
      </c>
      <c r="B1181" s="48">
        <v>44011</v>
      </c>
      <c r="C1181" t="s">
        <v>9</v>
      </c>
      <c r="D1181" t="s">
        <v>12</v>
      </c>
      <c r="E1181" s="50">
        <v>3000</v>
      </c>
      <c r="F1181" t="s">
        <v>82</v>
      </c>
      <c r="G1181" t="s">
        <v>138</v>
      </c>
      <c r="H1181" t="s">
        <v>82</v>
      </c>
      <c r="I1181" t="s">
        <v>82</v>
      </c>
    </row>
    <row r="1182" spans="1:9" x14ac:dyDescent="0.25">
      <c r="A1182" s="31">
        <v>1181</v>
      </c>
      <c r="B1182" s="48">
        <v>44012</v>
      </c>
      <c r="C1182" t="s">
        <v>13</v>
      </c>
      <c r="D1182" t="s">
        <v>180</v>
      </c>
      <c r="E1182" s="50">
        <v>8000</v>
      </c>
      <c r="F1182" t="s">
        <v>82</v>
      </c>
      <c r="G1182" t="s">
        <v>294</v>
      </c>
      <c r="H1182" t="s">
        <v>82</v>
      </c>
      <c r="I1182" t="s">
        <v>82</v>
      </c>
    </row>
    <row r="1183" spans="1:9" x14ac:dyDescent="0.25">
      <c r="A1183" s="31">
        <v>1182</v>
      </c>
      <c r="B1183" s="48">
        <v>44012</v>
      </c>
      <c r="C1183" t="s">
        <v>2</v>
      </c>
      <c r="D1183" t="s">
        <v>77</v>
      </c>
      <c r="E1183" s="50">
        <v>13000</v>
      </c>
      <c r="F1183" t="s">
        <v>82</v>
      </c>
      <c r="G1183" t="s">
        <v>295</v>
      </c>
      <c r="H1183" t="s">
        <v>82</v>
      </c>
      <c r="I1183" t="s">
        <v>82</v>
      </c>
    </row>
    <row r="1184" spans="1:9" x14ac:dyDescent="0.25">
      <c r="A1184" s="31">
        <v>1183</v>
      </c>
      <c r="B1184" s="48">
        <v>44012</v>
      </c>
      <c r="C1184" t="s">
        <v>1</v>
      </c>
      <c r="D1184" t="s">
        <v>35</v>
      </c>
      <c r="E1184" s="50">
        <v>5200</v>
      </c>
      <c r="F1184" t="s">
        <v>82</v>
      </c>
      <c r="G1184" t="s">
        <v>296</v>
      </c>
      <c r="H1184" t="s">
        <v>82</v>
      </c>
      <c r="I1184" t="s">
        <v>82</v>
      </c>
    </row>
    <row r="1185" spans="1:9" x14ac:dyDescent="0.25">
      <c r="A1185" s="31">
        <v>1184</v>
      </c>
      <c r="B1185" s="48">
        <v>44012</v>
      </c>
      <c r="C1185" t="s">
        <v>13</v>
      </c>
      <c r="D1185" t="s">
        <v>15</v>
      </c>
      <c r="E1185" s="50">
        <v>5300</v>
      </c>
      <c r="F1185" t="s">
        <v>82</v>
      </c>
      <c r="G1185" t="s">
        <v>297</v>
      </c>
      <c r="H1185" t="s">
        <v>82</v>
      </c>
      <c r="I1185" t="s">
        <v>82</v>
      </c>
    </row>
    <row r="1186" spans="1:9" x14ac:dyDescent="0.25">
      <c r="A1186" s="31">
        <v>1185</v>
      </c>
      <c r="B1186" s="48">
        <v>44012</v>
      </c>
      <c r="C1186" t="s">
        <v>9</v>
      </c>
      <c r="D1186" t="s">
        <v>12</v>
      </c>
      <c r="E1186" s="50">
        <v>3000</v>
      </c>
      <c r="F1186" t="s">
        <v>82</v>
      </c>
      <c r="G1186" t="s">
        <v>138</v>
      </c>
      <c r="H1186" t="s">
        <v>82</v>
      </c>
      <c r="I1186" t="s">
        <v>82</v>
      </c>
    </row>
    <row r="1187" spans="1:9" x14ac:dyDescent="0.25">
      <c r="A1187" s="31">
        <v>1186</v>
      </c>
      <c r="B1187" s="48">
        <v>44012</v>
      </c>
      <c r="C1187" t="s">
        <v>768</v>
      </c>
      <c r="D1187" t="s">
        <v>764</v>
      </c>
      <c r="E1187" s="50">
        <v>30000</v>
      </c>
      <c r="F1187" t="s">
        <v>82</v>
      </c>
      <c r="G1187" t="s">
        <v>298</v>
      </c>
      <c r="H1187" t="s">
        <v>82</v>
      </c>
      <c r="I1187" t="s">
        <v>82</v>
      </c>
    </row>
    <row r="1188" spans="1:9" x14ac:dyDescent="0.25">
      <c r="A1188" s="31">
        <v>1187</v>
      </c>
      <c r="B1188" s="48">
        <v>44013</v>
      </c>
      <c r="C1188" t="s">
        <v>750</v>
      </c>
      <c r="D1188" t="s">
        <v>32</v>
      </c>
      <c r="E1188" s="50">
        <v>20000</v>
      </c>
      <c r="F1188" t="s">
        <v>82</v>
      </c>
      <c r="G1188" t="s">
        <v>299</v>
      </c>
      <c r="H1188" t="s">
        <v>82</v>
      </c>
      <c r="I1188" t="s">
        <v>82</v>
      </c>
    </row>
    <row r="1189" spans="1:9" x14ac:dyDescent="0.25">
      <c r="A1189" s="31">
        <v>1188</v>
      </c>
      <c r="B1189" s="48">
        <v>44013</v>
      </c>
      <c r="C1189" t="s">
        <v>23</v>
      </c>
      <c r="D1189" t="s">
        <v>34</v>
      </c>
      <c r="E1189" s="50">
        <v>65000</v>
      </c>
      <c r="F1189" t="s">
        <v>82</v>
      </c>
      <c r="G1189" t="s">
        <v>300</v>
      </c>
      <c r="H1189" t="s">
        <v>82</v>
      </c>
      <c r="I1189" t="s">
        <v>82</v>
      </c>
    </row>
    <row r="1190" spans="1:9" x14ac:dyDescent="0.25">
      <c r="A1190" s="31">
        <v>1189</v>
      </c>
      <c r="B1190" s="48">
        <v>44013</v>
      </c>
      <c r="C1190" t="s">
        <v>13</v>
      </c>
      <c r="D1190" t="s">
        <v>15</v>
      </c>
      <c r="E1190" s="50">
        <v>31500</v>
      </c>
      <c r="F1190" t="s">
        <v>82</v>
      </c>
      <c r="G1190" t="s">
        <v>301</v>
      </c>
      <c r="H1190" t="s">
        <v>82</v>
      </c>
      <c r="I1190" t="s">
        <v>82</v>
      </c>
    </row>
    <row r="1191" spans="1:9" x14ac:dyDescent="0.25">
      <c r="A1191" s="31">
        <v>1190</v>
      </c>
      <c r="B1191" s="48">
        <v>44013</v>
      </c>
      <c r="C1191" t="s">
        <v>751</v>
      </c>
      <c r="D1191" t="s">
        <v>757</v>
      </c>
      <c r="E1191" s="50">
        <v>2000</v>
      </c>
      <c r="F1191" t="s">
        <v>82</v>
      </c>
      <c r="G1191" t="s">
        <v>247</v>
      </c>
      <c r="H1191" t="s">
        <v>82</v>
      </c>
      <c r="I1191" t="s">
        <v>82</v>
      </c>
    </row>
    <row r="1192" spans="1:9" x14ac:dyDescent="0.25">
      <c r="A1192" s="31">
        <v>1191</v>
      </c>
      <c r="B1192" s="48">
        <v>44013</v>
      </c>
      <c r="C1192" t="s">
        <v>13</v>
      </c>
      <c r="D1192" t="s">
        <v>180</v>
      </c>
      <c r="E1192" s="50">
        <v>20000</v>
      </c>
      <c r="F1192" t="s">
        <v>82</v>
      </c>
      <c r="G1192" t="s">
        <v>302</v>
      </c>
      <c r="H1192" t="s">
        <v>82</v>
      </c>
      <c r="I1192" t="s">
        <v>82</v>
      </c>
    </row>
    <row r="1193" spans="1:9" x14ac:dyDescent="0.25">
      <c r="A1193" s="31">
        <v>1192</v>
      </c>
      <c r="B1193" s="48">
        <v>44013</v>
      </c>
      <c r="C1193" t="s">
        <v>44</v>
      </c>
      <c r="D1193" t="s">
        <v>46</v>
      </c>
      <c r="E1193" s="50">
        <v>5000</v>
      </c>
      <c r="F1193" t="s">
        <v>82</v>
      </c>
      <c r="G1193" t="s">
        <v>303</v>
      </c>
      <c r="H1193" t="s">
        <v>82</v>
      </c>
      <c r="I1193" t="s">
        <v>82</v>
      </c>
    </row>
    <row r="1194" spans="1:9" x14ac:dyDescent="0.25">
      <c r="A1194" s="31">
        <v>1193</v>
      </c>
      <c r="B1194" s="48">
        <v>44013</v>
      </c>
      <c r="C1194" t="s">
        <v>9</v>
      </c>
      <c r="D1194" t="s">
        <v>12</v>
      </c>
      <c r="E1194" s="50">
        <v>5000</v>
      </c>
      <c r="F1194" t="s">
        <v>82</v>
      </c>
      <c r="G1194" t="s">
        <v>138</v>
      </c>
      <c r="H1194" t="s">
        <v>82</v>
      </c>
      <c r="I1194" t="s">
        <v>82</v>
      </c>
    </row>
    <row r="1195" spans="1:9" x14ac:dyDescent="0.25">
      <c r="A1195" s="31">
        <v>1194</v>
      </c>
      <c r="B1195" s="48">
        <v>44014</v>
      </c>
      <c r="C1195" t="s">
        <v>44</v>
      </c>
      <c r="D1195" t="s">
        <v>46</v>
      </c>
      <c r="E1195" s="50">
        <v>4500</v>
      </c>
      <c r="F1195" t="s">
        <v>82</v>
      </c>
      <c r="G1195" t="s">
        <v>303</v>
      </c>
      <c r="H1195" t="s">
        <v>82</v>
      </c>
      <c r="I1195" t="s">
        <v>82</v>
      </c>
    </row>
    <row r="1196" spans="1:9" x14ac:dyDescent="0.25">
      <c r="A1196" s="31">
        <v>1195</v>
      </c>
      <c r="B1196" s="48">
        <v>44014</v>
      </c>
      <c r="C1196" t="s">
        <v>13</v>
      </c>
      <c r="D1196" t="s">
        <v>15</v>
      </c>
      <c r="E1196" s="50">
        <v>4400</v>
      </c>
      <c r="F1196" t="s">
        <v>82</v>
      </c>
      <c r="G1196" t="s">
        <v>304</v>
      </c>
      <c r="H1196" t="s">
        <v>82</v>
      </c>
      <c r="I1196" t="s">
        <v>82</v>
      </c>
    </row>
    <row r="1197" spans="1:9" x14ac:dyDescent="0.25">
      <c r="A1197" s="31">
        <v>1196</v>
      </c>
      <c r="B1197" s="48">
        <v>44014</v>
      </c>
      <c r="C1197" t="s">
        <v>744</v>
      </c>
      <c r="D1197" t="s">
        <v>21</v>
      </c>
      <c r="E1197" s="50">
        <v>6000</v>
      </c>
      <c r="F1197" t="s">
        <v>82</v>
      </c>
      <c r="G1197" t="s">
        <v>305</v>
      </c>
      <c r="H1197" t="s">
        <v>82</v>
      </c>
      <c r="I1197" t="s">
        <v>82</v>
      </c>
    </row>
    <row r="1198" spans="1:9" x14ac:dyDescent="0.25">
      <c r="A1198" s="31">
        <v>1197</v>
      </c>
      <c r="B1198" s="48">
        <v>44014</v>
      </c>
      <c r="C1198" t="s">
        <v>13</v>
      </c>
      <c r="D1198" t="s">
        <v>17</v>
      </c>
      <c r="E1198" s="50">
        <v>13200</v>
      </c>
      <c r="F1198" t="s">
        <v>82</v>
      </c>
      <c r="G1198" t="s">
        <v>306</v>
      </c>
      <c r="H1198" t="s">
        <v>82</v>
      </c>
      <c r="I1198" t="s">
        <v>82</v>
      </c>
    </row>
    <row r="1199" spans="1:9" x14ac:dyDescent="0.25">
      <c r="A1199" s="31">
        <v>1198</v>
      </c>
      <c r="B1199" s="48">
        <v>44014</v>
      </c>
      <c r="C1199" t="s">
        <v>13</v>
      </c>
      <c r="D1199" t="s">
        <v>17</v>
      </c>
      <c r="E1199" s="50">
        <v>2000</v>
      </c>
      <c r="F1199" t="s">
        <v>82</v>
      </c>
      <c r="G1199" t="s">
        <v>307</v>
      </c>
      <c r="H1199" t="s">
        <v>82</v>
      </c>
      <c r="I1199" t="s">
        <v>82</v>
      </c>
    </row>
    <row r="1200" spans="1:9" x14ac:dyDescent="0.25">
      <c r="A1200" s="31">
        <v>1199</v>
      </c>
      <c r="B1200" s="48">
        <v>44014</v>
      </c>
      <c r="C1200" t="s">
        <v>13</v>
      </c>
      <c r="D1200" t="s">
        <v>758</v>
      </c>
      <c r="E1200" s="50">
        <v>5000</v>
      </c>
      <c r="F1200" t="s">
        <v>82</v>
      </c>
      <c r="G1200" t="s">
        <v>308</v>
      </c>
      <c r="H1200" t="s">
        <v>82</v>
      </c>
      <c r="I1200" t="s">
        <v>82</v>
      </c>
    </row>
    <row r="1201" spans="1:9" x14ac:dyDescent="0.25">
      <c r="A1201" s="31">
        <v>1200</v>
      </c>
      <c r="B1201" s="48">
        <v>44014</v>
      </c>
      <c r="C1201" t="s">
        <v>23</v>
      </c>
      <c r="D1201" t="s">
        <v>760</v>
      </c>
      <c r="E1201" s="50">
        <v>67000</v>
      </c>
      <c r="F1201" t="s">
        <v>82</v>
      </c>
      <c r="G1201" t="s">
        <v>309</v>
      </c>
      <c r="H1201" t="s">
        <v>82</v>
      </c>
      <c r="I1201" t="s">
        <v>82</v>
      </c>
    </row>
    <row r="1202" spans="1:9" x14ac:dyDescent="0.25">
      <c r="A1202" s="31">
        <v>1201</v>
      </c>
      <c r="B1202" s="48">
        <v>44014</v>
      </c>
      <c r="C1202" t="s">
        <v>9</v>
      </c>
      <c r="D1202" t="s">
        <v>12</v>
      </c>
      <c r="E1202" s="50">
        <v>5000</v>
      </c>
      <c r="F1202" t="s">
        <v>82</v>
      </c>
      <c r="G1202" t="s">
        <v>138</v>
      </c>
      <c r="H1202" t="s">
        <v>82</v>
      </c>
      <c r="I1202" t="s">
        <v>82</v>
      </c>
    </row>
    <row r="1203" spans="1:9" x14ac:dyDescent="0.25">
      <c r="A1203" s="31">
        <v>1202</v>
      </c>
      <c r="B1203" s="48">
        <v>44015</v>
      </c>
      <c r="C1203" t="s">
        <v>23</v>
      </c>
      <c r="D1203" t="s">
        <v>125</v>
      </c>
      <c r="E1203" s="50">
        <v>6000</v>
      </c>
      <c r="F1203" t="s">
        <v>82</v>
      </c>
      <c r="G1203" t="s">
        <v>310</v>
      </c>
      <c r="H1203" t="s">
        <v>82</v>
      </c>
      <c r="I1203" t="s">
        <v>82</v>
      </c>
    </row>
    <row r="1204" spans="1:9" x14ac:dyDescent="0.25">
      <c r="A1204" s="31">
        <v>1203</v>
      </c>
      <c r="B1204" s="48">
        <v>44015</v>
      </c>
      <c r="C1204" t="s">
        <v>13</v>
      </c>
      <c r="D1204" t="s">
        <v>17</v>
      </c>
      <c r="E1204" s="50">
        <v>9500</v>
      </c>
      <c r="F1204" t="s">
        <v>82</v>
      </c>
      <c r="G1204" t="s">
        <v>311</v>
      </c>
      <c r="H1204" t="s">
        <v>82</v>
      </c>
      <c r="I1204" t="s">
        <v>82</v>
      </c>
    </row>
    <row r="1205" spans="1:9" x14ac:dyDescent="0.25">
      <c r="A1205" s="31">
        <v>1204</v>
      </c>
      <c r="B1205" s="48">
        <v>44015</v>
      </c>
      <c r="C1205" t="s">
        <v>23</v>
      </c>
      <c r="D1205" t="s">
        <v>26</v>
      </c>
      <c r="E1205" s="50">
        <v>50000</v>
      </c>
      <c r="F1205" t="s">
        <v>82</v>
      </c>
      <c r="G1205" t="s">
        <v>312</v>
      </c>
      <c r="H1205" t="s">
        <v>82</v>
      </c>
      <c r="I1205" t="s">
        <v>82</v>
      </c>
    </row>
    <row r="1206" spans="1:9" x14ac:dyDescent="0.25">
      <c r="A1206" s="31">
        <v>1205</v>
      </c>
      <c r="B1206" s="48">
        <v>44015</v>
      </c>
      <c r="C1206" t="s">
        <v>9</v>
      </c>
      <c r="D1206" t="s">
        <v>12</v>
      </c>
      <c r="E1206" s="50">
        <v>3000</v>
      </c>
      <c r="F1206" t="s">
        <v>82</v>
      </c>
      <c r="G1206" t="s">
        <v>138</v>
      </c>
      <c r="H1206" t="s">
        <v>82</v>
      </c>
      <c r="I1206" t="s">
        <v>82</v>
      </c>
    </row>
    <row r="1207" spans="1:9" x14ac:dyDescent="0.25">
      <c r="A1207" s="31">
        <v>1206</v>
      </c>
      <c r="B1207" s="48">
        <v>44016</v>
      </c>
      <c r="C1207" t="s">
        <v>768</v>
      </c>
      <c r="D1207" t="s">
        <v>764</v>
      </c>
      <c r="E1207" s="50">
        <v>41500</v>
      </c>
      <c r="F1207" t="s">
        <v>82</v>
      </c>
      <c r="G1207" t="s">
        <v>191</v>
      </c>
      <c r="H1207" t="s">
        <v>82</v>
      </c>
      <c r="I1207" t="s">
        <v>82</v>
      </c>
    </row>
    <row r="1208" spans="1:9" x14ac:dyDescent="0.25">
      <c r="A1208" s="31">
        <v>1207</v>
      </c>
      <c r="B1208" s="48">
        <v>44016</v>
      </c>
      <c r="C1208" t="s">
        <v>23</v>
      </c>
      <c r="D1208" t="s">
        <v>760</v>
      </c>
      <c r="E1208" s="50">
        <v>30000</v>
      </c>
      <c r="F1208" t="s">
        <v>82</v>
      </c>
      <c r="G1208" t="s">
        <v>313</v>
      </c>
      <c r="H1208" t="s">
        <v>82</v>
      </c>
      <c r="I1208" t="s">
        <v>82</v>
      </c>
    </row>
    <row r="1209" spans="1:9" x14ac:dyDescent="0.25">
      <c r="A1209" s="31">
        <v>1208</v>
      </c>
      <c r="B1209" s="48">
        <v>44016</v>
      </c>
      <c r="C1209" t="s">
        <v>23</v>
      </c>
      <c r="D1209" t="s">
        <v>760</v>
      </c>
      <c r="E1209" s="50">
        <v>37000</v>
      </c>
      <c r="F1209" t="s">
        <v>82</v>
      </c>
      <c r="G1209" t="s">
        <v>314</v>
      </c>
      <c r="H1209" t="s">
        <v>82</v>
      </c>
      <c r="I1209" t="s">
        <v>82</v>
      </c>
    </row>
    <row r="1210" spans="1:9" x14ac:dyDescent="0.25">
      <c r="A1210" s="31">
        <v>1209</v>
      </c>
      <c r="B1210" s="48">
        <v>44016</v>
      </c>
      <c r="C1210" t="s">
        <v>23</v>
      </c>
      <c r="D1210" t="s">
        <v>760</v>
      </c>
      <c r="E1210" s="50">
        <v>13000</v>
      </c>
      <c r="F1210" t="s">
        <v>82</v>
      </c>
      <c r="G1210" t="s">
        <v>315</v>
      </c>
      <c r="H1210" t="s">
        <v>82</v>
      </c>
      <c r="I1210" t="s">
        <v>82</v>
      </c>
    </row>
    <row r="1211" spans="1:9" x14ac:dyDescent="0.25">
      <c r="A1211" s="31">
        <v>1210</v>
      </c>
      <c r="B1211" s="48">
        <v>44016</v>
      </c>
      <c r="C1211" t="s">
        <v>23</v>
      </c>
      <c r="D1211" t="s">
        <v>760</v>
      </c>
      <c r="E1211" s="50">
        <v>5000</v>
      </c>
      <c r="F1211" t="s">
        <v>82</v>
      </c>
      <c r="G1211" t="s">
        <v>316</v>
      </c>
      <c r="H1211" t="s">
        <v>82</v>
      </c>
      <c r="I1211" t="s">
        <v>82</v>
      </c>
    </row>
    <row r="1212" spans="1:9" x14ac:dyDescent="0.25">
      <c r="A1212" s="31">
        <v>1211</v>
      </c>
      <c r="B1212" s="48">
        <v>44016</v>
      </c>
      <c r="C1212" t="s">
        <v>9</v>
      </c>
      <c r="D1212" t="s">
        <v>12</v>
      </c>
      <c r="E1212" s="50">
        <v>8000</v>
      </c>
      <c r="F1212" t="s">
        <v>82</v>
      </c>
      <c r="G1212" t="s">
        <v>138</v>
      </c>
      <c r="H1212" t="s">
        <v>82</v>
      </c>
      <c r="I1212" t="s">
        <v>82</v>
      </c>
    </row>
    <row r="1213" spans="1:9" x14ac:dyDescent="0.25">
      <c r="A1213" s="31">
        <v>1212</v>
      </c>
      <c r="B1213" s="48">
        <v>44016</v>
      </c>
      <c r="C1213" t="s">
        <v>48</v>
      </c>
      <c r="D1213" t="s">
        <v>119</v>
      </c>
      <c r="E1213" s="50">
        <v>5000</v>
      </c>
      <c r="F1213" t="s">
        <v>82</v>
      </c>
      <c r="G1213" t="s">
        <v>317</v>
      </c>
      <c r="H1213" t="s">
        <v>82</v>
      </c>
      <c r="I1213" t="s">
        <v>82</v>
      </c>
    </row>
    <row r="1214" spans="1:9" x14ac:dyDescent="0.25">
      <c r="A1214" s="31">
        <v>1213</v>
      </c>
      <c r="B1214" s="48">
        <v>44016</v>
      </c>
      <c r="C1214" t="s">
        <v>13</v>
      </c>
      <c r="D1214" t="s">
        <v>758</v>
      </c>
      <c r="E1214" s="50">
        <v>6000</v>
      </c>
      <c r="F1214" t="s">
        <v>82</v>
      </c>
      <c r="G1214" t="s">
        <v>318</v>
      </c>
      <c r="H1214" t="s">
        <v>82</v>
      </c>
      <c r="I1214" t="s">
        <v>82</v>
      </c>
    </row>
    <row r="1215" spans="1:9" x14ac:dyDescent="0.25">
      <c r="A1215" s="31">
        <v>1214</v>
      </c>
      <c r="B1215" s="48">
        <v>44017</v>
      </c>
      <c r="C1215" t="s">
        <v>9</v>
      </c>
      <c r="D1215" t="s">
        <v>12</v>
      </c>
      <c r="E1215" s="50">
        <v>5000</v>
      </c>
      <c r="F1215" t="s">
        <v>82</v>
      </c>
      <c r="G1215" t="s">
        <v>138</v>
      </c>
      <c r="H1215" t="s">
        <v>82</v>
      </c>
      <c r="I1215" t="s">
        <v>82</v>
      </c>
    </row>
    <row r="1216" spans="1:9" x14ac:dyDescent="0.25">
      <c r="A1216" s="31">
        <v>1215</v>
      </c>
      <c r="B1216" s="48">
        <v>44017</v>
      </c>
      <c r="C1216" t="s">
        <v>9</v>
      </c>
      <c r="D1216" t="s">
        <v>12</v>
      </c>
      <c r="E1216" s="50">
        <v>5000</v>
      </c>
      <c r="F1216" t="s">
        <v>82</v>
      </c>
      <c r="G1216" t="s">
        <v>134</v>
      </c>
      <c r="H1216" t="s">
        <v>82</v>
      </c>
      <c r="I1216" t="s">
        <v>82</v>
      </c>
    </row>
    <row r="1217" spans="1:9" x14ac:dyDescent="0.25">
      <c r="A1217" s="31">
        <v>1216</v>
      </c>
      <c r="B1217" s="48">
        <v>44017</v>
      </c>
      <c r="C1217" t="s">
        <v>13</v>
      </c>
      <c r="D1217" t="s">
        <v>56</v>
      </c>
      <c r="E1217" s="50">
        <v>6000</v>
      </c>
      <c r="F1217" t="s">
        <v>82</v>
      </c>
      <c r="G1217" t="s">
        <v>319</v>
      </c>
      <c r="H1217" t="s">
        <v>82</v>
      </c>
      <c r="I1217" t="s">
        <v>82</v>
      </c>
    </row>
    <row r="1218" spans="1:9" x14ac:dyDescent="0.25">
      <c r="A1218" s="31">
        <v>1217</v>
      </c>
      <c r="B1218" s="48">
        <v>44018</v>
      </c>
      <c r="C1218" t="s">
        <v>9</v>
      </c>
      <c r="D1218" t="s">
        <v>12</v>
      </c>
      <c r="E1218" s="50">
        <v>8000</v>
      </c>
      <c r="F1218" t="s">
        <v>82</v>
      </c>
      <c r="G1218" t="s">
        <v>138</v>
      </c>
      <c r="H1218" t="s">
        <v>82</v>
      </c>
      <c r="I1218" t="s">
        <v>82</v>
      </c>
    </row>
    <row r="1219" spans="1:9" x14ac:dyDescent="0.25">
      <c r="A1219" s="31">
        <v>1218</v>
      </c>
      <c r="B1219" s="48">
        <v>44019</v>
      </c>
      <c r="C1219" t="s">
        <v>13</v>
      </c>
      <c r="D1219" t="s">
        <v>180</v>
      </c>
      <c r="E1219" s="50">
        <v>11000</v>
      </c>
      <c r="F1219" t="s">
        <v>82</v>
      </c>
      <c r="G1219" t="s">
        <v>320</v>
      </c>
      <c r="H1219" t="s">
        <v>82</v>
      </c>
      <c r="I1219" t="s">
        <v>82</v>
      </c>
    </row>
    <row r="1220" spans="1:9" x14ac:dyDescent="0.25">
      <c r="A1220" s="31">
        <v>1219</v>
      </c>
      <c r="B1220" s="48">
        <v>44019</v>
      </c>
      <c r="C1220" t="s">
        <v>9</v>
      </c>
      <c r="D1220" t="s">
        <v>12</v>
      </c>
      <c r="E1220" s="50">
        <v>5000</v>
      </c>
      <c r="F1220" t="s">
        <v>82</v>
      </c>
      <c r="G1220" t="s">
        <v>138</v>
      </c>
      <c r="H1220" t="s">
        <v>82</v>
      </c>
      <c r="I1220" t="s">
        <v>82</v>
      </c>
    </row>
    <row r="1221" spans="1:9" x14ac:dyDescent="0.25">
      <c r="A1221" s="31">
        <v>1220</v>
      </c>
      <c r="B1221" s="48">
        <v>44020</v>
      </c>
      <c r="C1221" t="s">
        <v>13</v>
      </c>
      <c r="D1221" t="s">
        <v>180</v>
      </c>
      <c r="E1221" s="50">
        <v>4000</v>
      </c>
      <c r="F1221" t="s">
        <v>82</v>
      </c>
      <c r="G1221" t="s">
        <v>321</v>
      </c>
      <c r="H1221" t="s">
        <v>82</v>
      </c>
      <c r="I1221" t="s">
        <v>82</v>
      </c>
    </row>
    <row r="1222" spans="1:9" x14ac:dyDescent="0.25">
      <c r="A1222" s="31">
        <v>1221</v>
      </c>
      <c r="B1222" s="48">
        <v>44020</v>
      </c>
      <c r="C1222" t="s">
        <v>48</v>
      </c>
      <c r="D1222" t="s">
        <v>119</v>
      </c>
      <c r="E1222" s="50">
        <v>3000</v>
      </c>
      <c r="F1222" t="s">
        <v>82</v>
      </c>
      <c r="G1222" t="s">
        <v>322</v>
      </c>
      <c r="H1222" t="s">
        <v>82</v>
      </c>
      <c r="I1222" t="s">
        <v>82</v>
      </c>
    </row>
    <row r="1223" spans="1:9" x14ac:dyDescent="0.25">
      <c r="A1223" s="31">
        <v>1222</v>
      </c>
      <c r="B1223" s="48">
        <v>44020</v>
      </c>
      <c r="C1223" t="s">
        <v>13</v>
      </c>
      <c r="D1223" t="s">
        <v>756</v>
      </c>
      <c r="E1223" s="50">
        <v>1800</v>
      </c>
      <c r="F1223" t="s">
        <v>82</v>
      </c>
      <c r="G1223" t="s">
        <v>323</v>
      </c>
      <c r="H1223" t="s">
        <v>82</v>
      </c>
      <c r="I1223" t="s">
        <v>82</v>
      </c>
    </row>
    <row r="1224" spans="1:9" x14ac:dyDescent="0.25">
      <c r="A1224" s="31">
        <v>1223</v>
      </c>
      <c r="B1224" s="48">
        <v>44020</v>
      </c>
      <c r="C1224" t="s">
        <v>9</v>
      </c>
      <c r="D1224" t="s">
        <v>12</v>
      </c>
      <c r="E1224" s="50">
        <v>8000</v>
      </c>
      <c r="F1224" t="s">
        <v>82</v>
      </c>
      <c r="G1224" t="s">
        <v>138</v>
      </c>
      <c r="H1224" t="s">
        <v>82</v>
      </c>
      <c r="I1224" t="s">
        <v>82</v>
      </c>
    </row>
    <row r="1225" spans="1:9" x14ac:dyDescent="0.25">
      <c r="A1225" s="31">
        <v>1224</v>
      </c>
      <c r="B1225" s="48">
        <v>44020</v>
      </c>
      <c r="C1225" t="s">
        <v>13</v>
      </c>
      <c r="D1225" t="s">
        <v>759</v>
      </c>
      <c r="E1225" s="50">
        <v>2000</v>
      </c>
      <c r="F1225" t="s">
        <v>82</v>
      </c>
      <c r="G1225" t="s">
        <v>324</v>
      </c>
      <c r="H1225" t="s">
        <v>82</v>
      </c>
      <c r="I1225" t="s">
        <v>82</v>
      </c>
    </row>
    <row r="1226" spans="1:9" x14ac:dyDescent="0.25">
      <c r="A1226" s="31">
        <v>1225</v>
      </c>
      <c r="B1226" s="48">
        <v>44020</v>
      </c>
      <c r="C1226" t="s">
        <v>13</v>
      </c>
      <c r="D1226" t="s">
        <v>15</v>
      </c>
      <c r="E1226" s="50">
        <v>1500</v>
      </c>
      <c r="F1226" t="s">
        <v>82</v>
      </c>
      <c r="G1226" t="s">
        <v>325</v>
      </c>
      <c r="H1226" t="s">
        <v>82</v>
      </c>
      <c r="I1226" t="s">
        <v>82</v>
      </c>
    </row>
    <row r="1227" spans="1:9" x14ac:dyDescent="0.25">
      <c r="A1227" s="31">
        <v>1226</v>
      </c>
      <c r="B1227" s="48">
        <v>44020</v>
      </c>
      <c r="C1227" t="s">
        <v>751</v>
      </c>
      <c r="D1227" t="s">
        <v>757</v>
      </c>
      <c r="E1227" s="50">
        <v>4000</v>
      </c>
      <c r="F1227" t="s">
        <v>82</v>
      </c>
      <c r="G1227" t="s">
        <v>326</v>
      </c>
      <c r="H1227" t="s">
        <v>82</v>
      </c>
      <c r="I1227" t="s">
        <v>82</v>
      </c>
    </row>
    <row r="1228" spans="1:9" x14ac:dyDescent="0.25">
      <c r="A1228" s="31">
        <v>1227</v>
      </c>
      <c r="B1228" s="48">
        <v>44021</v>
      </c>
      <c r="C1228" t="s">
        <v>744</v>
      </c>
      <c r="D1228" t="s">
        <v>422</v>
      </c>
      <c r="E1228" s="50">
        <v>24000</v>
      </c>
      <c r="F1228" t="s">
        <v>82</v>
      </c>
      <c r="G1228" t="s">
        <v>327</v>
      </c>
      <c r="H1228" t="s">
        <v>82</v>
      </c>
      <c r="I1228" t="s">
        <v>82</v>
      </c>
    </row>
    <row r="1229" spans="1:9" x14ac:dyDescent="0.25">
      <c r="A1229" s="31">
        <v>1228</v>
      </c>
      <c r="B1229" s="48">
        <v>44021</v>
      </c>
      <c r="C1229" t="s">
        <v>9</v>
      </c>
      <c r="D1229" t="s">
        <v>12</v>
      </c>
      <c r="E1229" s="50">
        <v>8000</v>
      </c>
      <c r="F1229" t="s">
        <v>82</v>
      </c>
      <c r="G1229" t="s">
        <v>138</v>
      </c>
      <c r="H1229" t="s">
        <v>82</v>
      </c>
      <c r="I1229" t="s">
        <v>82</v>
      </c>
    </row>
    <row r="1230" spans="1:9" x14ac:dyDescent="0.25">
      <c r="A1230" s="31">
        <v>1229</v>
      </c>
      <c r="B1230" s="48">
        <v>44021</v>
      </c>
      <c r="C1230" t="s">
        <v>751</v>
      </c>
      <c r="D1230" t="s">
        <v>749</v>
      </c>
      <c r="E1230" s="50">
        <v>5000</v>
      </c>
      <c r="F1230" t="s">
        <v>82</v>
      </c>
      <c r="G1230" t="s">
        <v>328</v>
      </c>
      <c r="H1230" t="s">
        <v>82</v>
      </c>
      <c r="I1230" t="s">
        <v>82</v>
      </c>
    </row>
    <row r="1231" spans="1:9" x14ac:dyDescent="0.25">
      <c r="A1231" s="31">
        <v>1230</v>
      </c>
      <c r="B1231" s="48">
        <v>44021</v>
      </c>
      <c r="C1231" t="s">
        <v>751</v>
      </c>
      <c r="D1231" t="s">
        <v>757</v>
      </c>
      <c r="E1231" s="50">
        <v>5000</v>
      </c>
      <c r="F1231" t="s">
        <v>82</v>
      </c>
      <c r="G1231" t="s">
        <v>329</v>
      </c>
      <c r="H1231" t="s">
        <v>82</v>
      </c>
      <c r="I1231" t="s">
        <v>82</v>
      </c>
    </row>
    <row r="1232" spans="1:9" x14ac:dyDescent="0.25">
      <c r="A1232" s="31">
        <v>1231</v>
      </c>
      <c r="B1232" s="48">
        <v>44021</v>
      </c>
      <c r="C1232" t="s">
        <v>9</v>
      </c>
      <c r="D1232" t="s">
        <v>12</v>
      </c>
      <c r="E1232" s="50">
        <v>4000</v>
      </c>
      <c r="F1232" t="s">
        <v>82</v>
      </c>
      <c r="G1232" t="s">
        <v>138</v>
      </c>
      <c r="H1232" t="s">
        <v>82</v>
      </c>
      <c r="I1232" t="s">
        <v>82</v>
      </c>
    </row>
    <row r="1233" spans="1:9" x14ac:dyDescent="0.25">
      <c r="A1233" s="31">
        <v>1232</v>
      </c>
      <c r="B1233" s="48">
        <v>44022</v>
      </c>
      <c r="C1233" t="s">
        <v>2</v>
      </c>
      <c r="D1233" t="s">
        <v>77</v>
      </c>
      <c r="E1233" s="50">
        <v>14000</v>
      </c>
      <c r="F1233" t="s">
        <v>82</v>
      </c>
      <c r="G1233" t="s">
        <v>295</v>
      </c>
      <c r="H1233" t="s">
        <v>82</v>
      </c>
      <c r="I1233" t="s">
        <v>82</v>
      </c>
    </row>
    <row r="1234" spans="1:9" x14ac:dyDescent="0.25">
      <c r="A1234" s="31">
        <v>1233</v>
      </c>
      <c r="B1234" s="48">
        <v>44023</v>
      </c>
      <c r="C1234" t="s">
        <v>9</v>
      </c>
      <c r="D1234" t="s">
        <v>12</v>
      </c>
      <c r="E1234" s="50">
        <v>5000</v>
      </c>
      <c r="F1234" t="s">
        <v>82</v>
      </c>
      <c r="G1234" t="s">
        <v>138</v>
      </c>
      <c r="H1234" t="s">
        <v>82</v>
      </c>
      <c r="I1234" t="s">
        <v>82</v>
      </c>
    </row>
    <row r="1235" spans="1:9" x14ac:dyDescent="0.25">
      <c r="A1235" s="31">
        <v>1234</v>
      </c>
      <c r="B1235" s="48">
        <v>44023</v>
      </c>
      <c r="C1235" t="s">
        <v>768</v>
      </c>
      <c r="D1235" t="s">
        <v>764</v>
      </c>
      <c r="E1235" s="50">
        <v>41500</v>
      </c>
      <c r="F1235" t="s">
        <v>82</v>
      </c>
      <c r="G1235" t="s">
        <v>191</v>
      </c>
      <c r="H1235" t="s">
        <v>82</v>
      </c>
      <c r="I1235" t="s">
        <v>82</v>
      </c>
    </row>
    <row r="1236" spans="1:9" x14ac:dyDescent="0.25">
      <c r="A1236" s="31">
        <v>1235</v>
      </c>
      <c r="B1236" s="48">
        <v>44023</v>
      </c>
      <c r="C1236" t="s">
        <v>751</v>
      </c>
      <c r="D1236" t="s">
        <v>757</v>
      </c>
      <c r="E1236" s="50">
        <v>4000</v>
      </c>
      <c r="F1236" t="s">
        <v>82</v>
      </c>
      <c r="G1236" t="s">
        <v>330</v>
      </c>
      <c r="H1236" t="s">
        <v>82</v>
      </c>
      <c r="I1236" t="s">
        <v>82</v>
      </c>
    </row>
    <row r="1237" spans="1:9" x14ac:dyDescent="0.25">
      <c r="A1237" s="31">
        <v>1236</v>
      </c>
      <c r="B1237" s="48">
        <v>44024</v>
      </c>
      <c r="C1237" t="s">
        <v>9</v>
      </c>
      <c r="D1237" t="s">
        <v>12</v>
      </c>
      <c r="E1237" s="50">
        <v>5000</v>
      </c>
      <c r="F1237" t="s">
        <v>82</v>
      </c>
      <c r="G1237" t="s">
        <v>138</v>
      </c>
      <c r="H1237" t="s">
        <v>82</v>
      </c>
      <c r="I1237" t="s">
        <v>82</v>
      </c>
    </row>
    <row r="1238" spans="1:9" x14ac:dyDescent="0.25">
      <c r="A1238" s="31">
        <v>1237</v>
      </c>
      <c r="B1238" s="48">
        <v>44024</v>
      </c>
      <c r="C1238" t="s">
        <v>9</v>
      </c>
      <c r="D1238" t="s">
        <v>10</v>
      </c>
      <c r="E1238" s="50">
        <v>5000</v>
      </c>
      <c r="F1238" t="s">
        <v>82</v>
      </c>
      <c r="G1238" t="s">
        <v>209</v>
      </c>
      <c r="H1238" t="s">
        <v>82</v>
      </c>
      <c r="I1238" t="s">
        <v>82</v>
      </c>
    </row>
    <row r="1239" spans="1:9" x14ac:dyDescent="0.25">
      <c r="A1239" s="31">
        <v>1238</v>
      </c>
      <c r="B1239" s="48">
        <v>44024</v>
      </c>
      <c r="C1239" t="s">
        <v>23</v>
      </c>
      <c r="D1239" t="s">
        <v>26</v>
      </c>
      <c r="E1239" s="50">
        <v>2000</v>
      </c>
      <c r="F1239" t="s">
        <v>82</v>
      </c>
      <c r="G1239" t="s">
        <v>331</v>
      </c>
      <c r="H1239" t="s">
        <v>82</v>
      </c>
      <c r="I1239" t="s">
        <v>82</v>
      </c>
    </row>
    <row r="1240" spans="1:9" x14ac:dyDescent="0.25">
      <c r="A1240" s="31">
        <v>1239</v>
      </c>
      <c r="B1240" s="48">
        <v>44025</v>
      </c>
      <c r="C1240" t="s">
        <v>9</v>
      </c>
      <c r="D1240" t="s">
        <v>12</v>
      </c>
      <c r="E1240" s="50">
        <v>5000</v>
      </c>
      <c r="F1240" t="s">
        <v>82</v>
      </c>
      <c r="G1240" t="s">
        <v>138</v>
      </c>
      <c r="H1240" t="s">
        <v>82</v>
      </c>
      <c r="I1240" t="s">
        <v>82</v>
      </c>
    </row>
    <row r="1241" spans="1:9" x14ac:dyDescent="0.25">
      <c r="A1241" s="31">
        <v>1240</v>
      </c>
      <c r="B1241" s="48">
        <v>44025</v>
      </c>
      <c r="C1241" t="s">
        <v>23</v>
      </c>
      <c r="D1241" t="s">
        <v>125</v>
      </c>
      <c r="E1241" s="50">
        <v>12000</v>
      </c>
      <c r="F1241" t="s">
        <v>82</v>
      </c>
      <c r="G1241" t="s">
        <v>332</v>
      </c>
      <c r="H1241" t="s">
        <v>82</v>
      </c>
      <c r="I1241" t="s">
        <v>82</v>
      </c>
    </row>
    <row r="1242" spans="1:9" x14ac:dyDescent="0.25">
      <c r="A1242" s="31">
        <v>1241</v>
      </c>
      <c r="B1242" s="48">
        <v>44025</v>
      </c>
      <c r="C1242" t="s">
        <v>750</v>
      </c>
      <c r="D1242" t="s">
        <v>753</v>
      </c>
      <c r="E1242" s="50">
        <v>4500</v>
      </c>
      <c r="F1242" t="s">
        <v>82</v>
      </c>
      <c r="G1242" t="s">
        <v>333</v>
      </c>
      <c r="H1242" t="s">
        <v>82</v>
      </c>
      <c r="I1242" t="s">
        <v>82</v>
      </c>
    </row>
    <row r="1243" spans="1:9" x14ac:dyDescent="0.25">
      <c r="A1243" s="31">
        <v>1242</v>
      </c>
      <c r="B1243" s="48">
        <v>44026</v>
      </c>
      <c r="C1243" t="s">
        <v>13</v>
      </c>
      <c r="D1243" t="s">
        <v>15</v>
      </c>
      <c r="E1243" s="50">
        <v>3000</v>
      </c>
      <c r="F1243" t="s">
        <v>82</v>
      </c>
      <c r="G1243" t="s">
        <v>334</v>
      </c>
      <c r="H1243" t="s">
        <v>82</v>
      </c>
      <c r="I1243" t="s">
        <v>82</v>
      </c>
    </row>
    <row r="1244" spans="1:9" x14ac:dyDescent="0.25">
      <c r="A1244" s="31">
        <v>1243</v>
      </c>
      <c r="B1244" s="48">
        <v>44026</v>
      </c>
      <c r="C1244" t="s">
        <v>13</v>
      </c>
      <c r="D1244" t="s">
        <v>16</v>
      </c>
      <c r="E1244" s="50">
        <v>3000</v>
      </c>
      <c r="F1244" t="s">
        <v>82</v>
      </c>
      <c r="G1244" t="s">
        <v>335</v>
      </c>
      <c r="H1244" t="s">
        <v>82</v>
      </c>
      <c r="I1244" t="s">
        <v>82</v>
      </c>
    </row>
    <row r="1245" spans="1:9" x14ac:dyDescent="0.25">
      <c r="A1245" s="31">
        <v>1244</v>
      </c>
      <c r="B1245" s="48">
        <v>44026</v>
      </c>
      <c r="C1245" t="s">
        <v>13</v>
      </c>
      <c r="D1245" t="s">
        <v>756</v>
      </c>
      <c r="E1245" s="50">
        <v>20500</v>
      </c>
      <c r="F1245" t="s">
        <v>82</v>
      </c>
      <c r="G1245" t="s">
        <v>336</v>
      </c>
      <c r="H1245" t="s">
        <v>82</v>
      </c>
      <c r="I1245" t="s">
        <v>82</v>
      </c>
    </row>
    <row r="1246" spans="1:9" x14ac:dyDescent="0.25">
      <c r="A1246" s="31">
        <v>1245</v>
      </c>
      <c r="B1246" s="48">
        <v>44026</v>
      </c>
      <c r="C1246" t="s">
        <v>4</v>
      </c>
      <c r="D1246" t="s">
        <v>62</v>
      </c>
      <c r="E1246" s="50">
        <v>19450</v>
      </c>
      <c r="F1246" t="s">
        <v>82</v>
      </c>
      <c r="G1246" t="s">
        <v>337</v>
      </c>
      <c r="H1246" t="s">
        <v>82</v>
      </c>
      <c r="I1246" t="s">
        <v>82</v>
      </c>
    </row>
    <row r="1247" spans="1:9" x14ac:dyDescent="0.25">
      <c r="A1247" s="31">
        <v>1246</v>
      </c>
      <c r="B1247" s="48">
        <v>44026</v>
      </c>
      <c r="C1247" t="s">
        <v>9</v>
      </c>
      <c r="D1247" t="s">
        <v>10</v>
      </c>
      <c r="E1247" s="50">
        <v>5000</v>
      </c>
      <c r="F1247" t="s">
        <v>82</v>
      </c>
      <c r="G1247" t="s">
        <v>338</v>
      </c>
      <c r="H1247" t="s">
        <v>82</v>
      </c>
      <c r="I1247" t="s">
        <v>82</v>
      </c>
    </row>
    <row r="1248" spans="1:9" x14ac:dyDescent="0.25">
      <c r="A1248" s="31">
        <v>1247</v>
      </c>
      <c r="B1248" s="48">
        <v>44026</v>
      </c>
      <c r="C1248" t="s">
        <v>9</v>
      </c>
      <c r="D1248" t="s">
        <v>12</v>
      </c>
      <c r="E1248" s="50">
        <v>3000</v>
      </c>
      <c r="F1248" t="s">
        <v>82</v>
      </c>
      <c r="G1248" t="s">
        <v>138</v>
      </c>
      <c r="H1248" t="s">
        <v>82</v>
      </c>
      <c r="I1248" t="s">
        <v>82</v>
      </c>
    </row>
    <row r="1249" spans="1:9" x14ac:dyDescent="0.25">
      <c r="A1249" s="31">
        <v>1248</v>
      </c>
      <c r="B1249" s="48">
        <v>44027</v>
      </c>
      <c r="C1249" t="s">
        <v>9</v>
      </c>
      <c r="D1249" t="s">
        <v>10</v>
      </c>
      <c r="E1249" s="50">
        <v>5000</v>
      </c>
      <c r="F1249" t="s">
        <v>82</v>
      </c>
      <c r="G1249" t="s">
        <v>209</v>
      </c>
      <c r="H1249" t="s">
        <v>82</v>
      </c>
      <c r="I1249" t="s">
        <v>82</v>
      </c>
    </row>
    <row r="1250" spans="1:9" x14ac:dyDescent="0.25">
      <c r="A1250" s="31">
        <v>1249</v>
      </c>
      <c r="B1250" s="48">
        <v>44027</v>
      </c>
      <c r="C1250" t="s">
        <v>2</v>
      </c>
      <c r="D1250" t="s">
        <v>22</v>
      </c>
      <c r="E1250" s="50">
        <v>18000</v>
      </c>
      <c r="F1250" t="s">
        <v>82</v>
      </c>
      <c r="G1250" t="s">
        <v>339</v>
      </c>
      <c r="H1250" t="s">
        <v>82</v>
      </c>
      <c r="I1250" t="s">
        <v>82</v>
      </c>
    </row>
    <row r="1251" spans="1:9" x14ac:dyDescent="0.25">
      <c r="A1251" s="31">
        <v>1250</v>
      </c>
      <c r="B1251" s="48">
        <v>44027</v>
      </c>
      <c r="C1251" t="s">
        <v>744</v>
      </c>
      <c r="D1251" t="s">
        <v>422</v>
      </c>
      <c r="E1251" s="50">
        <v>13000</v>
      </c>
      <c r="F1251" t="s">
        <v>82</v>
      </c>
      <c r="G1251" t="s">
        <v>295</v>
      </c>
      <c r="H1251" t="s">
        <v>82</v>
      </c>
      <c r="I1251" t="s">
        <v>82</v>
      </c>
    </row>
    <row r="1252" spans="1:9" x14ac:dyDescent="0.25">
      <c r="A1252" s="31">
        <v>1251</v>
      </c>
      <c r="B1252" s="48">
        <v>44027</v>
      </c>
      <c r="C1252" t="s">
        <v>9</v>
      </c>
      <c r="D1252" t="s">
        <v>12</v>
      </c>
      <c r="E1252" s="50">
        <v>3000</v>
      </c>
      <c r="F1252" t="s">
        <v>82</v>
      </c>
      <c r="G1252" t="s">
        <v>138</v>
      </c>
      <c r="H1252" t="s">
        <v>82</v>
      </c>
      <c r="I1252" t="s">
        <v>82</v>
      </c>
    </row>
    <row r="1253" spans="1:9" x14ac:dyDescent="0.25">
      <c r="A1253" s="31">
        <v>1252</v>
      </c>
      <c r="B1253" s="48">
        <v>44028</v>
      </c>
      <c r="C1253" t="s">
        <v>13</v>
      </c>
      <c r="D1253" t="s">
        <v>17</v>
      </c>
      <c r="E1253" s="50">
        <v>2000</v>
      </c>
      <c r="F1253" t="s">
        <v>82</v>
      </c>
      <c r="G1253" t="s">
        <v>340</v>
      </c>
      <c r="H1253" t="s">
        <v>82</v>
      </c>
      <c r="I1253" t="s">
        <v>82</v>
      </c>
    </row>
    <row r="1254" spans="1:9" x14ac:dyDescent="0.25">
      <c r="A1254" s="31">
        <v>1253</v>
      </c>
      <c r="B1254" s="48">
        <v>44028</v>
      </c>
      <c r="C1254" t="s">
        <v>23</v>
      </c>
      <c r="D1254" t="s">
        <v>760</v>
      </c>
      <c r="E1254" s="50">
        <v>3000</v>
      </c>
      <c r="F1254" t="s">
        <v>82</v>
      </c>
      <c r="G1254" t="s">
        <v>341</v>
      </c>
      <c r="H1254" t="s">
        <v>82</v>
      </c>
      <c r="I1254" t="s">
        <v>82</v>
      </c>
    </row>
    <row r="1255" spans="1:9" x14ac:dyDescent="0.25">
      <c r="A1255" s="31">
        <v>1254</v>
      </c>
      <c r="B1255" s="48">
        <v>44028</v>
      </c>
      <c r="C1255" t="s">
        <v>9</v>
      </c>
      <c r="D1255" t="s">
        <v>12</v>
      </c>
      <c r="E1255" s="50">
        <v>5000</v>
      </c>
      <c r="F1255" t="s">
        <v>82</v>
      </c>
      <c r="G1255" t="s">
        <v>138</v>
      </c>
      <c r="H1255" t="s">
        <v>82</v>
      </c>
      <c r="I1255" t="s">
        <v>82</v>
      </c>
    </row>
    <row r="1256" spans="1:9" x14ac:dyDescent="0.25">
      <c r="A1256" s="31">
        <v>1255</v>
      </c>
      <c r="B1256" s="48">
        <v>44029</v>
      </c>
      <c r="C1256" t="s">
        <v>13</v>
      </c>
      <c r="D1256" t="s">
        <v>15</v>
      </c>
      <c r="E1256" s="50">
        <v>4000</v>
      </c>
      <c r="F1256" t="s">
        <v>82</v>
      </c>
      <c r="G1256" t="s">
        <v>342</v>
      </c>
      <c r="H1256" t="s">
        <v>82</v>
      </c>
      <c r="I1256" t="s">
        <v>82</v>
      </c>
    </row>
    <row r="1257" spans="1:9" x14ac:dyDescent="0.25">
      <c r="A1257" s="31">
        <v>1256</v>
      </c>
      <c r="B1257" s="48">
        <v>44029</v>
      </c>
      <c r="C1257" t="s">
        <v>13</v>
      </c>
      <c r="D1257" t="s">
        <v>758</v>
      </c>
      <c r="E1257" s="50">
        <v>20000</v>
      </c>
      <c r="F1257" t="s">
        <v>82</v>
      </c>
      <c r="G1257" t="s">
        <v>343</v>
      </c>
      <c r="H1257" t="s">
        <v>82</v>
      </c>
      <c r="I1257" t="s">
        <v>82</v>
      </c>
    </row>
    <row r="1258" spans="1:9" x14ac:dyDescent="0.25">
      <c r="A1258" s="31">
        <v>1257</v>
      </c>
      <c r="B1258" s="48">
        <v>44029</v>
      </c>
      <c r="C1258" t="s">
        <v>13</v>
      </c>
      <c r="D1258" t="s">
        <v>180</v>
      </c>
      <c r="E1258" s="50">
        <v>2000</v>
      </c>
      <c r="F1258" t="s">
        <v>82</v>
      </c>
      <c r="G1258" t="s">
        <v>344</v>
      </c>
      <c r="H1258" t="s">
        <v>82</v>
      </c>
      <c r="I1258" t="s">
        <v>82</v>
      </c>
    </row>
    <row r="1259" spans="1:9" x14ac:dyDescent="0.25">
      <c r="A1259" s="31">
        <v>1258</v>
      </c>
      <c r="B1259" s="48">
        <v>44029</v>
      </c>
      <c r="C1259" t="s">
        <v>9</v>
      </c>
      <c r="D1259" t="s">
        <v>11</v>
      </c>
      <c r="E1259" s="50">
        <v>3500</v>
      </c>
      <c r="F1259" t="s">
        <v>82</v>
      </c>
      <c r="G1259" t="s">
        <v>217</v>
      </c>
      <c r="H1259" t="s">
        <v>82</v>
      </c>
      <c r="I1259" t="s">
        <v>82</v>
      </c>
    </row>
    <row r="1260" spans="1:9" x14ac:dyDescent="0.25">
      <c r="A1260" s="31">
        <v>1259</v>
      </c>
      <c r="B1260" s="48">
        <v>44030</v>
      </c>
      <c r="C1260" t="s">
        <v>768</v>
      </c>
      <c r="D1260" t="s">
        <v>764</v>
      </c>
      <c r="E1260" s="50">
        <v>38500</v>
      </c>
      <c r="F1260" t="s">
        <v>82</v>
      </c>
      <c r="G1260" t="s">
        <v>191</v>
      </c>
      <c r="H1260" t="s">
        <v>82</v>
      </c>
      <c r="I1260" t="s">
        <v>82</v>
      </c>
    </row>
    <row r="1261" spans="1:9" x14ac:dyDescent="0.25">
      <c r="A1261" s="31">
        <v>1260</v>
      </c>
      <c r="B1261" s="48">
        <v>44030</v>
      </c>
      <c r="C1261" t="s">
        <v>9</v>
      </c>
      <c r="D1261" t="s">
        <v>12</v>
      </c>
      <c r="E1261" s="50">
        <v>5000</v>
      </c>
      <c r="F1261" t="s">
        <v>82</v>
      </c>
      <c r="G1261" t="s">
        <v>138</v>
      </c>
      <c r="H1261" t="s">
        <v>82</v>
      </c>
      <c r="I1261" t="s">
        <v>82</v>
      </c>
    </row>
    <row r="1262" spans="1:9" x14ac:dyDescent="0.25">
      <c r="A1262" s="31">
        <v>1261</v>
      </c>
      <c r="B1262" s="48">
        <v>44031</v>
      </c>
      <c r="C1262" t="s">
        <v>9</v>
      </c>
      <c r="D1262" t="s">
        <v>10</v>
      </c>
      <c r="E1262" s="50">
        <v>10000</v>
      </c>
      <c r="F1262" t="s">
        <v>82</v>
      </c>
      <c r="G1262" t="s">
        <v>161</v>
      </c>
      <c r="H1262" t="s">
        <v>82</v>
      </c>
      <c r="I1262" t="s">
        <v>82</v>
      </c>
    </row>
    <row r="1263" spans="1:9" x14ac:dyDescent="0.25">
      <c r="A1263" s="31">
        <v>1262</v>
      </c>
      <c r="B1263" s="48">
        <v>44032</v>
      </c>
      <c r="C1263" t="s">
        <v>9</v>
      </c>
      <c r="D1263" t="s">
        <v>12</v>
      </c>
      <c r="E1263" s="50">
        <v>21500</v>
      </c>
      <c r="F1263" t="s">
        <v>82</v>
      </c>
      <c r="G1263" t="s">
        <v>345</v>
      </c>
      <c r="H1263" t="s">
        <v>82</v>
      </c>
      <c r="I1263" t="s">
        <v>82</v>
      </c>
    </row>
    <row r="1264" spans="1:9" x14ac:dyDescent="0.25">
      <c r="A1264" s="31">
        <v>1263</v>
      </c>
      <c r="B1264" s="48">
        <v>44032</v>
      </c>
      <c r="C1264" t="s">
        <v>23</v>
      </c>
      <c r="D1264" t="s">
        <v>26</v>
      </c>
      <c r="E1264" s="50">
        <v>13500</v>
      </c>
      <c r="F1264" t="s">
        <v>82</v>
      </c>
      <c r="G1264" t="s">
        <v>346</v>
      </c>
      <c r="H1264" t="s">
        <v>82</v>
      </c>
      <c r="I1264" t="s">
        <v>82</v>
      </c>
    </row>
    <row r="1265" spans="1:9" x14ac:dyDescent="0.25">
      <c r="A1265" s="31">
        <v>1264</v>
      </c>
      <c r="B1265" s="48">
        <v>44032</v>
      </c>
      <c r="C1265" t="s">
        <v>13</v>
      </c>
      <c r="D1265" t="s">
        <v>756</v>
      </c>
      <c r="E1265" s="50">
        <v>10400</v>
      </c>
      <c r="F1265" t="s">
        <v>82</v>
      </c>
      <c r="G1265" t="s">
        <v>347</v>
      </c>
      <c r="H1265" t="s">
        <v>82</v>
      </c>
      <c r="I1265" t="s">
        <v>82</v>
      </c>
    </row>
    <row r="1266" spans="1:9" x14ac:dyDescent="0.25">
      <c r="A1266" s="31">
        <v>1265</v>
      </c>
      <c r="B1266" s="48">
        <v>44032</v>
      </c>
      <c r="C1266" t="s">
        <v>13</v>
      </c>
      <c r="D1266" t="s">
        <v>756</v>
      </c>
      <c r="E1266" s="50">
        <v>2400</v>
      </c>
      <c r="F1266" t="s">
        <v>82</v>
      </c>
      <c r="G1266" t="s">
        <v>348</v>
      </c>
      <c r="H1266" t="s">
        <v>82</v>
      </c>
      <c r="I1266" t="s">
        <v>82</v>
      </c>
    </row>
    <row r="1267" spans="1:9" x14ac:dyDescent="0.25">
      <c r="A1267" s="31">
        <v>1266</v>
      </c>
      <c r="B1267" s="48">
        <v>44032</v>
      </c>
      <c r="C1267" t="s">
        <v>13</v>
      </c>
      <c r="D1267" t="s">
        <v>756</v>
      </c>
      <c r="E1267" s="50">
        <v>3300</v>
      </c>
      <c r="F1267" t="s">
        <v>82</v>
      </c>
      <c r="G1267" t="s">
        <v>349</v>
      </c>
      <c r="H1267" t="s">
        <v>82</v>
      </c>
      <c r="I1267" t="s">
        <v>82</v>
      </c>
    </row>
    <row r="1268" spans="1:9" x14ac:dyDescent="0.25">
      <c r="A1268" s="31">
        <v>1267</v>
      </c>
      <c r="B1268" s="48">
        <v>44032</v>
      </c>
      <c r="C1268" t="s">
        <v>768</v>
      </c>
      <c r="D1268" t="s">
        <v>764</v>
      </c>
      <c r="E1268" s="50">
        <v>20000</v>
      </c>
      <c r="F1268" t="s">
        <v>82</v>
      </c>
      <c r="G1268" t="s">
        <v>350</v>
      </c>
      <c r="H1268" t="s">
        <v>82</v>
      </c>
      <c r="I1268" t="s">
        <v>82</v>
      </c>
    </row>
    <row r="1269" spans="1:9" x14ac:dyDescent="0.25">
      <c r="A1269" s="31">
        <v>1268</v>
      </c>
      <c r="B1269" s="48">
        <v>44032</v>
      </c>
      <c r="C1269" t="s">
        <v>48</v>
      </c>
      <c r="D1269" t="s">
        <v>118</v>
      </c>
      <c r="E1269" s="50">
        <v>150500</v>
      </c>
      <c r="F1269" t="s">
        <v>82</v>
      </c>
      <c r="G1269" t="s">
        <v>351</v>
      </c>
      <c r="H1269" t="s">
        <v>82</v>
      </c>
      <c r="I1269" t="s">
        <v>82</v>
      </c>
    </row>
    <row r="1270" spans="1:9" x14ac:dyDescent="0.25">
      <c r="A1270" s="31">
        <v>1269</v>
      </c>
      <c r="B1270" s="48">
        <v>44032</v>
      </c>
      <c r="C1270" t="s">
        <v>48</v>
      </c>
      <c r="D1270" t="s">
        <v>117</v>
      </c>
      <c r="E1270" s="50">
        <v>17000</v>
      </c>
      <c r="F1270" t="s">
        <v>82</v>
      </c>
      <c r="G1270" t="s">
        <v>352</v>
      </c>
      <c r="H1270" t="s">
        <v>82</v>
      </c>
      <c r="I1270" t="s">
        <v>82</v>
      </c>
    </row>
    <row r="1271" spans="1:9" x14ac:dyDescent="0.25">
      <c r="A1271" s="31">
        <v>1270</v>
      </c>
      <c r="B1271" s="48">
        <v>44033</v>
      </c>
      <c r="C1271" t="s">
        <v>9</v>
      </c>
      <c r="D1271" t="s">
        <v>10</v>
      </c>
      <c r="E1271" s="50">
        <v>10000</v>
      </c>
      <c r="F1271" t="s">
        <v>82</v>
      </c>
      <c r="G1271" t="s">
        <v>209</v>
      </c>
      <c r="H1271" t="s">
        <v>82</v>
      </c>
      <c r="I1271" t="s">
        <v>82</v>
      </c>
    </row>
    <row r="1272" spans="1:9" x14ac:dyDescent="0.25">
      <c r="A1272" s="31">
        <v>1271</v>
      </c>
      <c r="B1272" s="48">
        <v>44033</v>
      </c>
      <c r="C1272" t="s">
        <v>751</v>
      </c>
      <c r="D1272" t="s">
        <v>757</v>
      </c>
      <c r="E1272" s="50">
        <v>3000</v>
      </c>
      <c r="F1272" t="s">
        <v>82</v>
      </c>
      <c r="G1272" t="s">
        <v>353</v>
      </c>
      <c r="H1272" t="s">
        <v>82</v>
      </c>
      <c r="I1272" t="s">
        <v>82</v>
      </c>
    </row>
    <row r="1273" spans="1:9" x14ac:dyDescent="0.25">
      <c r="A1273" s="31">
        <v>1272</v>
      </c>
      <c r="B1273" s="48">
        <v>44033</v>
      </c>
      <c r="C1273" t="s">
        <v>744</v>
      </c>
      <c r="D1273" t="s">
        <v>21</v>
      </c>
      <c r="E1273" s="50">
        <v>5000</v>
      </c>
      <c r="F1273" t="s">
        <v>82</v>
      </c>
      <c r="G1273" t="s">
        <v>354</v>
      </c>
      <c r="H1273" t="s">
        <v>82</v>
      </c>
      <c r="I1273" t="s">
        <v>82</v>
      </c>
    </row>
    <row r="1274" spans="1:9" x14ac:dyDescent="0.25">
      <c r="A1274" s="31">
        <v>1273</v>
      </c>
      <c r="B1274" s="48">
        <v>44033</v>
      </c>
      <c r="C1274" t="s">
        <v>744</v>
      </c>
      <c r="D1274" t="s">
        <v>745</v>
      </c>
      <c r="E1274" s="50">
        <v>8000</v>
      </c>
      <c r="F1274" t="s">
        <v>82</v>
      </c>
      <c r="G1274" t="s">
        <v>355</v>
      </c>
      <c r="H1274" t="s">
        <v>82</v>
      </c>
      <c r="I1274" t="s">
        <v>82</v>
      </c>
    </row>
    <row r="1275" spans="1:9" x14ac:dyDescent="0.25">
      <c r="A1275" s="31">
        <v>1274</v>
      </c>
      <c r="B1275" s="48">
        <v>44033</v>
      </c>
      <c r="C1275" t="s">
        <v>4</v>
      </c>
      <c r="D1275" t="s">
        <v>62</v>
      </c>
      <c r="E1275" s="50">
        <v>2500</v>
      </c>
      <c r="F1275" t="s">
        <v>82</v>
      </c>
      <c r="G1275" t="s">
        <v>356</v>
      </c>
      <c r="H1275" t="s">
        <v>82</v>
      </c>
      <c r="I1275" t="s">
        <v>82</v>
      </c>
    </row>
    <row r="1276" spans="1:9" x14ac:dyDescent="0.25">
      <c r="A1276" s="31">
        <v>1275</v>
      </c>
      <c r="B1276" s="48">
        <v>44033</v>
      </c>
      <c r="C1276" t="s">
        <v>13</v>
      </c>
      <c r="D1276" t="s">
        <v>15</v>
      </c>
      <c r="E1276" s="50">
        <v>2300</v>
      </c>
      <c r="F1276" t="s">
        <v>82</v>
      </c>
      <c r="G1276" t="s">
        <v>357</v>
      </c>
      <c r="H1276" t="s">
        <v>82</v>
      </c>
      <c r="I1276" t="s">
        <v>82</v>
      </c>
    </row>
    <row r="1277" spans="1:9" x14ac:dyDescent="0.25">
      <c r="A1277" s="31">
        <v>1276</v>
      </c>
      <c r="B1277" s="48">
        <v>44033</v>
      </c>
      <c r="C1277" t="s">
        <v>13</v>
      </c>
      <c r="D1277" t="s">
        <v>19</v>
      </c>
      <c r="E1277" s="50">
        <v>2000</v>
      </c>
      <c r="F1277" t="s">
        <v>82</v>
      </c>
      <c r="G1277" t="s">
        <v>358</v>
      </c>
      <c r="H1277" t="s">
        <v>82</v>
      </c>
      <c r="I1277" t="s">
        <v>82</v>
      </c>
    </row>
    <row r="1278" spans="1:9" x14ac:dyDescent="0.25">
      <c r="A1278" s="31">
        <v>1277</v>
      </c>
      <c r="B1278" s="48">
        <v>44034</v>
      </c>
      <c r="C1278" t="s">
        <v>23</v>
      </c>
      <c r="D1278" t="s">
        <v>125</v>
      </c>
      <c r="E1278" s="50">
        <v>3500</v>
      </c>
      <c r="F1278" t="s">
        <v>82</v>
      </c>
      <c r="G1278" t="s">
        <v>359</v>
      </c>
      <c r="H1278" t="s">
        <v>82</v>
      </c>
      <c r="I1278" t="s">
        <v>82</v>
      </c>
    </row>
    <row r="1279" spans="1:9" x14ac:dyDescent="0.25">
      <c r="A1279" s="31">
        <v>1278</v>
      </c>
      <c r="B1279" s="48">
        <v>44034</v>
      </c>
      <c r="C1279" t="s">
        <v>9</v>
      </c>
      <c r="D1279" t="s">
        <v>12</v>
      </c>
      <c r="E1279" s="50">
        <v>5000</v>
      </c>
      <c r="F1279" t="s">
        <v>82</v>
      </c>
      <c r="G1279" t="s">
        <v>138</v>
      </c>
      <c r="H1279" t="s">
        <v>82</v>
      </c>
      <c r="I1279" t="s">
        <v>82</v>
      </c>
    </row>
    <row r="1280" spans="1:9" x14ac:dyDescent="0.25">
      <c r="A1280" s="31">
        <v>1279</v>
      </c>
      <c r="B1280" s="48">
        <v>44035</v>
      </c>
      <c r="C1280" t="s">
        <v>744</v>
      </c>
      <c r="D1280" t="s">
        <v>802</v>
      </c>
      <c r="E1280" s="50">
        <v>50000</v>
      </c>
      <c r="F1280" t="s">
        <v>82</v>
      </c>
      <c r="G1280" t="s">
        <v>360</v>
      </c>
      <c r="H1280" t="s">
        <v>82</v>
      </c>
      <c r="I1280" t="s">
        <v>82</v>
      </c>
    </row>
    <row r="1281" spans="1:9" x14ac:dyDescent="0.25">
      <c r="A1281" s="31">
        <v>1280</v>
      </c>
      <c r="B1281" s="48">
        <v>44035</v>
      </c>
      <c r="C1281" t="s">
        <v>9</v>
      </c>
      <c r="D1281" t="s">
        <v>12</v>
      </c>
      <c r="E1281" s="50">
        <v>21500</v>
      </c>
      <c r="F1281" t="s">
        <v>82</v>
      </c>
      <c r="G1281" t="s">
        <v>345</v>
      </c>
      <c r="H1281" t="s">
        <v>82</v>
      </c>
      <c r="I1281" t="s">
        <v>82</v>
      </c>
    </row>
    <row r="1282" spans="1:9" x14ac:dyDescent="0.25">
      <c r="A1282" s="31">
        <v>1281</v>
      </c>
      <c r="B1282" s="48">
        <v>44035</v>
      </c>
      <c r="C1282" t="s">
        <v>23</v>
      </c>
      <c r="D1282" t="s">
        <v>26</v>
      </c>
      <c r="E1282" s="50">
        <v>5500</v>
      </c>
      <c r="F1282" t="s">
        <v>82</v>
      </c>
      <c r="G1282" t="s">
        <v>361</v>
      </c>
      <c r="H1282" t="s">
        <v>82</v>
      </c>
      <c r="I1282" t="s">
        <v>82</v>
      </c>
    </row>
    <row r="1283" spans="1:9" x14ac:dyDescent="0.25">
      <c r="A1283" s="31">
        <v>1282</v>
      </c>
      <c r="B1283" s="48">
        <v>44036</v>
      </c>
      <c r="C1283" t="s">
        <v>9</v>
      </c>
      <c r="D1283" t="s">
        <v>10</v>
      </c>
      <c r="E1283" s="50">
        <v>5000</v>
      </c>
      <c r="F1283" t="s">
        <v>82</v>
      </c>
      <c r="G1283" t="s">
        <v>209</v>
      </c>
      <c r="H1283" t="s">
        <v>82</v>
      </c>
      <c r="I1283" t="s">
        <v>82</v>
      </c>
    </row>
    <row r="1284" spans="1:9" x14ac:dyDescent="0.25">
      <c r="A1284" s="31">
        <v>1283</v>
      </c>
      <c r="B1284" s="48">
        <v>44036</v>
      </c>
      <c r="C1284" t="s">
        <v>768</v>
      </c>
      <c r="D1284" t="s">
        <v>764</v>
      </c>
      <c r="E1284" s="50">
        <v>44500</v>
      </c>
      <c r="F1284" t="s">
        <v>82</v>
      </c>
      <c r="G1284" t="s">
        <v>191</v>
      </c>
      <c r="H1284" t="s">
        <v>82</v>
      </c>
      <c r="I1284" t="s">
        <v>82</v>
      </c>
    </row>
    <row r="1285" spans="1:9" x14ac:dyDescent="0.25">
      <c r="A1285" s="31">
        <v>1284</v>
      </c>
      <c r="B1285" s="48">
        <v>44036</v>
      </c>
      <c r="C1285" t="s">
        <v>13</v>
      </c>
      <c r="D1285" t="s">
        <v>16</v>
      </c>
      <c r="E1285" s="50">
        <v>3000</v>
      </c>
      <c r="F1285" t="s">
        <v>82</v>
      </c>
      <c r="G1285" t="s">
        <v>362</v>
      </c>
      <c r="H1285" t="s">
        <v>82</v>
      </c>
      <c r="I1285" t="s">
        <v>82</v>
      </c>
    </row>
    <row r="1286" spans="1:9" x14ac:dyDescent="0.25">
      <c r="A1286" s="31">
        <v>1285</v>
      </c>
      <c r="B1286" s="48">
        <v>44036</v>
      </c>
      <c r="C1286" t="s">
        <v>13</v>
      </c>
      <c r="D1286" t="s">
        <v>19</v>
      </c>
      <c r="E1286" s="50">
        <v>1000</v>
      </c>
      <c r="F1286" t="s">
        <v>82</v>
      </c>
      <c r="G1286" t="s">
        <v>363</v>
      </c>
      <c r="H1286" t="s">
        <v>82</v>
      </c>
      <c r="I1286" t="s">
        <v>82</v>
      </c>
    </row>
    <row r="1287" spans="1:9" x14ac:dyDescent="0.25">
      <c r="A1287" s="31">
        <v>1286</v>
      </c>
      <c r="B1287" s="48">
        <v>44036</v>
      </c>
      <c r="C1287" t="s">
        <v>13</v>
      </c>
      <c r="D1287" t="s">
        <v>16</v>
      </c>
      <c r="E1287" s="50">
        <v>5000</v>
      </c>
      <c r="F1287" t="s">
        <v>82</v>
      </c>
      <c r="G1287" t="s">
        <v>364</v>
      </c>
      <c r="H1287" t="s">
        <v>82</v>
      </c>
      <c r="I1287" t="s">
        <v>82</v>
      </c>
    </row>
    <row r="1288" spans="1:9" x14ac:dyDescent="0.25">
      <c r="A1288" s="31">
        <v>1287</v>
      </c>
      <c r="B1288" s="48">
        <v>44037</v>
      </c>
      <c r="C1288" t="s">
        <v>9</v>
      </c>
      <c r="D1288" t="s">
        <v>10</v>
      </c>
      <c r="E1288" s="50">
        <v>5000</v>
      </c>
      <c r="F1288" t="s">
        <v>82</v>
      </c>
      <c r="G1288" t="s">
        <v>209</v>
      </c>
      <c r="H1288" t="s">
        <v>82</v>
      </c>
      <c r="I1288" t="s">
        <v>82</v>
      </c>
    </row>
    <row r="1289" spans="1:9" x14ac:dyDescent="0.25">
      <c r="A1289" s="31">
        <v>1288</v>
      </c>
      <c r="B1289" s="48">
        <v>44037</v>
      </c>
      <c r="C1289" t="s">
        <v>13</v>
      </c>
      <c r="D1289" t="s">
        <v>756</v>
      </c>
      <c r="E1289" s="50">
        <v>12000</v>
      </c>
      <c r="F1289" t="s">
        <v>82</v>
      </c>
      <c r="G1289" t="s">
        <v>365</v>
      </c>
      <c r="H1289" t="s">
        <v>82</v>
      </c>
      <c r="I1289" t="s">
        <v>82</v>
      </c>
    </row>
    <row r="1290" spans="1:9" x14ac:dyDescent="0.25">
      <c r="A1290" s="31">
        <v>1289</v>
      </c>
      <c r="B1290" s="48">
        <v>44037</v>
      </c>
      <c r="C1290" t="s">
        <v>751</v>
      </c>
      <c r="D1290" t="s">
        <v>757</v>
      </c>
      <c r="E1290" s="50">
        <v>35000</v>
      </c>
      <c r="F1290" t="s">
        <v>82</v>
      </c>
      <c r="G1290" t="s">
        <v>366</v>
      </c>
      <c r="H1290" t="s">
        <v>82</v>
      </c>
      <c r="I1290" t="s">
        <v>82</v>
      </c>
    </row>
    <row r="1291" spans="1:9" x14ac:dyDescent="0.25">
      <c r="A1291" s="31">
        <v>1290</v>
      </c>
      <c r="B1291" s="48">
        <v>44037</v>
      </c>
      <c r="C1291" t="s">
        <v>13</v>
      </c>
      <c r="D1291" t="s">
        <v>17</v>
      </c>
      <c r="E1291" s="50">
        <v>5500</v>
      </c>
      <c r="F1291" t="s">
        <v>82</v>
      </c>
      <c r="G1291" t="s">
        <v>367</v>
      </c>
      <c r="H1291" t="s">
        <v>82</v>
      </c>
      <c r="I1291" t="s">
        <v>82</v>
      </c>
    </row>
    <row r="1292" spans="1:9" x14ac:dyDescent="0.25">
      <c r="A1292" s="31">
        <v>1291</v>
      </c>
      <c r="B1292" s="48">
        <v>44038</v>
      </c>
      <c r="C1292" t="s">
        <v>9</v>
      </c>
      <c r="D1292" t="s">
        <v>10</v>
      </c>
      <c r="E1292" s="50">
        <v>5000</v>
      </c>
      <c r="F1292" t="s">
        <v>82</v>
      </c>
      <c r="G1292" t="s">
        <v>209</v>
      </c>
      <c r="H1292" t="s">
        <v>82</v>
      </c>
      <c r="I1292" t="s">
        <v>82</v>
      </c>
    </row>
    <row r="1293" spans="1:9" x14ac:dyDescent="0.25">
      <c r="A1293" s="31">
        <v>1292</v>
      </c>
      <c r="B1293" s="48">
        <v>44038</v>
      </c>
      <c r="C1293" t="s">
        <v>92</v>
      </c>
      <c r="D1293" t="s">
        <v>75</v>
      </c>
      <c r="E1293" s="50">
        <v>5000</v>
      </c>
      <c r="F1293" t="s">
        <v>82</v>
      </c>
      <c r="G1293" t="s">
        <v>202</v>
      </c>
      <c r="H1293" t="s">
        <v>82</v>
      </c>
      <c r="I1293" t="s">
        <v>82</v>
      </c>
    </row>
    <row r="1294" spans="1:9" x14ac:dyDescent="0.25">
      <c r="A1294" s="31">
        <v>1293</v>
      </c>
      <c r="B1294" s="48">
        <v>44038</v>
      </c>
      <c r="C1294" t="s">
        <v>744</v>
      </c>
      <c r="D1294" t="s">
        <v>422</v>
      </c>
      <c r="E1294" s="50">
        <v>28000</v>
      </c>
      <c r="F1294" t="s">
        <v>82</v>
      </c>
      <c r="G1294" t="s">
        <v>368</v>
      </c>
      <c r="H1294" t="s">
        <v>82</v>
      </c>
      <c r="I1294" t="s">
        <v>82</v>
      </c>
    </row>
    <row r="1295" spans="1:9" x14ac:dyDescent="0.25">
      <c r="A1295" s="31">
        <v>1294</v>
      </c>
      <c r="B1295" s="48">
        <v>44039</v>
      </c>
      <c r="C1295" t="s">
        <v>751</v>
      </c>
      <c r="D1295" t="s">
        <v>757</v>
      </c>
      <c r="E1295" s="50">
        <v>51000</v>
      </c>
      <c r="F1295" t="s">
        <v>82</v>
      </c>
      <c r="G1295" t="s">
        <v>369</v>
      </c>
      <c r="H1295" t="s">
        <v>82</v>
      </c>
      <c r="I1295" t="s">
        <v>82</v>
      </c>
    </row>
    <row r="1296" spans="1:9" x14ac:dyDescent="0.25">
      <c r="A1296" s="31">
        <v>1295</v>
      </c>
      <c r="B1296" s="48">
        <v>44039</v>
      </c>
      <c r="C1296" t="s">
        <v>744</v>
      </c>
      <c r="D1296" t="s">
        <v>802</v>
      </c>
      <c r="E1296" s="50">
        <v>465000</v>
      </c>
      <c r="F1296" t="s">
        <v>82</v>
      </c>
      <c r="G1296" t="s">
        <v>370</v>
      </c>
      <c r="H1296" t="s">
        <v>82</v>
      </c>
      <c r="I1296" t="s">
        <v>82</v>
      </c>
    </row>
    <row r="1297" spans="1:9" x14ac:dyDescent="0.25">
      <c r="A1297" s="31">
        <v>1296</v>
      </c>
      <c r="B1297" s="48">
        <v>44039</v>
      </c>
      <c r="C1297" t="s">
        <v>751</v>
      </c>
      <c r="D1297" t="s">
        <v>757</v>
      </c>
      <c r="E1297" s="50">
        <v>10000</v>
      </c>
      <c r="F1297" t="s">
        <v>82</v>
      </c>
      <c r="G1297" t="s">
        <v>371</v>
      </c>
      <c r="H1297" t="s">
        <v>82</v>
      </c>
      <c r="I1297" t="s">
        <v>82</v>
      </c>
    </row>
    <row r="1298" spans="1:9" x14ac:dyDescent="0.25">
      <c r="A1298" s="31">
        <v>1297</v>
      </c>
      <c r="B1298" s="48">
        <v>44039</v>
      </c>
      <c r="C1298" t="s">
        <v>744</v>
      </c>
      <c r="D1298" t="s">
        <v>21</v>
      </c>
      <c r="E1298" s="50">
        <v>10000</v>
      </c>
      <c r="F1298" t="s">
        <v>82</v>
      </c>
      <c r="G1298" t="s">
        <v>372</v>
      </c>
      <c r="H1298" t="s">
        <v>82</v>
      </c>
      <c r="I1298" t="s">
        <v>82</v>
      </c>
    </row>
    <row r="1299" spans="1:9" x14ac:dyDescent="0.25">
      <c r="A1299" s="31">
        <v>1298</v>
      </c>
      <c r="B1299" s="48">
        <v>44040</v>
      </c>
      <c r="C1299" t="s">
        <v>768</v>
      </c>
      <c r="D1299" t="s">
        <v>765</v>
      </c>
      <c r="E1299" s="50">
        <v>32500</v>
      </c>
      <c r="F1299" t="s">
        <v>82</v>
      </c>
      <c r="G1299" t="s">
        <v>373</v>
      </c>
      <c r="H1299" t="s">
        <v>82</v>
      </c>
      <c r="I1299" t="s">
        <v>82</v>
      </c>
    </row>
    <row r="1300" spans="1:9" x14ac:dyDescent="0.25">
      <c r="A1300" s="31">
        <v>1299</v>
      </c>
      <c r="B1300" s="48">
        <v>44040</v>
      </c>
      <c r="C1300" t="s">
        <v>13</v>
      </c>
      <c r="D1300" t="s">
        <v>180</v>
      </c>
      <c r="E1300" s="50">
        <v>5000</v>
      </c>
      <c r="F1300" t="s">
        <v>82</v>
      </c>
      <c r="G1300" t="s">
        <v>374</v>
      </c>
      <c r="H1300" t="s">
        <v>82</v>
      </c>
      <c r="I1300" t="s">
        <v>82</v>
      </c>
    </row>
    <row r="1301" spans="1:9" x14ac:dyDescent="0.25">
      <c r="A1301" s="31">
        <v>1300</v>
      </c>
      <c r="B1301" s="48">
        <v>44040</v>
      </c>
      <c r="C1301" t="s">
        <v>9</v>
      </c>
      <c r="D1301" t="s">
        <v>12</v>
      </c>
      <c r="E1301" s="50">
        <v>5000</v>
      </c>
      <c r="F1301" t="s">
        <v>82</v>
      </c>
      <c r="G1301" t="s">
        <v>138</v>
      </c>
      <c r="H1301" t="s">
        <v>82</v>
      </c>
      <c r="I1301" t="s">
        <v>82</v>
      </c>
    </row>
    <row r="1302" spans="1:9" x14ac:dyDescent="0.25">
      <c r="A1302" s="31">
        <v>1301</v>
      </c>
      <c r="B1302" s="48">
        <v>44041</v>
      </c>
      <c r="C1302" t="s">
        <v>768</v>
      </c>
      <c r="D1302" t="s">
        <v>764</v>
      </c>
      <c r="E1302" s="50">
        <v>31000</v>
      </c>
      <c r="F1302" t="s">
        <v>82</v>
      </c>
      <c r="G1302" t="s">
        <v>375</v>
      </c>
      <c r="H1302" t="s">
        <v>82</v>
      </c>
      <c r="I1302" t="s">
        <v>82</v>
      </c>
    </row>
    <row r="1303" spans="1:9" x14ac:dyDescent="0.25">
      <c r="A1303" s="31">
        <v>1302</v>
      </c>
      <c r="B1303" s="48">
        <v>44041</v>
      </c>
      <c r="C1303" t="s">
        <v>9</v>
      </c>
      <c r="D1303" t="s">
        <v>10</v>
      </c>
      <c r="E1303" s="50">
        <v>8000</v>
      </c>
      <c r="F1303" t="s">
        <v>82</v>
      </c>
      <c r="G1303" t="s">
        <v>154</v>
      </c>
      <c r="H1303" t="s">
        <v>82</v>
      </c>
      <c r="I1303" t="s">
        <v>82</v>
      </c>
    </row>
    <row r="1304" spans="1:9" x14ac:dyDescent="0.25">
      <c r="A1304" s="31">
        <v>1303</v>
      </c>
      <c r="B1304" s="48">
        <v>44042</v>
      </c>
      <c r="C1304" t="s">
        <v>9</v>
      </c>
      <c r="D1304" t="s">
        <v>12</v>
      </c>
      <c r="E1304" s="50">
        <v>5000</v>
      </c>
      <c r="F1304" t="s">
        <v>82</v>
      </c>
      <c r="G1304" t="s">
        <v>138</v>
      </c>
      <c r="H1304" t="s">
        <v>82</v>
      </c>
      <c r="I1304" t="s">
        <v>82</v>
      </c>
    </row>
    <row r="1305" spans="1:9" x14ac:dyDescent="0.25">
      <c r="A1305" s="31">
        <v>1304</v>
      </c>
      <c r="B1305" s="48">
        <v>44043</v>
      </c>
      <c r="C1305" t="s">
        <v>9</v>
      </c>
      <c r="D1305" t="s">
        <v>12</v>
      </c>
      <c r="E1305" s="50">
        <v>21500</v>
      </c>
      <c r="F1305" t="s">
        <v>82</v>
      </c>
      <c r="G1305" t="s">
        <v>345</v>
      </c>
      <c r="H1305" t="s">
        <v>82</v>
      </c>
      <c r="I1305" t="s">
        <v>82</v>
      </c>
    </row>
    <row r="1306" spans="1:9" x14ac:dyDescent="0.25">
      <c r="A1306" s="31">
        <v>1305</v>
      </c>
      <c r="B1306" s="48">
        <v>44043</v>
      </c>
      <c r="C1306" t="s">
        <v>13</v>
      </c>
      <c r="D1306" t="s">
        <v>756</v>
      </c>
      <c r="E1306" s="50">
        <v>4000</v>
      </c>
      <c r="F1306" t="s">
        <v>82</v>
      </c>
      <c r="G1306" t="s">
        <v>376</v>
      </c>
      <c r="H1306" t="s">
        <v>82</v>
      </c>
      <c r="I1306" t="s">
        <v>82</v>
      </c>
    </row>
    <row r="1307" spans="1:9" x14ac:dyDescent="0.25">
      <c r="A1307" s="31">
        <v>1306</v>
      </c>
      <c r="B1307" s="48">
        <v>44044</v>
      </c>
      <c r="C1307" t="s">
        <v>768</v>
      </c>
      <c r="D1307" t="s">
        <v>764</v>
      </c>
      <c r="E1307" s="50">
        <v>13500</v>
      </c>
      <c r="F1307" t="s">
        <v>82</v>
      </c>
      <c r="G1307" t="s">
        <v>210</v>
      </c>
      <c r="H1307" t="s">
        <v>82</v>
      </c>
      <c r="I1307" t="s">
        <v>82</v>
      </c>
    </row>
    <row r="1308" spans="1:9" x14ac:dyDescent="0.25">
      <c r="A1308" s="31">
        <v>1307</v>
      </c>
      <c r="B1308" s="48">
        <v>44045</v>
      </c>
      <c r="C1308" t="s">
        <v>48</v>
      </c>
      <c r="D1308" t="s">
        <v>119</v>
      </c>
      <c r="E1308" s="50">
        <v>3000</v>
      </c>
      <c r="F1308" t="s">
        <v>82</v>
      </c>
      <c r="G1308" t="s">
        <v>377</v>
      </c>
      <c r="H1308" t="s">
        <v>82</v>
      </c>
      <c r="I1308" t="s">
        <v>82</v>
      </c>
    </row>
    <row r="1309" spans="1:9" x14ac:dyDescent="0.25">
      <c r="A1309" s="31">
        <v>1308</v>
      </c>
      <c r="B1309" s="48">
        <v>44046</v>
      </c>
      <c r="C1309" t="s">
        <v>9</v>
      </c>
      <c r="D1309" t="s">
        <v>11</v>
      </c>
      <c r="E1309" s="50">
        <v>6600</v>
      </c>
      <c r="F1309" t="s">
        <v>82</v>
      </c>
      <c r="G1309" t="s">
        <v>378</v>
      </c>
      <c r="H1309" t="s">
        <v>82</v>
      </c>
      <c r="I1309" t="s">
        <v>82</v>
      </c>
    </row>
    <row r="1310" spans="1:9" x14ac:dyDescent="0.25">
      <c r="A1310" s="31">
        <v>1309</v>
      </c>
      <c r="B1310" s="48">
        <v>44046</v>
      </c>
      <c r="C1310" t="s">
        <v>23</v>
      </c>
      <c r="D1310" t="s">
        <v>760</v>
      </c>
      <c r="E1310" s="50">
        <v>2500</v>
      </c>
      <c r="F1310" t="s">
        <v>82</v>
      </c>
      <c r="G1310" t="s">
        <v>379</v>
      </c>
      <c r="H1310" t="s">
        <v>82</v>
      </c>
      <c r="I1310" t="s">
        <v>82</v>
      </c>
    </row>
    <row r="1311" spans="1:9" x14ac:dyDescent="0.25">
      <c r="A1311" s="31">
        <v>1310</v>
      </c>
      <c r="B1311" s="48">
        <v>44046</v>
      </c>
      <c r="C1311" t="s">
        <v>744</v>
      </c>
      <c r="D1311" t="s">
        <v>422</v>
      </c>
      <c r="E1311" s="50">
        <v>24000</v>
      </c>
      <c r="F1311" t="s">
        <v>82</v>
      </c>
      <c r="G1311" t="s">
        <v>327</v>
      </c>
      <c r="H1311" t="s">
        <v>82</v>
      </c>
      <c r="I1311" t="s">
        <v>82</v>
      </c>
    </row>
    <row r="1312" spans="1:9" x14ac:dyDescent="0.25">
      <c r="A1312" s="31">
        <v>1311</v>
      </c>
      <c r="B1312" s="48">
        <v>44047</v>
      </c>
      <c r="C1312" t="s">
        <v>13</v>
      </c>
      <c r="D1312" t="s">
        <v>758</v>
      </c>
      <c r="E1312" s="50">
        <v>5100</v>
      </c>
      <c r="F1312" t="s">
        <v>82</v>
      </c>
      <c r="G1312" t="s">
        <v>380</v>
      </c>
      <c r="H1312" t="s">
        <v>82</v>
      </c>
      <c r="I1312" t="s">
        <v>82</v>
      </c>
    </row>
    <row r="1313" spans="1:9" x14ac:dyDescent="0.25">
      <c r="A1313" s="31">
        <v>1312</v>
      </c>
      <c r="B1313" s="48">
        <v>44047</v>
      </c>
      <c r="C1313" t="s">
        <v>751</v>
      </c>
      <c r="D1313" t="s">
        <v>746</v>
      </c>
      <c r="E1313" s="50">
        <v>2500</v>
      </c>
      <c r="F1313" t="s">
        <v>82</v>
      </c>
      <c r="G1313" t="s">
        <v>381</v>
      </c>
      <c r="H1313" t="s">
        <v>82</v>
      </c>
      <c r="I1313" t="s">
        <v>82</v>
      </c>
    </row>
    <row r="1314" spans="1:9" x14ac:dyDescent="0.25">
      <c r="A1314" s="31">
        <v>1313</v>
      </c>
      <c r="B1314" s="48">
        <v>44047</v>
      </c>
      <c r="C1314" t="s">
        <v>23</v>
      </c>
      <c r="D1314" t="s">
        <v>760</v>
      </c>
      <c r="E1314" s="50">
        <v>1500</v>
      </c>
      <c r="F1314" t="s">
        <v>82</v>
      </c>
      <c r="G1314" t="s">
        <v>382</v>
      </c>
      <c r="H1314" t="s">
        <v>82</v>
      </c>
      <c r="I1314" t="s">
        <v>82</v>
      </c>
    </row>
    <row r="1315" spans="1:9" x14ac:dyDescent="0.25">
      <c r="A1315" s="31">
        <v>1314</v>
      </c>
      <c r="B1315" s="48">
        <v>44048</v>
      </c>
      <c r="C1315" t="s">
        <v>4</v>
      </c>
      <c r="D1315" t="s">
        <v>37</v>
      </c>
      <c r="E1315" s="50">
        <v>1000</v>
      </c>
      <c r="F1315" t="s">
        <v>82</v>
      </c>
      <c r="G1315" t="s">
        <v>383</v>
      </c>
      <c r="H1315" t="s">
        <v>82</v>
      </c>
      <c r="I1315" t="s">
        <v>82</v>
      </c>
    </row>
    <row r="1316" spans="1:9" x14ac:dyDescent="0.25">
      <c r="A1316" s="31">
        <v>1315</v>
      </c>
      <c r="B1316" s="48">
        <v>44048</v>
      </c>
      <c r="C1316" t="s">
        <v>23</v>
      </c>
      <c r="D1316" t="s">
        <v>34</v>
      </c>
      <c r="E1316" s="50">
        <v>70000</v>
      </c>
      <c r="F1316" t="s">
        <v>82</v>
      </c>
      <c r="G1316" t="s">
        <v>384</v>
      </c>
      <c r="H1316" t="s">
        <v>82</v>
      </c>
      <c r="I1316" t="s">
        <v>82</v>
      </c>
    </row>
    <row r="1317" spans="1:9" x14ac:dyDescent="0.25">
      <c r="A1317" s="31">
        <v>1316</v>
      </c>
      <c r="B1317" s="48">
        <v>44048</v>
      </c>
      <c r="C1317" t="s">
        <v>751</v>
      </c>
      <c r="D1317" t="s">
        <v>761</v>
      </c>
      <c r="E1317" s="50">
        <v>10000</v>
      </c>
      <c r="F1317" t="s">
        <v>82</v>
      </c>
      <c r="G1317" t="s">
        <v>385</v>
      </c>
      <c r="H1317" t="s">
        <v>82</v>
      </c>
      <c r="I1317" t="s">
        <v>82</v>
      </c>
    </row>
    <row r="1318" spans="1:9" x14ac:dyDescent="0.25">
      <c r="A1318" s="31">
        <v>1317</v>
      </c>
      <c r="B1318" s="48">
        <v>44048</v>
      </c>
      <c r="C1318" t="s">
        <v>9</v>
      </c>
      <c r="D1318" t="s">
        <v>10</v>
      </c>
      <c r="E1318" s="50">
        <v>5000</v>
      </c>
      <c r="F1318" t="s">
        <v>82</v>
      </c>
      <c r="G1318" t="s">
        <v>209</v>
      </c>
      <c r="H1318" t="s">
        <v>82</v>
      </c>
      <c r="I1318" t="s">
        <v>82</v>
      </c>
    </row>
    <row r="1319" spans="1:9" x14ac:dyDescent="0.25">
      <c r="A1319" s="31">
        <v>1318</v>
      </c>
      <c r="B1319" s="48">
        <v>44048</v>
      </c>
      <c r="C1319" t="s">
        <v>768</v>
      </c>
      <c r="D1319" t="s">
        <v>764</v>
      </c>
      <c r="E1319" s="50">
        <v>30000</v>
      </c>
      <c r="F1319" t="s">
        <v>82</v>
      </c>
      <c r="G1319" t="s">
        <v>386</v>
      </c>
      <c r="H1319" t="s">
        <v>82</v>
      </c>
      <c r="I1319" t="s">
        <v>82</v>
      </c>
    </row>
    <row r="1320" spans="1:9" x14ac:dyDescent="0.25">
      <c r="A1320" s="31">
        <v>1319</v>
      </c>
      <c r="B1320" s="48">
        <v>44049</v>
      </c>
      <c r="C1320" t="s">
        <v>23</v>
      </c>
      <c r="D1320" t="s">
        <v>34</v>
      </c>
      <c r="E1320" s="50">
        <v>70000</v>
      </c>
      <c r="F1320" t="s">
        <v>82</v>
      </c>
      <c r="G1320" t="s">
        <v>387</v>
      </c>
      <c r="H1320" t="s">
        <v>82</v>
      </c>
      <c r="I1320" t="s">
        <v>82</v>
      </c>
    </row>
    <row r="1321" spans="1:9" x14ac:dyDescent="0.25">
      <c r="A1321" s="31">
        <v>1320</v>
      </c>
      <c r="B1321" s="48">
        <v>44049</v>
      </c>
      <c r="C1321" t="s">
        <v>9</v>
      </c>
      <c r="D1321" t="s">
        <v>12</v>
      </c>
      <c r="E1321" s="50">
        <v>21500</v>
      </c>
      <c r="F1321" t="s">
        <v>82</v>
      </c>
      <c r="G1321" t="s">
        <v>388</v>
      </c>
      <c r="H1321" t="s">
        <v>82</v>
      </c>
      <c r="I1321" t="s">
        <v>82</v>
      </c>
    </row>
    <row r="1322" spans="1:9" x14ac:dyDescent="0.25">
      <c r="A1322" s="31">
        <v>1321</v>
      </c>
      <c r="B1322" s="48">
        <v>44049</v>
      </c>
      <c r="C1322" t="s">
        <v>9</v>
      </c>
      <c r="D1322" t="s">
        <v>12</v>
      </c>
      <c r="E1322" s="50">
        <v>5000</v>
      </c>
      <c r="F1322" t="s">
        <v>82</v>
      </c>
      <c r="G1322" t="s">
        <v>134</v>
      </c>
      <c r="H1322" t="s">
        <v>82</v>
      </c>
      <c r="I1322" t="s">
        <v>82</v>
      </c>
    </row>
    <row r="1323" spans="1:9" x14ac:dyDescent="0.25">
      <c r="A1323" s="31">
        <v>1322</v>
      </c>
      <c r="B1323" s="48">
        <v>44050</v>
      </c>
      <c r="C1323" t="s">
        <v>750</v>
      </c>
      <c r="D1323" t="s">
        <v>32</v>
      </c>
      <c r="E1323" s="50">
        <v>5500</v>
      </c>
      <c r="F1323" t="s">
        <v>82</v>
      </c>
      <c r="G1323" t="s">
        <v>389</v>
      </c>
      <c r="H1323" t="s">
        <v>82</v>
      </c>
      <c r="I1323" t="s">
        <v>82</v>
      </c>
    </row>
    <row r="1324" spans="1:9" x14ac:dyDescent="0.25">
      <c r="A1324" s="31">
        <v>1323</v>
      </c>
      <c r="B1324" s="48">
        <v>44051</v>
      </c>
      <c r="C1324" t="s">
        <v>768</v>
      </c>
      <c r="D1324" t="s">
        <v>764</v>
      </c>
      <c r="E1324" s="50">
        <v>41500</v>
      </c>
      <c r="F1324" t="s">
        <v>82</v>
      </c>
      <c r="G1324" t="s">
        <v>191</v>
      </c>
      <c r="H1324" t="s">
        <v>82</v>
      </c>
      <c r="I1324" t="s">
        <v>82</v>
      </c>
    </row>
    <row r="1325" spans="1:9" x14ac:dyDescent="0.25">
      <c r="A1325" s="31">
        <v>1324</v>
      </c>
      <c r="B1325" s="48">
        <v>44051</v>
      </c>
      <c r="C1325" t="s">
        <v>744</v>
      </c>
      <c r="D1325" t="s">
        <v>21</v>
      </c>
      <c r="E1325" s="50">
        <v>5000</v>
      </c>
      <c r="F1325" t="s">
        <v>82</v>
      </c>
      <c r="G1325" t="s">
        <v>390</v>
      </c>
      <c r="H1325" t="s">
        <v>82</v>
      </c>
      <c r="I1325" t="s">
        <v>82</v>
      </c>
    </row>
    <row r="1326" spans="1:9" x14ac:dyDescent="0.25">
      <c r="A1326" s="31">
        <v>1325</v>
      </c>
      <c r="B1326" s="48">
        <v>44051</v>
      </c>
      <c r="C1326" t="s">
        <v>768</v>
      </c>
      <c r="D1326" t="s">
        <v>765</v>
      </c>
      <c r="E1326" s="50">
        <v>2000</v>
      </c>
      <c r="F1326" t="s">
        <v>82</v>
      </c>
      <c r="G1326" t="s">
        <v>391</v>
      </c>
      <c r="H1326" t="s">
        <v>82</v>
      </c>
      <c r="I1326" t="s">
        <v>82</v>
      </c>
    </row>
    <row r="1327" spans="1:9" x14ac:dyDescent="0.25">
      <c r="A1327" s="31">
        <v>1326</v>
      </c>
      <c r="B1327" s="48">
        <v>44051</v>
      </c>
      <c r="C1327" t="s">
        <v>9</v>
      </c>
      <c r="D1327" t="s">
        <v>12</v>
      </c>
      <c r="E1327" s="50">
        <v>5000</v>
      </c>
      <c r="F1327" t="s">
        <v>82</v>
      </c>
      <c r="G1327" t="s">
        <v>209</v>
      </c>
      <c r="H1327" t="s">
        <v>82</v>
      </c>
      <c r="I1327" t="s">
        <v>82</v>
      </c>
    </row>
    <row r="1328" spans="1:9" x14ac:dyDescent="0.25">
      <c r="A1328" s="31">
        <v>1327</v>
      </c>
      <c r="B1328" s="48">
        <v>44051</v>
      </c>
      <c r="C1328" t="s">
        <v>13</v>
      </c>
      <c r="D1328" t="s">
        <v>180</v>
      </c>
      <c r="E1328" s="50">
        <v>7700</v>
      </c>
      <c r="F1328" t="s">
        <v>82</v>
      </c>
      <c r="G1328" t="s">
        <v>392</v>
      </c>
      <c r="H1328" t="s">
        <v>82</v>
      </c>
      <c r="I1328" t="s">
        <v>82</v>
      </c>
    </row>
    <row r="1329" spans="1:9" x14ac:dyDescent="0.25">
      <c r="A1329" s="31">
        <v>1328</v>
      </c>
      <c r="B1329" s="48">
        <v>44052</v>
      </c>
      <c r="C1329" t="s">
        <v>751</v>
      </c>
      <c r="D1329" t="s">
        <v>746</v>
      </c>
      <c r="E1329" s="50">
        <v>3500</v>
      </c>
      <c r="F1329" t="s">
        <v>82</v>
      </c>
      <c r="G1329" t="s">
        <v>393</v>
      </c>
      <c r="H1329" t="s">
        <v>82</v>
      </c>
      <c r="I1329" t="s">
        <v>82</v>
      </c>
    </row>
    <row r="1330" spans="1:9" x14ac:dyDescent="0.25">
      <c r="A1330" s="31">
        <v>1329</v>
      </c>
      <c r="B1330" s="48">
        <v>44053</v>
      </c>
      <c r="C1330" t="s">
        <v>9</v>
      </c>
      <c r="D1330" t="s">
        <v>10</v>
      </c>
      <c r="E1330" s="50">
        <v>5000</v>
      </c>
      <c r="F1330" t="s">
        <v>82</v>
      </c>
      <c r="G1330" t="s">
        <v>209</v>
      </c>
      <c r="H1330" t="s">
        <v>82</v>
      </c>
      <c r="I1330" t="s">
        <v>82</v>
      </c>
    </row>
    <row r="1331" spans="1:9" x14ac:dyDescent="0.25">
      <c r="A1331" s="31">
        <v>1330</v>
      </c>
      <c r="B1331" s="48">
        <v>44054</v>
      </c>
      <c r="C1331" t="s">
        <v>13</v>
      </c>
      <c r="D1331" t="s">
        <v>759</v>
      </c>
      <c r="E1331" s="50">
        <v>2000</v>
      </c>
      <c r="F1331" t="s">
        <v>82</v>
      </c>
      <c r="G1331" t="s">
        <v>394</v>
      </c>
      <c r="H1331" t="s">
        <v>82</v>
      </c>
      <c r="I1331" t="s">
        <v>82</v>
      </c>
    </row>
    <row r="1332" spans="1:9" x14ac:dyDescent="0.25">
      <c r="A1332" s="31">
        <v>1331</v>
      </c>
      <c r="B1332" s="48">
        <v>44054</v>
      </c>
      <c r="C1332" t="s">
        <v>9</v>
      </c>
      <c r="D1332" t="s">
        <v>12</v>
      </c>
      <c r="E1332" s="50">
        <v>3000</v>
      </c>
      <c r="F1332" t="s">
        <v>82</v>
      </c>
      <c r="G1332" t="s">
        <v>138</v>
      </c>
      <c r="H1332" t="s">
        <v>82</v>
      </c>
      <c r="I1332" t="s">
        <v>82</v>
      </c>
    </row>
    <row r="1333" spans="1:9" x14ac:dyDescent="0.25">
      <c r="A1333" s="31">
        <v>1332</v>
      </c>
      <c r="B1333" s="48">
        <v>44054</v>
      </c>
      <c r="C1333" t="s">
        <v>9</v>
      </c>
      <c r="D1333" t="s">
        <v>12</v>
      </c>
      <c r="E1333" s="50">
        <v>21500</v>
      </c>
      <c r="F1333" t="s">
        <v>82</v>
      </c>
      <c r="G1333" t="s">
        <v>388</v>
      </c>
      <c r="H1333" t="s">
        <v>82</v>
      </c>
      <c r="I1333" t="s">
        <v>82</v>
      </c>
    </row>
    <row r="1334" spans="1:9" x14ac:dyDescent="0.25">
      <c r="A1334" s="31">
        <v>1333</v>
      </c>
      <c r="B1334" s="48">
        <v>44055</v>
      </c>
      <c r="C1334" t="s">
        <v>751</v>
      </c>
      <c r="D1334" t="s">
        <v>757</v>
      </c>
      <c r="E1334" s="50">
        <v>10000</v>
      </c>
      <c r="F1334" t="s">
        <v>82</v>
      </c>
      <c r="G1334" t="s">
        <v>395</v>
      </c>
      <c r="H1334" t="s">
        <v>82</v>
      </c>
      <c r="I1334" t="s">
        <v>82</v>
      </c>
    </row>
    <row r="1335" spans="1:9" x14ac:dyDescent="0.25">
      <c r="A1335" s="31">
        <v>1334</v>
      </c>
      <c r="B1335" s="48">
        <v>44055</v>
      </c>
      <c r="C1335" t="s">
        <v>9</v>
      </c>
      <c r="D1335" t="s">
        <v>12</v>
      </c>
      <c r="E1335" s="50">
        <v>5000</v>
      </c>
      <c r="F1335" t="s">
        <v>82</v>
      </c>
      <c r="G1335" t="s">
        <v>209</v>
      </c>
      <c r="H1335" t="s">
        <v>82</v>
      </c>
      <c r="I1335" t="s">
        <v>82</v>
      </c>
    </row>
    <row r="1336" spans="1:9" x14ac:dyDescent="0.25">
      <c r="A1336" s="31">
        <v>1335</v>
      </c>
      <c r="B1336" s="48">
        <v>44056</v>
      </c>
      <c r="C1336" t="s">
        <v>23</v>
      </c>
      <c r="D1336" t="s">
        <v>760</v>
      </c>
      <c r="E1336" s="50">
        <v>2200</v>
      </c>
      <c r="F1336" t="s">
        <v>82</v>
      </c>
      <c r="G1336" t="s">
        <v>396</v>
      </c>
      <c r="H1336" t="s">
        <v>82</v>
      </c>
      <c r="I1336" t="s">
        <v>82</v>
      </c>
    </row>
    <row r="1337" spans="1:9" x14ac:dyDescent="0.25">
      <c r="A1337" s="31">
        <v>1336</v>
      </c>
      <c r="B1337" s="48">
        <v>44056</v>
      </c>
      <c r="C1337" t="s">
        <v>23</v>
      </c>
      <c r="D1337" t="s">
        <v>125</v>
      </c>
      <c r="E1337" s="50">
        <v>1300</v>
      </c>
      <c r="F1337" t="s">
        <v>82</v>
      </c>
      <c r="G1337" t="s">
        <v>397</v>
      </c>
      <c r="H1337" t="s">
        <v>82</v>
      </c>
      <c r="I1337" t="s">
        <v>82</v>
      </c>
    </row>
    <row r="1338" spans="1:9" x14ac:dyDescent="0.25">
      <c r="A1338" s="31">
        <v>1337</v>
      </c>
      <c r="B1338" s="48">
        <v>44056</v>
      </c>
      <c r="C1338" t="s">
        <v>23</v>
      </c>
      <c r="D1338" t="s">
        <v>34</v>
      </c>
      <c r="E1338" s="50">
        <v>10000</v>
      </c>
      <c r="F1338" t="s">
        <v>82</v>
      </c>
      <c r="G1338" t="s">
        <v>398</v>
      </c>
      <c r="H1338" t="s">
        <v>82</v>
      </c>
      <c r="I1338" t="s">
        <v>82</v>
      </c>
    </row>
    <row r="1339" spans="1:9" x14ac:dyDescent="0.25">
      <c r="A1339" s="31">
        <v>1338</v>
      </c>
      <c r="B1339" s="48">
        <v>44056</v>
      </c>
      <c r="C1339" t="s">
        <v>768</v>
      </c>
      <c r="D1339" t="s">
        <v>755</v>
      </c>
      <c r="E1339" s="50">
        <v>400000</v>
      </c>
      <c r="F1339" t="s">
        <v>82</v>
      </c>
      <c r="G1339" t="s">
        <v>399</v>
      </c>
      <c r="H1339" t="s">
        <v>82</v>
      </c>
      <c r="I1339" t="s">
        <v>82</v>
      </c>
    </row>
    <row r="1340" spans="1:9" x14ac:dyDescent="0.25">
      <c r="A1340" s="31">
        <v>1339</v>
      </c>
      <c r="B1340" s="48">
        <v>44056</v>
      </c>
      <c r="C1340" t="s">
        <v>23</v>
      </c>
      <c r="D1340" t="s">
        <v>34</v>
      </c>
      <c r="E1340" s="50">
        <v>60000</v>
      </c>
      <c r="F1340" t="s">
        <v>82</v>
      </c>
      <c r="G1340" t="s">
        <v>400</v>
      </c>
      <c r="H1340" t="s">
        <v>82</v>
      </c>
      <c r="I1340" t="s">
        <v>82</v>
      </c>
    </row>
    <row r="1341" spans="1:9" x14ac:dyDescent="0.25">
      <c r="A1341" s="31">
        <v>1340</v>
      </c>
      <c r="B1341" s="48">
        <v>44056</v>
      </c>
      <c r="C1341" t="s">
        <v>744</v>
      </c>
      <c r="D1341" t="s">
        <v>21</v>
      </c>
      <c r="E1341" s="50">
        <v>7000</v>
      </c>
      <c r="F1341" t="s">
        <v>82</v>
      </c>
      <c r="G1341" t="s">
        <v>401</v>
      </c>
      <c r="H1341" t="s">
        <v>82</v>
      </c>
      <c r="I1341" t="s">
        <v>82</v>
      </c>
    </row>
    <row r="1342" spans="1:9" x14ac:dyDescent="0.25">
      <c r="A1342" s="31">
        <v>1341</v>
      </c>
      <c r="B1342" s="48">
        <v>44057</v>
      </c>
      <c r="C1342" t="s">
        <v>9</v>
      </c>
      <c r="D1342" t="s">
        <v>12</v>
      </c>
      <c r="E1342" s="50">
        <v>5000</v>
      </c>
      <c r="F1342" t="s">
        <v>82</v>
      </c>
      <c r="G1342" t="s">
        <v>138</v>
      </c>
      <c r="H1342" t="s">
        <v>82</v>
      </c>
      <c r="I1342" t="s">
        <v>82</v>
      </c>
    </row>
    <row r="1343" spans="1:9" x14ac:dyDescent="0.25">
      <c r="A1343" s="31">
        <v>1342</v>
      </c>
      <c r="B1343" s="48">
        <v>44058</v>
      </c>
      <c r="C1343" t="s">
        <v>768</v>
      </c>
      <c r="D1343" t="s">
        <v>764</v>
      </c>
      <c r="E1343" s="50">
        <v>40000</v>
      </c>
      <c r="F1343" t="s">
        <v>82</v>
      </c>
      <c r="G1343" t="s">
        <v>191</v>
      </c>
      <c r="H1343" t="s">
        <v>82</v>
      </c>
      <c r="I1343" t="s">
        <v>82</v>
      </c>
    </row>
    <row r="1344" spans="1:9" x14ac:dyDescent="0.25">
      <c r="A1344" s="31">
        <v>1343</v>
      </c>
      <c r="B1344" s="48">
        <v>44058</v>
      </c>
      <c r="C1344" t="s">
        <v>9</v>
      </c>
      <c r="D1344" t="s">
        <v>10</v>
      </c>
      <c r="E1344" s="50">
        <v>10000</v>
      </c>
      <c r="F1344" t="s">
        <v>82</v>
      </c>
      <c r="G1344" t="s">
        <v>161</v>
      </c>
      <c r="H1344" t="s">
        <v>82</v>
      </c>
      <c r="I1344" t="s">
        <v>82</v>
      </c>
    </row>
    <row r="1345" spans="1:9" x14ac:dyDescent="0.25">
      <c r="A1345" s="31">
        <v>1344</v>
      </c>
      <c r="B1345" s="48">
        <v>44059</v>
      </c>
      <c r="C1345" t="s">
        <v>9</v>
      </c>
      <c r="D1345" t="s">
        <v>12</v>
      </c>
      <c r="E1345" s="50">
        <v>3000</v>
      </c>
      <c r="F1345" t="s">
        <v>82</v>
      </c>
      <c r="G1345" t="s">
        <v>138</v>
      </c>
      <c r="H1345" t="s">
        <v>82</v>
      </c>
      <c r="I1345" t="s">
        <v>82</v>
      </c>
    </row>
    <row r="1346" spans="1:9" x14ac:dyDescent="0.25">
      <c r="A1346" s="31">
        <v>1345</v>
      </c>
      <c r="B1346" s="48">
        <v>44060</v>
      </c>
      <c r="C1346" t="s">
        <v>9</v>
      </c>
      <c r="D1346" t="s">
        <v>12</v>
      </c>
      <c r="E1346" s="50">
        <v>5000</v>
      </c>
      <c r="F1346" t="s">
        <v>82</v>
      </c>
      <c r="G1346" t="s">
        <v>138</v>
      </c>
      <c r="H1346" t="s">
        <v>82</v>
      </c>
      <c r="I1346" t="s">
        <v>82</v>
      </c>
    </row>
    <row r="1347" spans="1:9" x14ac:dyDescent="0.25">
      <c r="A1347" s="31">
        <v>1346</v>
      </c>
      <c r="B1347" s="48">
        <v>44060</v>
      </c>
      <c r="C1347" t="s">
        <v>13</v>
      </c>
      <c r="D1347" t="s">
        <v>756</v>
      </c>
      <c r="E1347" s="50">
        <v>10000</v>
      </c>
      <c r="F1347" t="s">
        <v>82</v>
      </c>
      <c r="G1347" t="s">
        <v>402</v>
      </c>
      <c r="H1347" t="s">
        <v>82</v>
      </c>
      <c r="I1347" t="s">
        <v>82</v>
      </c>
    </row>
    <row r="1348" spans="1:9" x14ac:dyDescent="0.25">
      <c r="A1348" s="31">
        <v>1347</v>
      </c>
      <c r="B1348" s="48">
        <v>44060</v>
      </c>
      <c r="C1348" t="s">
        <v>44</v>
      </c>
      <c r="D1348" t="s">
        <v>46</v>
      </c>
      <c r="E1348" s="50">
        <v>10000</v>
      </c>
      <c r="F1348" t="s">
        <v>82</v>
      </c>
      <c r="G1348" t="s">
        <v>403</v>
      </c>
      <c r="H1348" t="s">
        <v>82</v>
      </c>
      <c r="I1348" t="s">
        <v>82</v>
      </c>
    </row>
    <row r="1349" spans="1:9" x14ac:dyDescent="0.25">
      <c r="A1349" s="31">
        <v>1348</v>
      </c>
      <c r="B1349" s="48">
        <v>44060</v>
      </c>
      <c r="C1349" t="s">
        <v>751</v>
      </c>
      <c r="D1349" t="s">
        <v>747</v>
      </c>
      <c r="E1349" s="50">
        <v>3000</v>
      </c>
      <c r="F1349" t="s">
        <v>82</v>
      </c>
      <c r="G1349" t="s">
        <v>404</v>
      </c>
      <c r="H1349" t="s">
        <v>82</v>
      </c>
      <c r="I1349" t="s">
        <v>82</v>
      </c>
    </row>
    <row r="1350" spans="1:9" x14ac:dyDescent="0.25">
      <c r="A1350" s="31">
        <v>1349</v>
      </c>
      <c r="B1350" s="48">
        <v>44060</v>
      </c>
      <c r="C1350" t="s">
        <v>92</v>
      </c>
      <c r="D1350" t="s">
        <v>75</v>
      </c>
      <c r="E1350" s="50">
        <v>5000</v>
      </c>
      <c r="F1350" t="s">
        <v>82</v>
      </c>
      <c r="G1350" t="s">
        <v>405</v>
      </c>
      <c r="H1350" t="s">
        <v>82</v>
      </c>
      <c r="I1350" t="s">
        <v>82</v>
      </c>
    </row>
    <row r="1351" spans="1:9" x14ac:dyDescent="0.25">
      <c r="A1351" s="31">
        <v>1350</v>
      </c>
      <c r="B1351" s="48">
        <v>44060</v>
      </c>
      <c r="C1351" t="s">
        <v>2</v>
      </c>
      <c r="D1351" t="s">
        <v>22</v>
      </c>
      <c r="E1351" s="50">
        <v>5000</v>
      </c>
      <c r="F1351" t="s">
        <v>82</v>
      </c>
      <c r="G1351" t="s">
        <v>406</v>
      </c>
      <c r="H1351" t="s">
        <v>82</v>
      </c>
      <c r="I1351" t="s">
        <v>82</v>
      </c>
    </row>
    <row r="1352" spans="1:9" x14ac:dyDescent="0.25">
      <c r="A1352" s="31">
        <v>1351</v>
      </c>
      <c r="B1352" s="48">
        <v>44060</v>
      </c>
      <c r="C1352" t="s">
        <v>23</v>
      </c>
      <c r="D1352" t="s">
        <v>125</v>
      </c>
      <c r="E1352" s="50">
        <v>13000</v>
      </c>
      <c r="F1352" t="s">
        <v>82</v>
      </c>
      <c r="G1352" t="s">
        <v>407</v>
      </c>
      <c r="H1352" t="s">
        <v>82</v>
      </c>
      <c r="I1352" t="s">
        <v>82</v>
      </c>
    </row>
    <row r="1353" spans="1:9" x14ac:dyDescent="0.25">
      <c r="A1353" s="31">
        <v>1352</v>
      </c>
      <c r="B1353" s="48">
        <v>44061</v>
      </c>
      <c r="C1353" t="s">
        <v>750</v>
      </c>
      <c r="D1353" t="s">
        <v>32</v>
      </c>
      <c r="E1353" s="50">
        <v>22500</v>
      </c>
      <c r="F1353" t="s">
        <v>82</v>
      </c>
      <c r="G1353" t="s">
        <v>408</v>
      </c>
      <c r="H1353" t="s">
        <v>82</v>
      </c>
      <c r="I1353" t="s">
        <v>82</v>
      </c>
    </row>
    <row r="1354" spans="1:9" x14ac:dyDescent="0.25">
      <c r="A1354" s="31">
        <v>1353</v>
      </c>
      <c r="B1354" s="48">
        <v>44061</v>
      </c>
      <c r="C1354" t="s">
        <v>13</v>
      </c>
      <c r="D1354" t="s">
        <v>756</v>
      </c>
      <c r="E1354" s="50">
        <v>5000</v>
      </c>
      <c r="F1354" t="s">
        <v>82</v>
      </c>
      <c r="G1354" t="s">
        <v>409</v>
      </c>
      <c r="H1354" t="s">
        <v>82</v>
      </c>
      <c r="I1354" t="s">
        <v>82</v>
      </c>
    </row>
    <row r="1355" spans="1:9" x14ac:dyDescent="0.25">
      <c r="A1355" s="31">
        <v>1354</v>
      </c>
      <c r="B1355" s="48">
        <v>44061</v>
      </c>
      <c r="C1355" t="s">
        <v>13</v>
      </c>
      <c r="D1355" t="s">
        <v>759</v>
      </c>
      <c r="E1355" s="50">
        <v>2500</v>
      </c>
      <c r="F1355" t="s">
        <v>82</v>
      </c>
      <c r="G1355" t="s">
        <v>410</v>
      </c>
      <c r="H1355" t="s">
        <v>82</v>
      </c>
      <c r="I1355" t="s">
        <v>82</v>
      </c>
    </row>
    <row r="1356" spans="1:9" x14ac:dyDescent="0.25">
      <c r="A1356" s="31">
        <v>1355</v>
      </c>
      <c r="B1356" s="48">
        <v>44061</v>
      </c>
      <c r="C1356" t="s">
        <v>3</v>
      </c>
      <c r="D1356" t="s">
        <v>752</v>
      </c>
      <c r="E1356" s="50">
        <v>1000</v>
      </c>
      <c r="F1356" t="s">
        <v>82</v>
      </c>
      <c r="G1356" t="s">
        <v>411</v>
      </c>
      <c r="H1356" t="s">
        <v>82</v>
      </c>
      <c r="I1356" t="s">
        <v>82</v>
      </c>
    </row>
    <row r="1357" spans="1:9" x14ac:dyDescent="0.25">
      <c r="A1357" s="31">
        <v>1356</v>
      </c>
      <c r="B1357" s="48">
        <v>44061</v>
      </c>
      <c r="C1357" t="s">
        <v>9</v>
      </c>
      <c r="D1357" t="s">
        <v>10</v>
      </c>
      <c r="E1357" s="50">
        <v>5000</v>
      </c>
      <c r="F1357" t="s">
        <v>82</v>
      </c>
      <c r="G1357" t="s">
        <v>209</v>
      </c>
      <c r="H1357" t="s">
        <v>82</v>
      </c>
      <c r="I1357" t="s">
        <v>82</v>
      </c>
    </row>
    <row r="1358" spans="1:9" x14ac:dyDescent="0.25">
      <c r="A1358" s="31">
        <v>1357</v>
      </c>
      <c r="B1358" s="48">
        <v>44062</v>
      </c>
      <c r="C1358" t="s">
        <v>9</v>
      </c>
      <c r="D1358" t="s">
        <v>12</v>
      </c>
      <c r="E1358" s="50">
        <v>21500</v>
      </c>
      <c r="F1358" t="s">
        <v>82</v>
      </c>
      <c r="G1358" t="s">
        <v>388</v>
      </c>
      <c r="H1358" t="s">
        <v>82</v>
      </c>
      <c r="I1358" t="s">
        <v>82</v>
      </c>
    </row>
    <row r="1359" spans="1:9" x14ac:dyDescent="0.25">
      <c r="A1359" s="31">
        <v>1358</v>
      </c>
      <c r="B1359" s="48">
        <v>44063</v>
      </c>
      <c r="C1359" t="s">
        <v>13</v>
      </c>
      <c r="D1359" t="s">
        <v>756</v>
      </c>
      <c r="E1359" s="50">
        <v>6850</v>
      </c>
      <c r="F1359" t="s">
        <v>82</v>
      </c>
      <c r="G1359" t="s">
        <v>412</v>
      </c>
      <c r="H1359" t="s">
        <v>82</v>
      </c>
      <c r="I1359" t="s">
        <v>82</v>
      </c>
    </row>
    <row r="1360" spans="1:9" x14ac:dyDescent="0.25">
      <c r="A1360" s="31">
        <v>1359</v>
      </c>
      <c r="B1360" s="48">
        <v>44064</v>
      </c>
      <c r="C1360" t="s">
        <v>48</v>
      </c>
      <c r="D1360" t="s">
        <v>118</v>
      </c>
      <c r="E1360" s="50">
        <v>62000</v>
      </c>
      <c r="F1360" t="s">
        <v>82</v>
      </c>
      <c r="G1360" t="s">
        <v>413</v>
      </c>
      <c r="H1360" t="s">
        <v>82</v>
      </c>
      <c r="I1360" t="s">
        <v>82</v>
      </c>
    </row>
    <row r="1361" spans="1:9" x14ac:dyDescent="0.25">
      <c r="A1361" s="31">
        <v>1360</v>
      </c>
      <c r="B1361" s="48">
        <v>44064</v>
      </c>
      <c r="C1361" t="s">
        <v>751</v>
      </c>
      <c r="D1361" t="s">
        <v>761</v>
      </c>
      <c r="E1361" s="50">
        <v>20000</v>
      </c>
      <c r="F1361" t="s">
        <v>82</v>
      </c>
      <c r="G1361" t="s">
        <v>414</v>
      </c>
      <c r="H1361" t="s">
        <v>82</v>
      </c>
      <c r="I1361" t="s">
        <v>82</v>
      </c>
    </row>
    <row r="1362" spans="1:9" x14ac:dyDescent="0.25">
      <c r="A1362" s="31">
        <v>1361</v>
      </c>
      <c r="B1362" s="48">
        <v>44065</v>
      </c>
      <c r="C1362" t="s">
        <v>768</v>
      </c>
      <c r="D1362" t="s">
        <v>764</v>
      </c>
      <c r="E1362" s="50">
        <v>40000</v>
      </c>
      <c r="F1362" t="s">
        <v>82</v>
      </c>
      <c r="G1362" t="s">
        <v>191</v>
      </c>
      <c r="H1362" t="s">
        <v>82</v>
      </c>
      <c r="I1362" t="s">
        <v>82</v>
      </c>
    </row>
    <row r="1363" spans="1:9" x14ac:dyDescent="0.25">
      <c r="A1363" s="31">
        <v>1362</v>
      </c>
      <c r="B1363" s="48">
        <v>44066</v>
      </c>
      <c r="C1363" t="s">
        <v>9</v>
      </c>
      <c r="D1363" t="s">
        <v>10</v>
      </c>
      <c r="E1363" s="50">
        <v>10000</v>
      </c>
      <c r="F1363" t="s">
        <v>82</v>
      </c>
      <c r="G1363" t="s">
        <v>161</v>
      </c>
      <c r="H1363" t="s">
        <v>82</v>
      </c>
      <c r="I1363" t="s">
        <v>82</v>
      </c>
    </row>
    <row r="1364" spans="1:9" x14ac:dyDescent="0.25">
      <c r="A1364" s="31">
        <v>1363</v>
      </c>
      <c r="B1364" s="48">
        <v>44066</v>
      </c>
      <c r="C1364" t="s">
        <v>23</v>
      </c>
      <c r="D1364" t="s">
        <v>125</v>
      </c>
      <c r="E1364" s="50">
        <v>10000</v>
      </c>
      <c r="F1364" t="s">
        <v>82</v>
      </c>
      <c r="G1364" t="s">
        <v>415</v>
      </c>
      <c r="H1364" t="s">
        <v>82</v>
      </c>
      <c r="I1364" t="s">
        <v>82</v>
      </c>
    </row>
    <row r="1365" spans="1:9" x14ac:dyDescent="0.25">
      <c r="A1365" s="31">
        <v>1364</v>
      </c>
      <c r="B1365" s="48">
        <v>44067</v>
      </c>
      <c r="C1365" t="s">
        <v>750</v>
      </c>
      <c r="D1365" t="s">
        <v>615</v>
      </c>
      <c r="E1365" s="50">
        <v>311000</v>
      </c>
      <c r="F1365" t="s">
        <v>82</v>
      </c>
      <c r="G1365" t="s">
        <v>416</v>
      </c>
      <c r="H1365" t="s">
        <v>82</v>
      </c>
      <c r="I1365" t="s">
        <v>82</v>
      </c>
    </row>
    <row r="1366" spans="1:9" x14ac:dyDescent="0.25">
      <c r="A1366" s="31">
        <v>1365</v>
      </c>
      <c r="B1366" s="48">
        <v>44067</v>
      </c>
      <c r="C1366" t="s">
        <v>13</v>
      </c>
      <c r="D1366" t="s">
        <v>27</v>
      </c>
      <c r="E1366" s="50">
        <v>1000</v>
      </c>
      <c r="F1366" t="s">
        <v>82</v>
      </c>
      <c r="G1366" t="s">
        <v>417</v>
      </c>
      <c r="H1366" t="s">
        <v>82</v>
      </c>
      <c r="I1366" t="s">
        <v>82</v>
      </c>
    </row>
    <row r="1367" spans="1:9" x14ac:dyDescent="0.25">
      <c r="A1367" s="31">
        <v>1366</v>
      </c>
      <c r="B1367" s="48">
        <v>44067</v>
      </c>
      <c r="C1367" t="s">
        <v>9</v>
      </c>
      <c r="D1367" t="s">
        <v>12</v>
      </c>
      <c r="E1367" s="50">
        <v>5000</v>
      </c>
      <c r="F1367" t="s">
        <v>82</v>
      </c>
      <c r="G1367" t="s">
        <v>138</v>
      </c>
      <c r="H1367" t="s">
        <v>82</v>
      </c>
      <c r="I1367" t="s">
        <v>82</v>
      </c>
    </row>
    <row r="1368" spans="1:9" x14ac:dyDescent="0.25">
      <c r="A1368" s="31">
        <v>1367</v>
      </c>
      <c r="B1368" s="48">
        <v>44068</v>
      </c>
      <c r="C1368" t="s">
        <v>13</v>
      </c>
      <c r="D1368" t="s">
        <v>17</v>
      </c>
      <c r="E1368" s="50">
        <v>12700</v>
      </c>
      <c r="F1368" t="s">
        <v>82</v>
      </c>
      <c r="G1368" t="s">
        <v>418</v>
      </c>
      <c r="H1368" t="s">
        <v>82</v>
      </c>
      <c r="I1368" t="s">
        <v>82</v>
      </c>
    </row>
    <row r="1369" spans="1:9" x14ac:dyDescent="0.25">
      <c r="A1369" s="31">
        <v>1368</v>
      </c>
      <c r="B1369" s="48">
        <v>44068</v>
      </c>
      <c r="C1369" t="s">
        <v>9</v>
      </c>
      <c r="D1369" t="s">
        <v>10</v>
      </c>
      <c r="E1369" s="50">
        <v>5000</v>
      </c>
      <c r="F1369" t="s">
        <v>82</v>
      </c>
      <c r="G1369" t="s">
        <v>209</v>
      </c>
      <c r="H1369" t="s">
        <v>82</v>
      </c>
      <c r="I1369" t="s">
        <v>82</v>
      </c>
    </row>
    <row r="1370" spans="1:9" x14ac:dyDescent="0.25">
      <c r="A1370" s="31">
        <v>1369</v>
      </c>
      <c r="B1370" s="48">
        <v>44068</v>
      </c>
      <c r="C1370" t="s">
        <v>9</v>
      </c>
      <c r="D1370" t="s">
        <v>12</v>
      </c>
      <c r="E1370" s="50">
        <v>3000</v>
      </c>
      <c r="F1370" t="s">
        <v>82</v>
      </c>
      <c r="G1370" t="s">
        <v>138</v>
      </c>
      <c r="H1370" t="s">
        <v>82</v>
      </c>
      <c r="I1370" t="s">
        <v>82</v>
      </c>
    </row>
    <row r="1371" spans="1:9" x14ac:dyDescent="0.25">
      <c r="A1371" s="31">
        <v>1370</v>
      </c>
      <c r="B1371" s="48">
        <v>44068</v>
      </c>
      <c r="C1371" t="s">
        <v>23</v>
      </c>
      <c r="D1371" t="s">
        <v>34</v>
      </c>
      <c r="E1371" s="50">
        <v>51000</v>
      </c>
      <c r="F1371" t="s">
        <v>82</v>
      </c>
      <c r="G1371" t="s">
        <v>419</v>
      </c>
      <c r="H1371" t="s">
        <v>82</v>
      </c>
      <c r="I1371" t="s">
        <v>82</v>
      </c>
    </row>
    <row r="1372" spans="1:9" x14ac:dyDescent="0.25">
      <c r="A1372" s="31">
        <v>1371</v>
      </c>
      <c r="B1372" s="48">
        <v>44068</v>
      </c>
      <c r="C1372" t="s">
        <v>751</v>
      </c>
      <c r="D1372" t="s">
        <v>757</v>
      </c>
      <c r="E1372" s="50">
        <v>50000</v>
      </c>
      <c r="F1372" t="s">
        <v>82</v>
      </c>
      <c r="G1372" t="s">
        <v>215</v>
      </c>
      <c r="H1372" t="s">
        <v>82</v>
      </c>
      <c r="I1372" t="s">
        <v>82</v>
      </c>
    </row>
    <row r="1373" spans="1:9" x14ac:dyDescent="0.25">
      <c r="A1373" s="31">
        <v>1372</v>
      </c>
      <c r="B1373" s="48">
        <v>44069</v>
      </c>
      <c r="C1373" t="s">
        <v>9</v>
      </c>
      <c r="D1373" t="s">
        <v>12</v>
      </c>
      <c r="E1373" s="50">
        <v>5000</v>
      </c>
      <c r="F1373" t="s">
        <v>82</v>
      </c>
      <c r="G1373" t="s">
        <v>138</v>
      </c>
      <c r="H1373" t="s">
        <v>82</v>
      </c>
      <c r="I1373" t="s">
        <v>82</v>
      </c>
    </row>
    <row r="1374" spans="1:9" x14ac:dyDescent="0.25">
      <c r="A1374" s="31">
        <v>1373</v>
      </c>
      <c r="B1374" s="48">
        <v>44069</v>
      </c>
      <c r="C1374" t="s">
        <v>13</v>
      </c>
      <c r="D1374" t="s">
        <v>20</v>
      </c>
      <c r="E1374" s="50">
        <v>5570</v>
      </c>
      <c r="F1374" t="s">
        <v>82</v>
      </c>
      <c r="G1374" t="s">
        <v>346</v>
      </c>
      <c r="H1374" t="s">
        <v>82</v>
      </c>
      <c r="I1374" t="s">
        <v>82</v>
      </c>
    </row>
    <row r="1375" spans="1:9" x14ac:dyDescent="0.25">
      <c r="A1375" s="31">
        <v>1374</v>
      </c>
      <c r="B1375" s="48">
        <v>44070</v>
      </c>
      <c r="C1375" t="s">
        <v>9</v>
      </c>
      <c r="D1375" t="s">
        <v>12</v>
      </c>
      <c r="E1375" s="50">
        <v>5000</v>
      </c>
      <c r="F1375" t="s">
        <v>82</v>
      </c>
      <c r="G1375" t="s">
        <v>220</v>
      </c>
      <c r="H1375" t="s">
        <v>82</v>
      </c>
      <c r="I1375" t="s">
        <v>82</v>
      </c>
    </row>
    <row r="1376" spans="1:9" x14ac:dyDescent="0.25">
      <c r="A1376" s="31">
        <v>1375</v>
      </c>
      <c r="B1376" s="48">
        <v>44070</v>
      </c>
      <c r="C1376" t="s">
        <v>13</v>
      </c>
      <c r="D1376" t="s">
        <v>759</v>
      </c>
      <c r="E1376" s="50">
        <v>2000</v>
      </c>
      <c r="F1376" t="s">
        <v>82</v>
      </c>
      <c r="G1376" t="s">
        <v>420</v>
      </c>
      <c r="H1376" t="s">
        <v>82</v>
      </c>
      <c r="I1376" t="s">
        <v>82</v>
      </c>
    </row>
    <row r="1377" spans="1:9" x14ac:dyDescent="0.25">
      <c r="A1377" s="31">
        <v>1376</v>
      </c>
      <c r="B1377" s="48">
        <v>44070</v>
      </c>
      <c r="C1377" t="s">
        <v>9</v>
      </c>
      <c r="D1377" t="s">
        <v>10</v>
      </c>
      <c r="E1377" s="50">
        <v>5000</v>
      </c>
      <c r="F1377" t="s">
        <v>82</v>
      </c>
      <c r="G1377" t="s">
        <v>209</v>
      </c>
      <c r="H1377" t="s">
        <v>82</v>
      </c>
      <c r="I1377" t="s">
        <v>82</v>
      </c>
    </row>
    <row r="1378" spans="1:9" x14ac:dyDescent="0.25">
      <c r="A1378" s="31">
        <v>1377</v>
      </c>
      <c r="B1378" s="48">
        <v>44071</v>
      </c>
      <c r="C1378" t="s">
        <v>9</v>
      </c>
      <c r="D1378" t="s">
        <v>12</v>
      </c>
      <c r="E1378" s="50">
        <v>5000</v>
      </c>
      <c r="F1378" t="s">
        <v>82</v>
      </c>
      <c r="G1378" t="s">
        <v>138</v>
      </c>
      <c r="H1378" t="s">
        <v>82</v>
      </c>
      <c r="I1378" t="s">
        <v>82</v>
      </c>
    </row>
    <row r="1379" spans="1:9" x14ac:dyDescent="0.25">
      <c r="A1379" s="31">
        <v>1378</v>
      </c>
      <c r="B1379" s="48">
        <v>44071</v>
      </c>
      <c r="C1379" t="s">
        <v>744</v>
      </c>
      <c r="D1379" t="s">
        <v>802</v>
      </c>
      <c r="E1379" s="50">
        <v>784000</v>
      </c>
      <c r="F1379" t="s">
        <v>82</v>
      </c>
      <c r="G1379" t="s">
        <v>421</v>
      </c>
      <c r="H1379" t="s">
        <v>82</v>
      </c>
      <c r="I1379" t="s">
        <v>82</v>
      </c>
    </row>
    <row r="1380" spans="1:9" x14ac:dyDescent="0.25">
      <c r="A1380" s="31">
        <v>1379</v>
      </c>
      <c r="B1380" s="48">
        <v>44071</v>
      </c>
      <c r="C1380" t="s">
        <v>744</v>
      </c>
      <c r="D1380" t="s">
        <v>422</v>
      </c>
      <c r="E1380" s="50">
        <v>155500</v>
      </c>
      <c r="F1380" t="s">
        <v>82</v>
      </c>
      <c r="G1380" t="s">
        <v>422</v>
      </c>
      <c r="H1380" t="s">
        <v>82</v>
      </c>
      <c r="I1380" t="s">
        <v>82</v>
      </c>
    </row>
    <row r="1381" spans="1:9" x14ac:dyDescent="0.25">
      <c r="A1381" s="31">
        <v>1380</v>
      </c>
      <c r="B1381" s="48">
        <v>44071</v>
      </c>
      <c r="C1381" t="s">
        <v>6</v>
      </c>
      <c r="D1381" t="s">
        <v>7</v>
      </c>
      <c r="E1381" s="50">
        <v>16500</v>
      </c>
      <c r="F1381" t="s">
        <v>82</v>
      </c>
      <c r="G1381" t="s">
        <v>423</v>
      </c>
      <c r="H1381" t="s">
        <v>82</v>
      </c>
      <c r="I1381" t="s">
        <v>82</v>
      </c>
    </row>
    <row r="1382" spans="1:9" x14ac:dyDescent="0.25">
      <c r="A1382" s="31">
        <v>1381</v>
      </c>
      <c r="B1382" s="48">
        <v>44071</v>
      </c>
      <c r="C1382" t="s">
        <v>9</v>
      </c>
      <c r="D1382" t="s">
        <v>12</v>
      </c>
      <c r="E1382" s="50">
        <v>3000</v>
      </c>
      <c r="F1382" t="s">
        <v>82</v>
      </c>
      <c r="G1382" t="s">
        <v>138</v>
      </c>
      <c r="H1382" t="s">
        <v>82</v>
      </c>
      <c r="I1382" t="s">
        <v>82</v>
      </c>
    </row>
    <row r="1383" spans="1:9" x14ac:dyDescent="0.25">
      <c r="A1383" s="31">
        <v>1382</v>
      </c>
      <c r="B1383" s="48">
        <v>44072</v>
      </c>
      <c r="C1383" t="s">
        <v>768</v>
      </c>
      <c r="D1383" t="s">
        <v>764</v>
      </c>
      <c r="E1383" s="50">
        <v>42500</v>
      </c>
      <c r="F1383" t="s">
        <v>82</v>
      </c>
      <c r="G1383" t="s">
        <v>191</v>
      </c>
      <c r="H1383" t="s">
        <v>82</v>
      </c>
      <c r="I1383" t="s">
        <v>82</v>
      </c>
    </row>
    <row r="1384" spans="1:9" x14ac:dyDescent="0.25">
      <c r="A1384" s="31">
        <v>1383</v>
      </c>
      <c r="B1384" s="48">
        <v>44073</v>
      </c>
      <c r="C1384" t="s">
        <v>9</v>
      </c>
      <c r="D1384" t="s">
        <v>12</v>
      </c>
      <c r="E1384" s="50">
        <v>3000</v>
      </c>
      <c r="F1384" t="s">
        <v>82</v>
      </c>
      <c r="G1384" t="s">
        <v>138</v>
      </c>
      <c r="H1384" t="s">
        <v>82</v>
      </c>
      <c r="I1384" t="s">
        <v>82</v>
      </c>
    </row>
    <row r="1385" spans="1:9" x14ac:dyDescent="0.25">
      <c r="A1385" s="31">
        <v>1384</v>
      </c>
      <c r="B1385" s="48">
        <v>44073</v>
      </c>
      <c r="C1385" t="s">
        <v>13</v>
      </c>
      <c r="D1385" t="s">
        <v>180</v>
      </c>
      <c r="E1385" s="50">
        <v>12000</v>
      </c>
      <c r="F1385" t="s">
        <v>82</v>
      </c>
      <c r="G1385" t="s">
        <v>424</v>
      </c>
      <c r="H1385" t="s">
        <v>82</v>
      </c>
      <c r="I1385" t="s">
        <v>82</v>
      </c>
    </row>
    <row r="1386" spans="1:9" x14ac:dyDescent="0.25">
      <c r="A1386" s="31">
        <v>1385</v>
      </c>
      <c r="B1386" s="48">
        <v>44074</v>
      </c>
      <c r="C1386" t="s">
        <v>48</v>
      </c>
      <c r="D1386" t="s">
        <v>119</v>
      </c>
      <c r="E1386" s="50">
        <v>3000</v>
      </c>
      <c r="F1386" t="s">
        <v>82</v>
      </c>
      <c r="G1386" t="s">
        <v>377</v>
      </c>
      <c r="H1386" t="s">
        <v>82</v>
      </c>
      <c r="I1386" t="s">
        <v>82</v>
      </c>
    </row>
    <row r="1387" spans="1:9" x14ac:dyDescent="0.25">
      <c r="A1387" s="31">
        <v>1386</v>
      </c>
      <c r="B1387" s="48">
        <v>44074</v>
      </c>
      <c r="C1387" t="s">
        <v>13</v>
      </c>
      <c r="D1387" t="s">
        <v>180</v>
      </c>
      <c r="E1387" s="50">
        <v>3500</v>
      </c>
      <c r="F1387" t="s">
        <v>82</v>
      </c>
      <c r="G1387" t="s">
        <v>425</v>
      </c>
      <c r="H1387" t="s">
        <v>82</v>
      </c>
      <c r="I1387" t="s">
        <v>82</v>
      </c>
    </row>
    <row r="1388" spans="1:9" x14ac:dyDescent="0.25">
      <c r="A1388" s="31">
        <v>1387</v>
      </c>
      <c r="B1388" s="48">
        <v>44074</v>
      </c>
      <c r="C1388" t="s">
        <v>13</v>
      </c>
      <c r="D1388" t="s">
        <v>20</v>
      </c>
      <c r="E1388" s="50">
        <v>1500</v>
      </c>
      <c r="F1388" t="s">
        <v>82</v>
      </c>
      <c r="G1388" t="s">
        <v>426</v>
      </c>
      <c r="H1388" t="s">
        <v>82</v>
      </c>
      <c r="I1388" t="s">
        <v>82</v>
      </c>
    </row>
    <row r="1389" spans="1:9" x14ac:dyDescent="0.25">
      <c r="A1389" s="31">
        <v>1388</v>
      </c>
      <c r="B1389" s="48">
        <v>44074</v>
      </c>
      <c r="C1389" t="s">
        <v>751</v>
      </c>
      <c r="D1389" t="s">
        <v>748</v>
      </c>
      <c r="E1389" s="50">
        <v>15500</v>
      </c>
      <c r="F1389" t="s">
        <v>82</v>
      </c>
      <c r="G1389" t="s">
        <v>427</v>
      </c>
      <c r="H1389" t="s">
        <v>82</v>
      </c>
      <c r="I1389" t="s">
        <v>82</v>
      </c>
    </row>
    <row r="1390" spans="1:9" x14ac:dyDescent="0.25">
      <c r="A1390" s="31">
        <v>1389</v>
      </c>
      <c r="B1390" s="48">
        <v>44074</v>
      </c>
      <c r="C1390" t="s">
        <v>3</v>
      </c>
      <c r="D1390" t="s">
        <v>73</v>
      </c>
      <c r="E1390" s="50">
        <v>28000</v>
      </c>
      <c r="F1390" t="s">
        <v>82</v>
      </c>
      <c r="G1390" t="s">
        <v>428</v>
      </c>
      <c r="H1390" t="s">
        <v>82</v>
      </c>
      <c r="I1390" t="s">
        <v>82</v>
      </c>
    </row>
    <row r="1391" spans="1:9" x14ac:dyDescent="0.25">
      <c r="A1391" s="31">
        <v>1390</v>
      </c>
      <c r="B1391" s="48">
        <v>44074</v>
      </c>
      <c r="C1391" t="s">
        <v>23</v>
      </c>
      <c r="D1391" t="s">
        <v>125</v>
      </c>
      <c r="E1391" s="50">
        <v>10000</v>
      </c>
      <c r="F1391" t="s">
        <v>82</v>
      </c>
      <c r="G1391" t="s">
        <v>429</v>
      </c>
      <c r="H1391" t="s">
        <v>82</v>
      </c>
      <c r="I1391" t="s">
        <v>82</v>
      </c>
    </row>
    <row r="1392" spans="1:9" x14ac:dyDescent="0.25">
      <c r="A1392" s="31">
        <v>1391</v>
      </c>
      <c r="B1392" s="48">
        <v>44074</v>
      </c>
      <c r="C1392" t="s">
        <v>23</v>
      </c>
      <c r="D1392" t="s">
        <v>760</v>
      </c>
      <c r="E1392" s="50">
        <v>4000</v>
      </c>
      <c r="F1392" t="s">
        <v>82</v>
      </c>
      <c r="G1392" t="s">
        <v>430</v>
      </c>
      <c r="H1392" t="s">
        <v>82</v>
      </c>
      <c r="I1392" t="s">
        <v>82</v>
      </c>
    </row>
    <row r="1393" spans="1:9" x14ac:dyDescent="0.25">
      <c r="A1393" s="31">
        <v>1392</v>
      </c>
      <c r="B1393" s="48">
        <v>44074</v>
      </c>
      <c r="C1393" t="s">
        <v>9</v>
      </c>
      <c r="D1393" t="s">
        <v>11</v>
      </c>
      <c r="E1393" s="50">
        <v>6600</v>
      </c>
      <c r="F1393" t="s">
        <v>82</v>
      </c>
      <c r="G1393" t="s">
        <v>431</v>
      </c>
      <c r="H1393" t="s">
        <v>82</v>
      </c>
      <c r="I1393" t="s">
        <v>82</v>
      </c>
    </row>
    <row r="1394" spans="1:9" x14ac:dyDescent="0.25">
      <c r="A1394" s="31">
        <v>1393</v>
      </c>
      <c r="B1394" s="48">
        <v>44074</v>
      </c>
      <c r="C1394" t="s">
        <v>9</v>
      </c>
      <c r="D1394" t="s">
        <v>12</v>
      </c>
      <c r="E1394" s="50">
        <v>21500</v>
      </c>
      <c r="F1394" t="s">
        <v>82</v>
      </c>
      <c r="G1394" t="s">
        <v>388</v>
      </c>
      <c r="H1394" t="s">
        <v>82</v>
      </c>
      <c r="I1394" t="s">
        <v>82</v>
      </c>
    </row>
    <row r="1395" spans="1:9" x14ac:dyDescent="0.25">
      <c r="A1395" s="31">
        <v>1394</v>
      </c>
      <c r="B1395" s="48">
        <v>44075</v>
      </c>
      <c r="C1395" t="s">
        <v>744</v>
      </c>
      <c r="D1395" t="s">
        <v>422</v>
      </c>
      <c r="E1395" s="50">
        <v>24000</v>
      </c>
      <c r="F1395" t="s">
        <v>82</v>
      </c>
      <c r="G1395" t="s">
        <v>432</v>
      </c>
      <c r="H1395" t="s">
        <v>82</v>
      </c>
      <c r="I1395" t="s">
        <v>82</v>
      </c>
    </row>
    <row r="1396" spans="1:9" x14ac:dyDescent="0.25">
      <c r="A1396" s="31">
        <v>1395</v>
      </c>
      <c r="B1396" s="48">
        <v>44075</v>
      </c>
      <c r="C1396" t="s">
        <v>23</v>
      </c>
      <c r="D1396" t="s">
        <v>762</v>
      </c>
      <c r="E1396" s="50">
        <v>7500</v>
      </c>
      <c r="F1396" t="s">
        <v>82</v>
      </c>
      <c r="G1396" t="s">
        <v>433</v>
      </c>
      <c r="H1396" t="s">
        <v>82</v>
      </c>
      <c r="I1396" t="s">
        <v>82</v>
      </c>
    </row>
    <row r="1397" spans="1:9" x14ac:dyDescent="0.25">
      <c r="A1397" s="31">
        <v>1396</v>
      </c>
      <c r="B1397" s="48">
        <v>44076</v>
      </c>
      <c r="C1397" t="s">
        <v>23</v>
      </c>
      <c r="D1397" t="s">
        <v>760</v>
      </c>
      <c r="E1397" s="50">
        <v>6500</v>
      </c>
      <c r="F1397" t="s">
        <v>82</v>
      </c>
      <c r="G1397" t="s">
        <v>434</v>
      </c>
      <c r="H1397" t="s">
        <v>82</v>
      </c>
      <c r="I1397" t="s">
        <v>82</v>
      </c>
    </row>
    <row r="1398" spans="1:9" x14ac:dyDescent="0.25">
      <c r="A1398" s="31">
        <v>1397</v>
      </c>
      <c r="B1398" s="48">
        <v>44076</v>
      </c>
      <c r="C1398" t="s">
        <v>751</v>
      </c>
      <c r="D1398" t="s">
        <v>746</v>
      </c>
      <c r="E1398" s="50">
        <v>7000</v>
      </c>
      <c r="F1398" t="s">
        <v>82</v>
      </c>
      <c r="G1398" t="s">
        <v>435</v>
      </c>
      <c r="H1398" t="s">
        <v>82</v>
      </c>
      <c r="I1398" t="s">
        <v>82</v>
      </c>
    </row>
    <row r="1399" spans="1:9" x14ac:dyDescent="0.25">
      <c r="A1399" s="31">
        <v>1398</v>
      </c>
      <c r="B1399" s="48">
        <v>44076</v>
      </c>
      <c r="C1399" t="s">
        <v>768</v>
      </c>
      <c r="D1399" t="s">
        <v>764</v>
      </c>
      <c r="E1399" s="50">
        <v>30000</v>
      </c>
      <c r="F1399" t="s">
        <v>82</v>
      </c>
      <c r="G1399" t="s">
        <v>436</v>
      </c>
      <c r="H1399" t="s">
        <v>82</v>
      </c>
      <c r="I1399" t="s">
        <v>82</v>
      </c>
    </row>
    <row r="1400" spans="1:9" x14ac:dyDescent="0.25">
      <c r="A1400" s="31">
        <v>1399</v>
      </c>
      <c r="B1400" s="48">
        <v>44076</v>
      </c>
      <c r="C1400" t="s">
        <v>9</v>
      </c>
      <c r="D1400" t="s">
        <v>12</v>
      </c>
      <c r="E1400" s="50">
        <v>5000</v>
      </c>
      <c r="F1400" t="s">
        <v>82</v>
      </c>
      <c r="G1400" t="s">
        <v>138</v>
      </c>
      <c r="H1400" t="s">
        <v>82</v>
      </c>
      <c r="I1400" t="s">
        <v>82</v>
      </c>
    </row>
    <row r="1401" spans="1:9" x14ac:dyDescent="0.25">
      <c r="A1401" s="31">
        <v>1400</v>
      </c>
      <c r="B1401" s="48">
        <v>44077</v>
      </c>
      <c r="C1401" t="s">
        <v>9</v>
      </c>
      <c r="D1401" t="s">
        <v>10</v>
      </c>
      <c r="E1401" s="50">
        <v>5000</v>
      </c>
      <c r="F1401" t="s">
        <v>82</v>
      </c>
      <c r="G1401" t="s">
        <v>209</v>
      </c>
      <c r="H1401" t="s">
        <v>82</v>
      </c>
      <c r="I1401" t="s">
        <v>82</v>
      </c>
    </row>
    <row r="1402" spans="1:9" x14ac:dyDescent="0.25">
      <c r="A1402" s="31">
        <v>1401</v>
      </c>
      <c r="B1402" s="48">
        <v>44077</v>
      </c>
      <c r="C1402" t="s">
        <v>23</v>
      </c>
      <c r="D1402" t="s">
        <v>762</v>
      </c>
      <c r="E1402" s="50">
        <v>2000</v>
      </c>
      <c r="F1402" t="s">
        <v>82</v>
      </c>
      <c r="G1402" t="s">
        <v>437</v>
      </c>
      <c r="H1402" t="s">
        <v>82</v>
      </c>
      <c r="I1402" t="s">
        <v>82</v>
      </c>
    </row>
    <row r="1403" spans="1:9" x14ac:dyDescent="0.25">
      <c r="A1403" s="31">
        <v>1402</v>
      </c>
      <c r="B1403" s="48">
        <v>44077</v>
      </c>
      <c r="C1403" t="s">
        <v>9</v>
      </c>
      <c r="D1403" t="s">
        <v>12</v>
      </c>
      <c r="E1403" s="50">
        <v>5000</v>
      </c>
      <c r="F1403" t="s">
        <v>82</v>
      </c>
      <c r="G1403" t="s">
        <v>138</v>
      </c>
      <c r="H1403" t="s">
        <v>82</v>
      </c>
      <c r="I1403" t="s">
        <v>82</v>
      </c>
    </row>
    <row r="1404" spans="1:9" x14ac:dyDescent="0.25">
      <c r="A1404" s="31">
        <v>1403</v>
      </c>
      <c r="B1404" s="48">
        <v>44078</v>
      </c>
      <c r="C1404" t="s">
        <v>9</v>
      </c>
      <c r="D1404" t="s">
        <v>12</v>
      </c>
      <c r="E1404" s="50">
        <v>5000</v>
      </c>
      <c r="F1404" t="s">
        <v>82</v>
      </c>
      <c r="G1404" t="s">
        <v>138</v>
      </c>
      <c r="H1404" t="s">
        <v>82</v>
      </c>
      <c r="I1404" t="s">
        <v>82</v>
      </c>
    </row>
    <row r="1405" spans="1:9" x14ac:dyDescent="0.25">
      <c r="A1405" s="31">
        <v>1404</v>
      </c>
      <c r="B1405" s="48">
        <v>44078</v>
      </c>
      <c r="C1405" t="s">
        <v>13</v>
      </c>
      <c r="D1405" t="s">
        <v>27</v>
      </c>
      <c r="E1405" s="50">
        <v>11200</v>
      </c>
      <c r="F1405" t="s">
        <v>82</v>
      </c>
      <c r="G1405" t="s">
        <v>438</v>
      </c>
      <c r="H1405" t="s">
        <v>82</v>
      </c>
      <c r="I1405" t="s">
        <v>82</v>
      </c>
    </row>
    <row r="1406" spans="1:9" x14ac:dyDescent="0.25">
      <c r="A1406" s="31">
        <v>1405</v>
      </c>
      <c r="B1406" s="48">
        <v>44079</v>
      </c>
      <c r="C1406" t="s">
        <v>9</v>
      </c>
      <c r="D1406" t="s">
        <v>12</v>
      </c>
      <c r="E1406" s="50">
        <v>5000</v>
      </c>
      <c r="F1406" t="s">
        <v>82</v>
      </c>
      <c r="G1406" t="s">
        <v>138</v>
      </c>
      <c r="H1406" t="s">
        <v>82</v>
      </c>
      <c r="I1406" t="s">
        <v>82</v>
      </c>
    </row>
    <row r="1407" spans="1:9" x14ac:dyDescent="0.25">
      <c r="A1407" s="31">
        <v>1406</v>
      </c>
      <c r="B1407" s="48">
        <v>44079</v>
      </c>
      <c r="C1407" t="s">
        <v>768</v>
      </c>
      <c r="D1407" t="s">
        <v>764</v>
      </c>
      <c r="E1407" s="50">
        <v>42400</v>
      </c>
      <c r="F1407" t="s">
        <v>82</v>
      </c>
      <c r="G1407" t="s">
        <v>191</v>
      </c>
      <c r="H1407" t="s">
        <v>82</v>
      </c>
      <c r="I1407" t="s">
        <v>82</v>
      </c>
    </row>
    <row r="1408" spans="1:9" x14ac:dyDescent="0.25">
      <c r="A1408" s="31">
        <v>1407</v>
      </c>
      <c r="B1408" s="48">
        <v>44079</v>
      </c>
      <c r="C1408" t="s">
        <v>13</v>
      </c>
      <c r="D1408" t="s">
        <v>18</v>
      </c>
      <c r="E1408" s="50">
        <v>29400</v>
      </c>
      <c r="F1408" t="s">
        <v>82</v>
      </c>
      <c r="G1408" t="s">
        <v>439</v>
      </c>
      <c r="H1408" t="s">
        <v>82</v>
      </c>
      <c r="I1408" t="s">
        <v>82</v>
      </c>
    </row>
    <row r="1409" spans="1:9" x14ac:dyDescent="0.25">
      <c r="A1409" s="31">
        <v>1408</v>
      </c>
      <c r="B1409" s="48">
        <v>44079</v>
      </c>
      <c r="C1409" t="s">
        <v>23</v>
      </c>
      <c r="D1409" t="s">
        <v>24</v>
      </c>
      <c r="E1409" s="50">
        <v>14500</v>
      </c>
      <c r="F1409" t="s">
        <v>82</v>
      </c>
      <c r="G1409" t="s">
        <v>440</v>
      </c>
      <c r="H1409" t="s">
        <v>82</v>
      </c>
      <c r="I1409" t="s">
        <v>82</v>
      </c>
    </row>
    <row r="1410" spans="1:9" x14ac:dyDescent="0.25">
      <c r="A1410" s="31">
        <v>1409</v>
      </c>
      <c r="B1410" s="48">
        <v>44079</v>
      </c>
      <c r="C1410" t="s">
        <v>13</v>
      </c>
      <c r="D1410" t="s">
        <v>25</v>
      </c>
      <c r="E1410" s="50">
        <v>5500</v>
      </c>
      <c r="F1410" t="s">
        <v>82</v>
      </c>
      <c r="G1410" t="s">
        <v>441</v>
      </c>
      <c r="H1410" t="s">
        <v>82</v>
      </c>
      <c r="I1410" t="s">
        <v>82</v>
      </c>
    </row>
    <row r="1411" spans="1:9" x14ac:dyDescent="0.25">
      <c r="A1411" s="31">
        <v>1410</v>
      </c>
      <c r="B1411" s="48">
        <v>44080</v>
      </c>
      <c r="C1411" t="s">
        <v>13</v>
      </c>
      <c r="D1411" t="s">
        <v>180</v>
      </c>
      <c r="E1411" s="50">
        <v>20000</v>
      </c>
      <c r="F1411" t="s">
        <v>82</v>
      </c>
      <c r="G1411" t="s">
        <v>442</v>
      </c>
      <c r="H1411" t="s">
        <v>82</v>
      </c>
      <c r="I1411" t="s">
        <v>82</v>
      </c>
    </row>
    <row r="1412" spans="1:9" x14ac:dyDescent="0.25">
      <c r="A1412" s="31">
        <v>1411</v>
      </c>
      <c r="B1412" s="48">
        <v>44081</v>
      </c>
      <c r="C1412" t="s">
        <v>9</v>
      </c>
      <c r="D1412" t="s">
        <v>12</v>
      </c>
      <c r="E1412" s="50">
        <v>3200</v>
      </c>
      <c r="F1412" t="s">
        <v>82</v>
      </c>
      <c r="G1412" t="s">
        <v>138</v>
      </c>
      <c r="H1412" t="s">
        <v>82</v>
      </c>
      <c r="I1412" t="s">
        <v>82</v>
      </c>
    </row>
    <row r="1413" spans="1:9" x14ac:dyDescent="0.25">
      <c r="A1413" s="31">
        <v>1412</v>
      </c>
      <c r="B1413" s="48">
        <v>44081</v>
      </c>
      <c r="C1413" t="s">
        <v>23</v>
      </c>
      <c r="D1413" t="s">
        <v>762</v>
      </c>
      <c r="E1413" s="50">
        <v>1200</v>
      </c>
      <c r="F1413" t="s">
        <v>82</v>
      </c>
      <c r="G1413" t="s">
        <v>443</v>
      </c>
      <c r="H1413" t="s">
        <v>82</v>
      </c>
      <c r="I1413" t="s">
        <v>82</v>
      </c>
    </row>
    <row r="1414" spans="1:9" x14ac:dyDescent="0.25">
      <c r="A1414" s="31">
        <v>1413</v>
      </c>
      <c r="B1414" s="48">
        <v>44082</v>
      </c>
      <c r="C1414" t="s">
        <v>9</v>
      </c>
      <c r="D1414" t="s">
        <v>12</v>
      </c>
      <c r="E1414" s="50">
        <v>3200</v>
      </c>
      <c r="F1414" t="s">
        <v>82</v>
      </c>
      <c r="G1414" t="s">
        <v>138</v>
      </c>
      <c r="H1414" t="s">
        <v>82</v>
      </c>
      <c r="I1414" t="s">
        <v>82</v>
      </c>
    </row>
    <row r="1415" spans="1:9" x14ac:dyDescent="0.25">
      <c r="A1415" s="31">
        <v>1414</v>
      </c>
      <c r="B1415" s="48">
        <v>44083</v>
      </c>
      <c r="C1415" t="s">
        <v>4</v>
      </c>
      <c r="D1415" t="s">
        <v>39</v>
      </c>
      <c r="E1415" s="50">
        <v>8000</v>
      </c>
      <c r="F1415" t="s">
        <v>82</v>
      </c>
      <c r="G1415" t="s">
        <v>444</v>
      </c>
      <c r="H1415" t="s">
        <v>82</v>
      </c>
      <c r="I1415" t="s">
        <v>82</v>
      </c>
    </row>
    <row r="1416" spans="1:9" x14ac:dyDescent="0.25">
      <c r="A1416" s="31">
        <v>1415</v>
      </c>
      <c r="B1416" s="48">
        <v>44083</v>
      </c>
      <c r="C1416" t="s">
        <v>9</v>
      </c>
      <c r="D1416" t="s">
        <v>12</v>
      </c>
      <c r="E1416" s="50">
        <v>5000</v>
      </c>
      <c r="F1416" t="s">
        <v>82</v>
      </c>
      <c r="G1416" t="s">
        <v>138</v>
      </c>
      <c r="H1416" t="s">
        <v>82</v>
      </c>
      <c r="I1416" t="s">
        <v>82</v>
      </c>
    </row>
    <row r="1417" spans="1:9" x14ac:dyDescent="0.25">
      <c r="A1417" s="31">
        <v>1416</v>
      </c>
      <c r="B1417" s="48">
        <v>44083</v>
      </c>
      <c r="C1417" t="s">
        <v>768</v>
      </c>
      <c r="D1417" t="s">
        <v>764</v>
      </c>
      <c r="E1417" s="50">
        <v>13000</v>
      </c>
      <c r="F1417" t="s">
        <v>82</v>
      </c>
      <c r="G1417" t="s">
        <v>445</v>
      </c>
      <c r="H1417" t="s">
        <v>82</v>
      </c>
      <c r="I1417" t="s">
        <v>82</v>
      </c>
    </row>
    <row r="1418" spans="1:9" x14ac:dyDescent="0.25">
      <c r="A1418" s="31">
        <v>1417</v>
      </c>
      <c r="B1418" s="48">
        <v>44083</v>
      </c>
      <c r="C1418" t="s">
        <v>744</v>
      </c>
      <c r="D1418" t="s">
        <v>21</v>
      </c>
      <c r="E1418" s="50">
        <v>10000</v>
      </c>
      <c r="F1418" t="s">
        <v>82</v>
      </c>
      <c r="G1418" t="s">
        <v>446</v>
      </c>
      <c r="H1418" t="s">
        <v>82</v>
      </c>
      <c r="I1418" t="s">
        <v>82</v>
      </c>
    </row>
    <row r="1419" spans="1:9" x14ac:dyDescent="0.25">
      <c r="A1419" s="31">
        <v>1418</v>
      </c>
      <c r="B1419" s="48">
        <v>44083</v>
      </c>
      <c r="C1419" t="s">
        <v>9</v>
      </c>
      <c r="D1419" t="s">
        <v>12</v>
      </c>
      <c r="E1419" s="50">
        <v>3200</v>
      </c>
      <c r="F1419" t="s">
        <v>82</v>
      </c>
      <c r="G1419" t="s">
        <v>220</v>
      </c>
      <c r="H1419" t="s">
        <v>82</v>
      </c>
      <c r="I1419" t="s">
        <v>82</v>
      </c>
    </row>
    <row r="1420" spans="1:9" x14ac:dyDescent="0.25">
      <c r="A1420" s="31">
        <v>1419</v>
      </c>
      <c r="B1420" s="48">
        <v>44083</v>
      </c>
      <c r="C1420" t="s">
        <v>751</v>
      </c>
      <c r="D1420" t="s">
        <v>746</v>
      </c>
      <c r="E1420" s="50">
        <v>2500</v>
      </c>
      <c r="F1420" t="s">
        <v>82</v>
      </c>
      <c r="G1420" t="s">
        <v>447</v>
      </c>
      <c r="H1420" t="s">
        <v>82</v>
      </c>
      <c r="I1420" t="s">
        <v>82</v>
      </c>
    </row>
    <row r="1421" spans="1:9" x14ac:dyDescent="0.25">
      <c r="A1421" s="31">
        <v>1420</v>
      </c>
      <c r="B1421" s="48">
        <v>44084</v>
      </c>
      <c r="C1421" t="s">
        <v>13</v>
      </c>
      <c r="D1421" t="s">
        <v>756</v>
      </c>
      <c r="E1421" s="50">
        <v>13000</v>
      </c>
      <c r="F1421" t="s">
        <v>82</v>
      </c>
      <c r="G1421" t="s">
        <v>448</v>
      </c>
      <c r="H1421" t="s">
        <v>82</v>
      </c>
      <c r="I1421" t="s">
        <v>82</v>
      </c>
    </row>
    <row r="1422" spans="1:9" x14ac:dyDescent="0.25">
      <c r="A1422" s="31">
        <v>1421</v>
      </c>
      <c r="B1422" s="48">
        <v>44084</v>
      </c>
      <c r="C1422" t="s">
        <v>48</v>
      </c>
      <c r="D1422" t="s">
        <v>117</v>
      </c>
      <c r="E1422" s="50">
        <v>26000</v>
      </c>
      <c r="F1422" t="s">
        <v>82</v>
      </c>
      <c r="G1422" t="s">
        <v>449</v>
      </c>
      <c r="H1422" t="s">
        <v>82</v>
      </c>
      <c r="I1422" t="s">
        <v>82</v>
      </c>
    </row>
    <row r="1423" spans="1:9" x14ac:dyDescent="0.25">
      <c r="A1423" s="31">
        <v>1422</v>
      </c>
      <c r="B1423" s="48">
        <v>44084</v>
      </c>
      <c r="C1423" t="s">
        <v>768</v>
      </c>
      <c r="D1423" t="s">
        <v>764</v>
      </c>
      <c r="E1423" s="50">
        <v>13200</v>
      </c>
      <c r="F1423" t="s">
        <v>82</v>
      </c>
      <c r="G1423" t="s">
        <v>450</v>
      </c>
      <c r="H1423" t="s">
        <v>82</v>
      </c>
      <c r="I1423" t="s">
        <v>82</v>
      </c>
    </row>
    <row r="1424" spans="1:9" x14ac:dyDescent="0.25">
      <c r="A1424" s="31">
        <v>1423</v>
      </c>
      <c r="B1424" s="48">
        <v>44084</v>
      </c>
      <c r="C1424" t="s">
        <v>744</v>
      </c>
      <c r="D1424" t="s">
        <v>21</v>
      </c>
      <c r="E1424" s="50">
        <v>10000</v>
      </c>
      <c r="F1424" t="s">
        <v>82</v>
      </c>
      <c r="G1424" t="s">
        <v>451</v>
      </c>
      <c r="H1424" t="s">
        <v>82</v>
      </c>
      <c r="I1424" t="s">
        <v>82</v>
      </c>
    </row>
    <row r="1425" spans="1:9" x14ac:dyDescent="0.25">
      <c r="A1425" s="31">
        <v>1424</v>
      </c>
      <c r="B1425" s="48">
        <v>44084</v>
      </c>
      <c r="C1425" t="s">
        <v>9</v>
      </c>
      <c r="D1425" t="s">
        <v>10</v>
      </c>
      <c r="E1425" s="50">
        <v>5000</v>
      </c>
      <c r="F1425" t="s">
        <v>82</v>
      </c>
      <c r="G1425" t="s">
        <v>209</v>
      </c>
      <c r="H1425" t="s">
        <v>82</v>
      </c>
      <c r="I1425" t="s">
        <v>82</v>
      </c>
    </row>
    <row r="1426" spans="1:9" x14ac:dyDescent="0.25">
      <c r="A1426" s="31">
        <v>1425</v>
      </c>
      <c r="B1426" s="48">
        <v>44084</v>
      </c>
      <c r="C1426" t="s">
        <v>768</v>
      </c>
      <c r="D1426" t="s">
        <v>764</v>
      </c>
      <c r="E1426" s="50">
        <v>7000</v>
      </c>
      <c r="F1426" t="s">
        <v>82</v>
      </c>
      <c r="G1426" t="s">
        <v>452</v>
      </c>
      <c r="H1426" t="s">
        <v>82</v>
      </c>
      <c r="I1426" t="s">
        <v>82</v>
      </c>
    </row>
    <row r="1427" spans="1:9" x14ac:dyDescent="0.25">
      <c r="A1427" s="31">
        <v>1426</v>
      </c>
      <c r="B1427" s="48">
        <v>44085</v>
      </c>
      <c r="C1427" t="s">
        <v>9</v>
      </c>
      <c r="D1427" t="s">
        <v>12</v>
      </c>
      <c r="E1427" s="50">
        <v>3000</v>
      </c>
      <c r="F1427" t="s">
        <v>82</v>
      </c>
      <c r="G1427" t="s">
        <v>138</v>
      </c>
      <c r="H1427" t="s">
        <v>82</v>
      </c>
      <c r="I1427" t="s">
        <v>82</v>
      </c>
    </row>
    <row r="1428" spans="1:9" x14ac:dyDescent="0.25">
      <c r="A1428" s="31">
        <v>1427</v>
      </c>
      <c r="B1428" s="48">
        <v>44085</v>
      </c>
      <c r="C1428" t="s">
        <v>768</v>
      </c>
      <c r="D1428" t="s">
        <v>764</v>
      </c>
      <c r="E1428" s="50">
        <v>11400</v>
      </c>
      <c r="F1428" t="s">
        <v>82</v>
      </c>
      <c r="G1428" t="s">
        <v>453</v>
      </c>
      <c r="H1428" t="s">
        <v>82</v>
      </c>
      <c r="I1428" t="s">
        <v>82</v>
      </c>
    </row>
    <row r="1429" spans="1:9" x14ac:dyDescent="0.25">
      <c r="A1429" s="31">
        <v>1428</v>
      </c>
      <c r="B1429" s="48">
        <v>44086</v>
      </c>
      <c r="C1429" t="s">
        <v>768</v>
      </c>
      <c r="D1429" t="s">
        <v>764</v>
      </c>
      <c r="E1429" s="50">
        <v>44500</v>
      </c>
      <c r="F1429" t="s">
        <v>82</v>
      </c>
      <c r="G1429" t="s">
        <v>191</v>
      </c>
      <c r="H1429" t="s">
        <v>82</v>
      </c>
      <c r="I1429" t="s">
        <v>82</v>
      </c>
    </row>
    <row r="1430" spans="1:9" x14ac:dyDescent="0.25">
      <c r="A1430" s="31">
        <v>1429</v>
      </c>
      <c r="B1430" s="48">
        <v>44086</v>
      </c>
      <c r="C1430" t="s">
        <v>23</v>
      </c>
      <c r="D1430" t="s">
        <v>24</v>
      </c>
      <c r="E1430" s="50">
        <v>7500</v>
      </c>
      <c r="F1430" t="s">
        <v>82</v>
      </c>
      <c r="G1430" t="s">
        <v>454</v>
      </c>
      <c r="H1430" t="s">
        <v>82</v>
      </c>
      <c r="I1430" t="s">
        <v>82</v>
      </c>
    </row>
    <row r="1431" spans="1:9" x14ac:dyDescent="0.25">
      <c r="A1431" s="31">
        <v>1430</v>
      </c>
      <c r="B1431" s="48">
        <v>44086</v>
      </c>
      <c r="C1431" t="s">
        <v>750</v>
      </c>
      <c r="D1431" t="s">
        <v>32</v>
      </c>
      <c r="E1431" s="50">
        <v>64500</v>
      </c>
      <c r="F1431" t="s">
        <v>82</v>
      </c>
      <c r="G1431" t="s">
        <v>455</v>
      </c>
      <c r="H1431" t="s">
        <v>82</v>
      </c>
      <c r="I1431" t="s">
        <v>82</v>
      </c>
    </row>
    <row r="1432" spans="1:9" x14ac:dyDescent="0.25">
      <c r="A1432" s="31">
        <v>1431</v>
      </c>
      <c r="B1432" s="48">
        <v>44086</v>
      </c>
      <c r="C1432" t="s">
        <v>9</v>
      </c>
      <c r="D1432" t="s">
        <v>12</v>
      </c>
      <c r="E1432" s="50">
        <v>23700</v>
      </c>
      <c r="F1432" t="s">
        <v>82</v>
      </c>
      <c r="G1432" t="s">
        <v>388</v>
      </c>
      <c r="H1432" t="s">
        <v>82</v>
      </c>
      <c r="I1432" t="s">
        <v>82</v>
      </c>
    </row>
    <row r="1433" spans="1:9" x14ac:dyDescent="0.25">
      <c r="A1433" s="31">
        <v>1432</v>
      </c>
      <c r="B1433" s="48">
        <v>44088</v>
      </c>
      <c r="C1433" t="s">
        <v>13</v>
      </c>
      <c r="D1433" t="s">
        <v>756</v>
      </c>
      <c r="E1433" s="50">
        <v>3500</v>
      </c>
      <c r="F1433" t="s">
        <v>82</v>
      </c>
      <c r="G1433" t="s">
        <v>456</v>
      </c>
      <c r="H1433" t="s">
        <v>82</v>
      </c>
      <c r="I1433" t="s">
        <v>82</v>
      </c>
    </row>
    <row r="1434" spans="1:9" x14ac:dyDescent="0.25">
      <c r="A1434" s="31">
        <v>1433</v>
      </c>
      <c r="B1434" s="48">
        <v>44088</v>
      </c>
      <c r="C1434" t="s">
        <v>13</v>
      </c>
      <c r="D1434" t="s">
        <v>43</v>
      </c>
      <c r="E1434" s="50">
        <v>3500</v>
      </c>
      <c r="F1434" t="s">
        <v>82</v>
      </c>
      <c r="G1434" t="s">
        <v>457</v>
      </c>
      <c r="H1434" t="s">
        <v>82</v>
      </c>
      <c r="I1434" t="s">
        <v>82</v>
      </c>
    </row>
    <row r="1435" spans="1:9" x14ac:dyDescent="0.25">
      <c r="A1435" s="31">
        <v>1434</v>
      </c>
      <c r="B1435" s="48">
        <v>44088</v>
      </c>
      <c r="C1435" t="s">
        <v>13</v>
      </c>
      <c r="D1435" t="s">
        <v>756</v>
      </c>
      <c r="E1435" s="50">
        <v>12000</v>
      </c>
      <c r="F1435" t="s">
        <v>82</v>
      </c>
      <c r="G1435" t="s">
        <v>458</v>
      </c>
      <c r="H1435" t="s">
        <v>82</v>
      </c>
      <c r="I1435" t="s">
        <v>82</v>
      </c>
    </row>
    <row r="1436" spans="1:9" x14ac:dyDescent="0.25">
      <c r="A1436" s="31">
        <v>1435</v>
      </c>
      <c r="B1436" s="48">
        <v>44088</v>
      </c>
      <c r="C1436" t="s">
        <v>9</v>
      </c>
      <c r="D1436" t="s">
        <v>12</v>
      </c>
      <c r="E1436" s="50">
        <v>6000</v>
      </c>
      <c r="F1436" t="s">
        <v>82</v>
      </c>
      <c r="G1436" t="s">
        <v>134</v>
      </c>
      <c r="H1436" t="s">
        <v>82</v>
      </c>
      <c r="I1436" t="s">
        <v>82</v>
      </c>
    </row>
    <row r="1437" spans="1:9" x14ac:dyDescent="0.25">
      <c r="A1437" s="31">
        <v>1436</v>
      </c>
      <c r="B1437" s="48">
        <v>44088</v>
      </c>
      <c r="C1437" t="s">
        <v>13</v>
      </c>
      <c r="D1437" t="s">
        <v>180</v>
      </c>
      <c r="E1437" s="50">
        <v>10500</v>
      </c>
      <c r="F1437" t="s">
        <v>82</v>
      </c>
      <c r="G1437" t="s">
        <v>459</v>
      </c>
      <c r="H1437" t="s">
        <v>82</v>
      </c>
      <c r="I1437" t="s">
        <v>82</v>
      </c>
    </row>
    <row r="1438" spans="1:9" x14ac:dyDescent="0.25">
      <c r="A1438" s="31">
        <v>1437</v>
      </c>
      <c r="B1438" s="48">
        <v>44088</v>
      </c>
      <c r="C1438" t="s">
        <v>48</v>
      </c>
      <c r="D1438" t="s">
        <v>119</v>
      </c>
      <c r="E1438" s="50">
        <v>18500</v>
      </c>
      <c r="F1438" t="s">
        <v>82</v>
      </c>
      <c r="G1438" t="s">
        <v>460</v>
      </c>
      <c r="H1438" t="s">
        <v>82</v>
      </c>
      <c r="I1438" t="s">
        <v>82</v>
      </c>
    </row>
    <row r="1439" spans="1:9" x14ac:dyDescent="0.25">
      <c r="A1439" s="31">
        <v>1438</v>
      </c>
      <c r="B1439" s="48">
        <v>44088</v>
      </c>
      <c r="C1439" t="s">
        <v>744</v>
      </c>
      <c r="D1439" t="s">
        <v>21</v>
      </c>
      <c r="E1439" s="50">
        <v>20000</v>
      </c>
      <c r="F1439" t="s">
        <v>82</v>
      </c>
      <c r="G1439" t="s">
        <v>461</v>
      </c>
      <c r="H1439" t="s">
        <v>82</v>
      </c>
      <c r="I1439" t="s">
        <v>82</v>
      </c>
    </row>
    <row r="1440" spans="1:9" x14ac:dyDescent="0.25">
      <c r="A1440" s="31">
        <v>1439</v>
      </c>
      <c r="B1440" s="48">
        <v>44088</v>
      </c>
      <c r="C1440" t="s">
        <v>23</v>
      </c>
      <c r="D1440" t="s">
        <v>762</v>
      </c>
      <c r="E1440" s="50">
        <v>13000</v>
      </c>
      <c r="F1440" t="s">
        <v>82</v>
      </c>
      <c r="G1440" t="s">
        <v>462</v>
      </c>
      <c r="H1440" t="s">
        <v>82</v>
      </c>
      <c r="I1440" t="s">
        <v>82</v>
      </c>
    </row>
    <row r="1441" spans="1:9" x14ac:dyDescent="0.25">
      <c r="A1441" s="31">
        <v>1440</v>
      </c>
      <c r="B1441" s="48">
        <v>44089</v>
      </c>
      <c r="C1441" t="s">
        <v>9</v>
      </c>
      <c r="D1441" t="s">
        <v>12</v>
      </c>
      <c r="E1441" s="50">
        <v>5000</v>
      </c>
      <c r="F1441" t="s">
        <v>82</v>
      </c>
      <c r="G1441" t="s">
        <v>138</v>
      </c>
      <c r="H1441" t="s">
        <v>82</v>
      </c>
      <c r="I1441" t="s">
        <v>82</v>
      </c>
    </row>
    <row r="1442" spans="1:9" x14ac:dyDescent="0.25">
      <c r="A1442" s="31">
        <v>1441</v>
      </c>
      <c r="B1442" s="48">
        <v>44089</v>
      </c>
      <c r="C1442" t="s">
        <v>744</v>
      </c>
      <c r="D1442" t="s">
        <v>21</v>
      </c>
      <c r="E1442" s="50">
        <v>3000</v>
      </c>
      <c r="F1442" t="s">
        <v>82</v>
      </c>
      <c r="G1442" t="s">
        <v>390</v>
      </c>
      <c r="H1442" t="s">
        <v>82</v>
      </c>
      <c r="I1442" t="s">
        <v>82</v>
      </c>
    </row>
    <row r="1443" spans="1:9" x14ac:dyDescent="0.25">
      <c r="A1443" s="31">
        <v>1442</v>
      </c>
      <c r="B1443" s="48">
        <v>44090</v>
      </c>
      <c r="C1443" t="s">
        <v>13</v>
      </c>
      <c r="D1443" t="s">
        <v>17</v>
      </c>
      <c r="E1443" s="50">
        <v>23000</v>
      </c>
      <c r="F1443" t="s">
        <v>82</v>
      </c>
      <c r="G1443" t="s">
        <v>463</v>
      </c>
      <c r="H1443" t="s">
        <v>82</v>
      </c>
      <c r="I1443" t="s">
        <v>82</v>
      </c>
    </row>
    <row r="1444" spans="1:9" x14ac:dyDescent="0.25">
      <c r="A1444" s="31">
        <v>1443</v>
      </c>
      <c r="B1444" s="48">
        <v>44090</v>
      </c>
      <c r="C1444" t="s">
        <v>23</v>
      </c>
      <c r="D1444" t="s">
        <v>24</v>
      </c>
      <c r="E1444" s="50">
        <v>48000</v>
      </c>
      <c r="F1444" t="s">
        <v>82</v>
      </c>
      <c r="G1444" t="s">
        <v>464</v>
      </c>
      <c r="H1444" t="s">
        <v>82</v>
      </c>
      <c r="I1444" t="s">
        <v>82</v>
      </c>
    </row>
    <row r="1445" spans="1:9" x14ac:dyDescent="0.25">
      <c r="A1445" s="31">
        <v>1444</v>
      </c>
      <c r="B1445" s="48">
        <v>44090</v>
      </c>
      <c r="C1445" t="s">
        <v>13</v>
      </c>
      <c r="D1445" t="s">
        <v>759</v>
      </c>
      <c r="E1445" s="50">
        <v>2700</v>
      </c>
      <c r="F1445" t="s">
        <v>82</v>
      </c>
      <c r="G1445" t="s">
        <v>465</v>
      </c>
      <c r="H1445" t="s">
        <v>82</v>
      </c>
      <c r="I1445" t="s">
        <v>82</v>
      </c>
    </row>
    <row r="1446" spans="1:9" x14ac:dyDescent="0.25">
      <c r="A1446" s="31">
        <v>1445</v>
      </c>
      <c r="B1446" s="48">
        <v>44090</v>
      </c>
      <c r="C1446" t="s">
        <v>9</v>
      </c>
      <c r="D1446" t="s">
        <v>12</v>
      </c>
      <c r="E1446" s="50">
        <v>8000</v>
      </c>
      <c r="F1446" t="s">
        <v>82</v>
      </c>
      <c r="G1446" t="s">
        <v>138</v>
      </c>
      <c r="H1446" t="s">
        <v>82</v>
      </c>
      <c r="I1446" t="s">
        <v>82</v>
      </c>
    </row>
    <row r="1447" spans="1:9" x14ac:dyDescent="0.25">
      <c r="A1447" s="31">
        <v>1446</v>
      </c>
      <c r="B1447" s="48">
        <v>44091</v>
      </c>
      <c r="C1447" t="s">
        <v>768</v>
      </c>
      <c r="D1447" t="s">
        <v>764</v>
      </c>
      <c r="E1447" s="50">
        <v>3500</v>
      </c>
      <c r="F1447" t="s">
        <v>82</v>
      </c>
      <c r="G1447" t="s">
        <v>466</v>
      </c>
      <c r="H1447" t="s">
        <v>82</v>
      </c>
      <c r="I1447" t="s">
        <v>82</v>
      </c>
    </row>
    <row r="1448" spans="1:9" x14ac:dyDescent="0.25">
      <c r="A1448" s="31">
        <v>1447</v>
      </c>
      <c r="B1448" s="48">
        <v>44091</v>
      </c>
      <c r="C1448" t="s">
        <v>23</v>
      </c>
      <c r="D1448" t="s">
        <v>762</v>
      </c>
      <c r="E1448" s="50">
        <v>11500</v>
      </c>
      <c r="F1448" t="s">
        <v>82</v>
      </c>
      <c r="G1448" t="s">
        <v>467</v>
      </c>
      <c r="H1448" t="s">
        <v>82</v>
      </c>
      <c r="I1448" t="s">
        <v>82</v>
      </c>
    </row>
    <row r="1449" spans="1:9" x14ac:dyDescent="0.25">
      <c r="A1449" s="31">
        <v>1448</v>
      </c>
      <c r="B1449" s="48">
        <v>44091</v>
      </c>
      <c r="C1449" t="s">
        <v>9</v>
      </c>
      <c r="D1449" t="s">
        <v>12</v>
      </c>
      <c r="E1449" s="50">
        <v>3000</v>
      </c>
      <c r="F1449" t="s">
        <v>82</v>
      </c>
      <c r="G1449" t="s">
        <v>138</v>
      </c>
      <c r="H1449" t="s">
        <v>82</v>
      </c>
      <c r="I1449" t="s">
        <v>82</v>
      </c>
    </row>
    <row r="1450" spans="1:9" x14ac:dyDescent="0.25">
      <c r="A1450" s="31">
        <v>1449</v>
      </c>
      <c r="B1450" s="48">
        <v>44092</v>
      </c>
      <c r="C1450" t="s">
        <v>3</v>
      </c>
      <c r="D1450" t="s">
        <v>73</v>
      </c>
      <c r="E1450" s="50">
        <v>32000</v>
      </c>
      <c r="F1450" t="s">
        <v>82</v>
      </c>
      <c r="G1450" t="s">
        <v>468</v>
      </c>
      <c r="H1450" t="s">
        <v>82</v>
      </c>
      <c r="I1450" t="s">
        <v>82</v>
      </c>
    </row>
    <row r="1451" spans="1:9" x14ac:dyDescent="0.25">
      <c r="A1451" s="31">
        <v>1450</v>
      </c>
      <c r="B1451" s="48">
        <v>44092</v>
      </c>
      <c r="C1451" t="s">
        <v>9</v>
      </c>
      <c r="D1451" t="s">
        <v>11</v>
      </c>
      <c r="E1451" s="50">
        <v>500</v>
      </c>
      <c r="F1451" t="s">
        <v>82</v>
      </c>
      <c r="G1451" t="s">
        <v>242</v>
      </c>
      <c r="H1451" t="s">
        <v>82</v>
      </c>
      <c r="I1451" t="s">
        <v>82</v>
      </c>
    </row>
    <row r="1452" spans="1:9" x14ac:dyDescent="0.25">
      <c r="A1452" s="31">
        <v>1451</v>
      </c>
      <c r="B1452" s="48">
        <v>44092</v>
      </c>
      <c r="C1452" t="s">
        <v>48</v>
      </c>
      <c r="D1452" t="s">
        <v>118</v>
      </c>
      <c r="E1452" s="50">
        <v>86000</v>
      </c>
      <c r="F1452" t="s">
        <v>82</v>
      </c>
      <c r="G1452" t="s">
        <v>469</v>
      </c>
      <c r="H1452" t="s">
        <v>82</v>
      </c>
      <c r="I1452" t="s">
        <v>82</v>
      </c>
    </row>
    <row r="1453" spans="1:9" x14ac:dyDescent="0.25">
      <c r="A1453" s="31">
        <v>1452</v>
      </c>
      <c r="B1453" s="48">
        <v>44092</v>
      </c>
      <c r="C1453" t="s">
        <v>13</v>
      </c>
      <c r="D1453" t="s">
        <v>15</v>
      </c>
      <c r="E1453" s="50">
        <v>8500</v>
      </c>
      <c r="F1453" t="s">
        <v>82</v>
      </c>
      <c r="G1453" t="s">
        <v>470</v>
      </c>
      <c r="H1453" t="s">
        <v>82</v>
      </c>
      <c r="I1453" t="s">
        <v>82</v>
      </c>
    </row>
    <row r="1454" spans="1:9" x14ac:dyDescent="0.25">
      <c r="A1454" s="31">
        <v>1453</v>
      </c>
      <c r="B1454" s="48">
        <v>44092</v>
      </c>
      <c r="C1454" t="s">
        <v>9</v>
      </c>
      <c r="D1454" t="s">
        <v>12</v>
      </c>
      <c r="E1454" s="50">
        <v>5000</v>
      </c>
      <c r="F1454" t="s">
        <v>82</v>
      </c>
      <c r="G1454" t="s">
        <v>138</v>
      </c>
      <c r="H1454" t="s">
        <v>82</v>
      </c>
      <c r="I1454" t="s">
        <v>82</v>
      </c>
    </row>
    <row r="1455" spans="1:9" x14ac:dyDescent="0.25">
      <c r="A1455" s="31">
        <v>1454</v>
      </c>
      <c r="B1455" s="48">
        <v>44093</v>
      </c>
      <c r="C1455" t="s">
        <v>13</v>
      </c>
      <c r="D1455" t="s">
        <v>17</v>
      </c>
      <c r="E1455" s="50">
        <v>16000</v>
      </c>
      <c r="F1455" t="s">
        <v>82</v>
      </c>
      <c r="G1455" t="s">
        <v>471</v>
      </c>
      <c r="H1455" t="s">
        <v>82</v>
      </c>
      <c r="I1455" t="s">
        <v>82</v>
      </c>
    </row>
    <row r="1456" spans="1:9" x14ac:dyDescent="0.25">
      <c r="A1456" s="31">
        <v>1455</v>
      </c>
      <c r="B1456" s="48">
        <v>44093</v>
      </c>
      <c r="C1456" t="s">
        <v>13</v>
      </c>
      <c r="D1456" t="s">
        <v>20</v>
      </c>
      <c r="E1456" s="50">
        <v>11000</v>
      </c>
      <c r="F1456" t="s">
        <v>82</v>
      </c>
      <c r="G1456" t="s">
        <v>472</v>
      </c>
      <c r="H1456" t="s">
        <v>82</v>
      </c>
      <c r="I1456" t="s">
        <v>82</v>
      </c>
    </row>
    <row r="1457" spans="1:9" x14ac:dyDescent="0.25">
      <c r="A1457" s="31">
        <v>1456</v>
      </c>
      <c r="B1457" s="48">
        <v>44093</v>
      </c>
      <c r="C1457" t="s">
        <v>768</v>
      </c>
      <c r="D1457" t="s">
        <v>764</v>
      </c>
      <c r="E1457" s="50">
        <v>41500</v>
      </c>
      <c r="F1457" t="s">
        <v>82</v>
      </c>
      <c r="G1457" t="s">
        <v>191</v>
      </c>
      <c r="H1457" t="s">
        <v>82</v>
      </c>
      <c r="I1457" t="s">
        <v>82</v>
      </c>
    </row>
    <row r="1458" spans="1:9" x14ac:dyDescent="0.25">
      <c r="A1458" s="31">
        <v>1457</v>
      </c>
      <c r="B1458" s="48">
        <v>44093</v>
      </c>
      <c r="C1458" t="s">
        <v>23</v>
      </c>
      <c r="D1458" t="s">
        <v>762</v>
      </c>
      <c r="E1458" s="50">
        <v>5800</v>
      </c>
      <c r="F1458" t="s">
        <v>82</v>
      </c>
      <c r="G1458" t="s">
        <v>473</v>
      </c>
      <c r="H1458" t="s">
        <v>82</v>
      </c>
      <c r="I1458" t="s">
        <v>82</v>
      </c>
    </row>
    <row r="1459" spans="1:9" x14ac:dyDescent="0.25">
      <c r="A1459" s="31">
        <v>1458</v>
      </c>
      <c r="B1459" s="48">
        <v>44093</v>
      </c>
      <c r="C1459" t="s">
        <v>3</v>
      </c>
      <c r="D1459" t="s">
        <v>752</v>
      </c>
      <c r="E1459" s="50">
        <v>6500</v>
      </c>
      <c r="F1459" t="s">
        <v>82</v>
      </c>
      <c r="G1459" t="s">
        <v>474</v>
      </c>
      <c r="H1459" t="s">
        <v>82</v>
      </c>
      <c r="I1459" t="s">
        <v>82</v>
      </c>
    </row>
    <row r="1460" spans="1:9" x14ac:dyDescent="0.25">
      <c r="A1460" s="31">
        <v>1459</v>
      </c>
      <c r="B1460" s="48">
        <v>44093</v>
      </c>
      <c r="C1460" t="s">
        <v>9</v>
      </c>
      <c r="D1460" t="s">
        <v>10</v>
      </c>
      <c r="E1460" s="50">
        <v>5000</v>
      </c>
      <c r="F1460" t="s">
        <v>82</v>
      </c>
      <c r="G1460" t="s">
        <v>209</v>
      </c>
      <c r="H1460" t="s">
        <v>82</v>
      </c>
      <c r="I1460" t="s">
        <v>82</v>
      </c>
    </row>
    <row r="1461" spans="1:9" x14ac:dyDescent="0.25">
      <c r="A1461" s="31">
        <v>1460</v>
      </c>
      <c r="B1461" s="48">
        <v>44094</v>
      </c>
      <c r="C1461" t="s">
        <v>750</v>
      </c>
      <c r="D1461" t="s">
        <v>32</v>
      </c>
      <c r="E1461" s="50">
        <v>64000</v>
      </c>
      <c r="F1461" t="s">
        <v>82</v>
      </c>
      <c r="G1461" t="s">
        <v>475</v>
      </c>
      <c r="H1461" t="s">
        <v>82</v>
      </c>
      <c r="I1461" t="s">
        <v>82</v>
      </c>
    </row>
    <row r="1462" spans="1:9" x14ac:dyDescent="0.25">
      <c r="A1462" s="31">
        <v>1461</v>
      </c>
      <c r="B1462" s="48">
        <v>44094</v>
      </c>
      <c r="C1462" t="s">
        <v>9</v>
      </c>
      <c r="D1462" t="s">
        <v>12</v>
      </c>
      <c r="E1462" s="50">
        <v>3200</v>
      </c>
      <c r="F1462" t="s">
        <v>82</v>
      </c>
      <c r="G1462" t="s">
        <v>138</v>
      </c>
      <c r="H1462" t="s">
        <v>82</v>
      </c>
      <c r="I1462" t="s">
        <v>82</v>
      </c>
    </row>
    <row r="1463" spans="1:9" x14ac:dyDescent="0.25">
      <c r="A1463" s="31">
        <v>1462</v>
      </c>
      <c r="B1463" s="48">
        <v>44094</v>
      </c>
      <c r="C1463" t="s">
        <v>3</v>
      </c>
      <c r="D1463" t="s">
        <v>73</v>
      </c>
      <c r="E1463" s="50">
        <v>30000</v>
      </c>
      <c r="F1463" t="s">
        <v>82</v>
      </c>
      <c r="G1463" t="s">
        <v>476</v>
      </c>
      <c r="H1463" t="s">
        <v>82</v>
      </c>
      <c r="I1463" t="s">
        <v>82</v>
      </c>
    </row>
    <row r="1464" spans="1:9" x14ac:dyDescent="0.25">
      <c r="A1464" s="31">
        <v>1463</v>
      </c>
      <c r="B1464" s="48">
        <v>44094</v>
      </c>
      <c r="C1464" t="s">
        <v>92</v>
      </c>
      <c r="D1464" t="s">
        <v>75</v>
      </c>
      <c r="E1464" s="50">
        <v>5000</v>
      </c>
      <c r="F1464" t="s">
        <v>82</v>
      </c>
      <c r="G1464" t="s">
        <v>202</v>
      </c>
      <c r="H1464" t="s">
        <v>82</v>
      </c>
      <c r="I1464" t="s">
        <v>82</v>
      </c>
    </row>
    <row r="1465" spans="1:9" x14ac:dyDescent="0.25">
      <c r="A1465" s="31">
        <v>1464</v>
      </c>
      <c r="B1465" s="48">
        <v>44094</v>
      </c>
      <c r="C1465" t="s">
        <v>13</v>
      </c>
      <c r="D1465" t="s">
        <v>180</v>
      </c>
      <c r="E1465" s="50">
        <v>2000</v>
      </c>
      <c r="F1465" t="s">
        <v>82</v>
      </c>
      <c r="G1465" t="s">
        <v>477</v>
      </c>
      <c r="H1465" t="s">
        <v>82</v>
      </c>
      <c r="I1465" t="s">
        <v>82</v>
      </c>
    </row>
    <row r="1466" spans="1:9" x14ac:dyDescent="0.25">
      <c r="A1466" s="31">
        <v>1465</v>
      </c>
      <c r="B1466" s="48">
        <v>44095</v>
      </c>
      <c r="C1466" t="s">
        <v>744</v>
      </c>
      <c r="D1466" t="s">
        <v>21</v>
      </c>
      <c r="E1466" s="50">
        <v>3000</v>
      </c>
      <c r="F1466" t="s">
        <v>82</v>
      </c>
      <c r="G1466" t="s">
        <v>478</v>
      </c>
      <c r="H1466" t="s">
        <v>82</v>
      </c>
      <c r="I1466" t="s">
        <v>82</v>
      </c>
    </row>
    <row r="1467" spans="1:9" x14ac:dyDescent="0.25">
      <c r="A1467" s="31">
        <v>1466</v>
      </c>
      <c r="B1467" s="48">
        <v>44095</v>
      </c>
      <c r="C1467" t="s">
        <v>44</v>
      </c>
      <c r="D1467" t="s">
        <v>766</v>
      </c>
      <c r="E1467" s="50">
        <v>5000</v>
      </c>
      <c r="F1467" t="s">
        <v>82</v>
      </c>
      <c r="G1467" t="s">
        <v>479</v>
      </c>
      <c r="H1467" t="s">
        <v>82</v>
      </c>
      <c r="I1467" t="s">
        <v>82</v>
      </c>
    </row>
    <row r="1468" spans="1:9" x14ac:dyDescent="0.25">
      <c r="A1468" s="31">
        <v>1467</v>
      </c>
      <c r="B1468" s="48">
        <v>44095</v>
      </c>
      <c r="C1468" t="s">
        <v>744</v>
      </c>
      <c r="D1468" t="s">
        <v>21</v>
      </c>
      <c r="E1468" s="50">
        <v>3000</v>
      </c>
      <c r="F1468" t="s">
        <v>82</v>
      </c>
      <c r="G1468" t="s">
        <v>480</v>
      </c>
      <c r="H1468" t="s">
        <v>82</v>
      </c>
      <c r="I1468" t="s">
        <v>82</v>
      </c>
    </row>
    <row r="1469" spans="1:9" x14ac:dyDescent="0.25">
      <c r="A1469" s="31">
        <v>1468</v>
      </c>
      <c r="B1469" s="48">
        <v>44095</v>
      </c>
      <c r="C1469" t="s">
        <v>13</v>
      </c>
      <c r="D1469" t="s">
        <v>27</v>
      </c>
      <c r="E1469" s="50">
        <v>2000</v>
      </c>
      <c r="F1469" t="s">
        <v>82</v>
      </c>
      <c r="G1469" t="s">
        <v>481</v>
      </c>
      <c r="H1469" t="s">
        <v>82</v>
      </c>
      <c r="I1469" t="s">
        <v>82</v>
      </c>
    </row>
    <row r="1470" spans="1:9" x14ac:dyDescent="0.25">
      <c r="A1470" s="31">
        <v>1469</v>
      </c>
      <c r="B1470" s="48">
        <v>44095</v>
      </c>
      <c r="C1470" t="s">
        <v>13</v>
      </c>
      <c r="D1470" t="s">
        <v>76</v>
      </c>
      <c r="E1470" s="50">
        <v>7700</v>
      </c>
      <c r="F1470" t="s">
        <v>82</v>
      </c>
      <c r="G1470" t="s">
        <v>482</v>
      </c>
      <c r="H1470" t="s">
        <v>82</v>
      </c>
      <c r="I1470" t="s">
        <v>82</v>
      </c>
    </row>
    <row r="1471" spans="1:9" x14ac:dyDescent="0.25">
      <c r="A1471" s="31">
        <v>1470</v>
      </c>
      <c r="B1471" s="48">
        <v>44095</v>
      </c>
      <c r="C1471" t="s">
        <v>9</v>
      </c>
      <c r="D1471" t="s">
        <v>12</v>
      </c>
      <c r="E1471" s="50">
        <v>5000</v>
      </c>
      <c r="F1471" t="s">
        <v>82</v>
      </c>
      <c r="G1471" t="s">
        <v>138</v>
      </c>
      <c r="H1471" t="s">
        <v>82</v>
      </c>
      <c r="I1471" t="s">
        <v>82</v>
      </c>
    </row>
    <row r="1472" spans="1:9" x14ac:dyDescent="0.25">
      <c r="A1472" s="31">
        <v>1471</v>
      </c>
      <c r="B1472" s="48">
        <v>44096</v>
      </c>
      <c r="C1472" t="s">
        <v>751</v>
      </c>
      <c r="D1472" t="s">
        <v>746</v>
      </c>
      <c r="E1472" s="50">
        <v>2000</v>
      </c>
      <c r="F1472" t="s">
        <v>82</v>
      </c>
      <c r="G1472" t="s">
        <v>483</v>
      </c>
      <c r="H1472" t="s">
        <v>82</v>
      </c>
      <c r="I1472" t="s">
        <v>82</v>
      </c>
    </row>
    <row r="1473" spans="1:9" x14ac:dyDescent="0.25">
      <c r="A1473" s="31">
        <v>1472</v>
      </c>
      <c r="B1473" s="48">
        <v>44096</v>
      </c>
      <c r="C1473" t="s">
        <v>23</v>
      </c>
      <c r="D1473" t="s">
        <v>762</v>
      </c>
      <c r="E1473" s="50">
        <v>2800</v>
      </c>
      <c r="F1473" t="s">
        <v>82</v>
      </c>
      <c r="G1473" t="s">
        <v>484</v>
      </c>
      <c r="H1473" t="s">
        <v>82</v>
      </c>
      <c r="I1473" t="s">
        <v>82</v>
      </c>
    </row>
    <row r="1474" spans="1:9" x14ac:dyDescent="0.25">
      <c r="A1474" s="31">
        <v>1473</v>
      </c>
      <c r="B1474" s="48">
        <v>44097</v>
      </c>
      <c r="C1474" t="s">
        <v>9</v>
      </c>
      <c r="D1474" t="s">
        <v>12</v>
      </c>
      <c r="E1474" s="50">
        <v>3200</v>
      </c>
      <c r="F1474" t="s">
        <v>82</v>
      </c>
      <c r="G1474" t="s">
        <v>138</v>
      </c>
      <c r="H1474" t="s">
        <v>82</v>
      </c>
      <c r="I1474" t="s">
        <v>82</v>
      </c>
    </row>
    <row r="1475" spans="1:9" x14ac:dyDescent="0.25">
      <c r="A1475" s="31">
        <v>1474</v>
      </c>
      <c r="B1475" s="48">
        <v>44098</v>
      </c>
      <c r="C1475" t="s">
        <v>750</v>
      </c>
      <c r="D1475" t="s">
        <v>615</v>
      </c>
      <c r="E1475" s="50">
        <v>306000</v>
      </c>
      <c r="F1475" t="s">
        <v>82</v>
      </c>
      <c r="G1475" t="s">
        <v>485</v>
      </c>
      <c r="H1475" t="s">
        <v>82</v>
      </c>
      <c r="I1475" t="s">
        <v>82</v>
      </c>
    </row>
    <row r="1476" spans="1:9" x14ac:dyDescent="0.25">
      <c r="A1476" s="31">
        <v>1475</v>
      </c>
      <c r="B1476" s="48">
        <v>44098</v>
      </c>
      <c r="C1476" t="s">
        <v>13</v>
      </c>
      <c r="D1476" t="s">
        <v>27</v>
      </c>
      <c r="E1476" s="50">
        <v>10000</v>
      </c>
      <c r="F1476" t="s">
        <v>82</v>
      </c>
      <c r="G1476" t="s">
        <v>486</v>
      </c>
      <c r="H1476" t="s">
        <v>82</v>
      </c>
      <c r="I1476" t="s">
        <v>82</v>
      </c>
    </row>
    <row r="1477" spans="1:9" x14ac:dyDescent="0.25">
      <c r="A1477" s="31">
        <v>1476</v>
      </c>
      <c r="B1477" s="48">
        <v>44098</v>
      </c>
      <c r="C1477" t="s">
        <v>9</v>
      </c>
      <c r="D1477" t="s">
        <v>12</v>
      </c>
      <c r="E1477" s="50">
        <v>3200</v>
      </c>
      <c r="F1477" t="s">
        <v>82</v>
      </c>
      <c r="G1477" t="s">
        <v>138</v>
      </c>
      <c r="H1477" t="s">
        <v>82</v>
      </c>
      <c r="I1477" t="s">
        <v>82</v>
      </c>
    </row>
    <row r="1478" spans="1:9" x14ac:dyDescent="0.25">
      <c r="A1478" s="31">
        <v>1477</v>
      </c>
      <c r="B1478" s="48">
        <v>44099</v>
      </c>
      <c r="C1478" t="s">
        <v>13</v>
      </c>
      <c r="D1478" t="s">
        <v>180</v>
      </c>
      <c r="E1478" s="50">
        <v>6000</v>
      </c>
      <c r="F1478" t="s">
        <v>82</v>
      </c>
      <c r="G1478" t="s">
        <v>487</v>
      </c>
      <c r="H1478" t="s">
        <v>82</v>
      </c>
      <c r="I1478" t="s">
        <v>82</v>
      </c>
    </row>
    <row r="1479" spans="1:9" x14ac:dyDescent="0.25">
      <c r="A1479" s="31">
        <v>1478</v>
      </c>
      <c r="B1479" s="48">
        <v>44099</v>
      </c>
      <c r="C1479" t="s">
        <v>9</v>
      </c>
      <c r="D1479" t="s">
        <v>12</v>
      </c>
      <c r="E1479" s="50">
        <v>10000</v>
      </c>
      <c r="F1479" t="s">
        <v>82</v>
      </c>
      <c r="G1479" t="s">
        <v>138</v>
      </c>
      <c r="H1479" t="s">
        <v>82</v>
      </c>
      <c r="I1479" t="s">
        <v>82</v>
      </c>
    </row>
    <row r="1480" spans="1:9" x14ac:dyDescent="0.25">
      <c r="A1480" s="31">
        <v>1479</v>
      </c>
      <c r="B1480" s="48">
        <v>44099</v>
      </c>
      <c r="C1480" t="s">
        <v>744</v>
      </c>
      <c r="D1480" t="s">
        <v>422</v>
      </c>
      <c r="E1480" s="50">
        <v>153500</v>
      </c>
      <c r="F1480" t="s">
        <v>82</v>
      </c>
      <c r="G1480" t="s">
        <v>488</v>
      </c>
      <c r="H1480" t="s">
        <v>82</v>
      </c>
      <c r="I1480" t="s">
        <v>82</v>
      </c>
    </row>
    <row r="1481" spans="1:9" x14ac:dyDescent="0.25">
      <c r="A1481" s="31">
        <v>1480</v>
      </c>
      <c r="B1481" s="48">
        <v>44099</v>
      </c>
      <c r="C1481" t="s">
        <v>744</v>
      </c>
      <c r="D1481" t="s">
        <v>745</v>
      </c>
      <c r="E1481" s="50">
        <v>836000</v>
      </c>
      <c r="F1481" t="s">
        <v>82</v>
      </c>
      <c r="G1481" t="s">
        <v>489</v>
      </c>
      <c r="H1481" t="s">
        <v>82</v>
      </c>
      <c r="I1481" t="s">
        <v>82</v>
      </c>
    </row>
    <row r="1482" spans="1:9" x14ac:dyDescent="0.25">
      <c r="A1482" s="31">
        <v>1481</v>
      </c>
      <c r="B1482" s="48">
        <v>44099</v>
      </c>
      <c r="C1482" t="s">
        <v>23</v>
      </c>
      <c r="D1482" t="s">
        <v>74</v>
      </c>
      <c r="E1482" s="50">
        <v>12900</v>
      </c>
      <c r="F1482" t="s">
        <v>82</v>
      </c>
      <c r="G1482" t="s">
        <v>490</v>
      </c>
      <c r="H1482" t="s">
        <v>82</v>
      </c>
      <c r="I1482" t="s">
        <v>82</v>
      </c>
    </row>
    <row r="1483" spans="1:9" x14ac:dyDescent="0.25">
      <c r="A1483" s="31">
        <v>1482</v>
      </c>
      <c r="B1483" s="48">
        <v>44099</v>
      </c>
      <c r="C1483" t="s">
        <v>13</v>
      </c>
      <c r="D1483" t="s">
        <v>19</v>
      </c>
      <c r="E1483" s="50">
        <v>8000</v>
      </c>
      <c r="F1483" t="s">
        <v>82</v>
      </c>
      <c r="G1483" t="s">
        <v>491</v>
      </c>
      <c r="H1483" t="s">
        <v>82</v>
      </c>
      <c r="I1483" t="s">
        <v>82</v>
      </c>
    </row>
    <row r="1484" spans="1:9" x14ac:dyDescent="0.25">
      <c r="A1484" s="31">
        <v>1483</v>
      </c>
      <c r="B1484" s="48">
        <v>44099</v>
      </c>
      <c r="C1484" t="s">
        <v>13</v>
      </c>
      <c r="D1484" t="s">
        <v>180</v>
      </c>
      <c r="E1484" s="50">
        <v>2000</v>
      </c>
      <c r="F1484" t="s">
        <v>82</v>
      </c>
      <c r="G1484" t="s">
        <v>492</v>
      </c>
      <c r="H1484" t="s">
        <v>82</v>
      </c>
      <c r="I1484" t="s">
        <v>82</v>
      </c>
    </row>
    <row r="1485" spans="1:9" x14ac:dyDescent="0.25">
      <c r="A1485" s="31">
        <v>1484</v>
      </c>
      <c r="B1485" s="48">
        <v>44099</v>
      </c>
      <c r="C1485" t="s">
        <v>744</v>
      </c>
      <c r="D1485" t="s">
        <v>745</v>
      </c>
      <c r="E1485" s="50">
        <v>674000</v>
      </c>
      <c r="F1485" t="s">
        <v>82</v>
      </c>
      <c r="G1485" t="s">
        <v>493</v>
      </c>
      <c r="H1485" t="s">
        <v>82</v>
      </c>
      <c r="I1485" t="s">
        <v>82</v>
      </c>
    </row>
    <row r="1486" spans="1:9" x14ac:dyDescent="0.25">
      <c r="A1486" s="31">
        <v>1485</v>
      </c>
      <c r="B1486" s="48">
        <v>44099</v>
      </c>
      <c r="C1486" t="s">
        <v>9</v>
      </c>
      <c r="D1486" t="s">
        <v>12</v>
      </c>
      <c r="E1486" s="50">
        <v>3200</v>
      </c>
      <c r="F1486" t="s">
        <v>82</v>
      </c>
      <c r="G1486" t="s">
        <v>138</v>
      </c>
      <c r="H1486" t="s">
        <v>82</v>
      </c>
      <c r="I1486" t="s">
        <v>82</v>
      </c>
    </row>
    <row r="1487" spans="1:9" x14ac:dyDescent="0.25">
      <c r="A1487" s="31">
        <v>1486</v>
      </c>
      <c r="B1487" s="48">
        <v>44099</v>
      </c>
      <c r="C1487" t="s">
        <v>13</v>
      </c>
      <c r="D1487" t="s">
        <v>27</v>
      </c>
      <c r="E1487" s="50">
        <v>10000</v>
      </c>
      <c r="F1487" t="s">
        <v>82</v>
      </c>
      <c r="G1487" t="s">
        <v>494</v>
      </c>
      <c r="H1487" t="s">
        <v>82</v>
      </c>
      <c r="I1487" t="s">
        <v>82</v>
      </c>
    </row>
    <row r="1488" spans="1:9" x14ac:dyDescent="0.25">
      <c r="A1488" s="31">
        <v>1487</v>
      </c>
      <c r="B1488" s="48">
        <v>44100</v>
      </c>
      <c r="C1488" t="s">
        <v>768</v>
      </c>
      <c r="D1488" t="s">
        <v>764</v>
      </c>
      <c r="E1488" s="50">
        <v>44500</v>
      </c>
      <c r="F1488" t="s">
        <v>82</v>
      </c>
      <c r="G1488" t="s">
        <v>191</v>
      </c>
      <c r="H1488" t="s">
        <v>82</v>
      </c>
      <c r="I1488" t="s">
        <v>82</v>
      </c>
    </row>
    <row r="1489" spans="1:9" x14ac:dyDescent="0.25">
      <c r="A1489" s="31">
        <v>1488</v>
      </c>
      <c r="B1489" s="48">
        <v>44100</v>
      </c>
      <c r="C1489" t="s">
        <v>23</v>
      </c>
      <c r="D1489" t="s">
        <v>760</v>
      </c>
      <c r="E1489" s="50">
        <v>2000</v>
      </c>
      <c r="F1489" t="s">
        <v>82</v>
      </c>
      <c r="G1489" t="s">
        <v>495</v>
      </c>
      <c r="H1489" t="s">
        <v>82</v>
      </c>
      <c r="I1489" t="s">
        <v>82</v>
      </c>
    </row>
    <row r="1490" spans="1:9" x14ac:dyDescent="0.25">
      <c r="A1490" s="31">
        <v>1489</v>
      </c>
      <c r="B1490" s="48">
        <v>44100</v>
      </c>
      <c r="C1490" t="s">
        <v>744</v>
      </c>
      <c r="D1490" t="s">
        <v>21</v>
      </c>
      <c r="E1490" s="50">
        <v>45000</v>
      </c>
      <c r="F1490" t="s">
        <v>82</v>
      </c>
      <c r="G1490" t="s">
        <v>496</v>
      </c>
      <c r="H1490" t="s">
        <v>82</v>
      </c>
      <c r="I1490" t="s">
        <v>82</v>
      </c>
    </row>
    <row r="1491" spans="1:9" x14ac:dyDescent="0.25">
      <c r="A1491" s="31">
        <v>1490</v>
      </c>
      <c r="B1491" s="48">
        <v>44101</v>
      </c>
      <c r="C1491" t="s">
        <v>9</v>
      </c>
      <c r="D1491" t="s">
        <v>12</v>
      </c>
      <c r="E1491" s="50">
        <v>3200</v>
      </c>
      <c r="F1491" t="s">
        <v>82</v>
      </c>
      <c r="G1491" t="s">
        <v>138</v>
      </c>
      <c r="H1491" t="s">
        <v>82</v>
      </c>
      <c r="I1491" t="s">
        <v>82</v>
      </c>
    </row>
    <row r="1492" spans="1:9" x14ac:dyDescent="0.25">
      <c r="A1492" s="31">
        <v>1491</v>
      </c>
      <c r="B1492" s="48">
        <v>44102</v>
      </c>
      <c r="C1492" t="s">
        <v>9</v>
      </c>
      <c r="D1492" t="s">
        <v>10</v>
      </c>
      <c r="E1492" s="50">
        <v>5000</v>
      </c>
      <c r="F1492" t="s">
        <v>82</v>
      </c>
      <c r="G1492" t="s">
        <v>209</v>
      </c>
      <c r="H1492" t="s">
        <v>82</v>
      </c>
      <c r="I1492" t="s">
        <v>82</v>
      </c>
    </row>
    <row r="1493" spans="1:9" x14ac:dyDescent="0.25">
      <c r="A1493" s="31">
        <v>1492</v>
      </c>
      <c r="B1493" s="48">
        <v>44102</v>
      </c>
      <c r="C1493" t="s">
        <v>23</v>
      </c>
      <c r="D1493" t="s">
        <v>26</v>
      </c>
      <c r="E1493" s="50">
        <v>16000</v>
      </c>
      <c r="F1493" t="s">
        <v>82</v>
      </c>
      <c r="G1493" t="s">
        <v>497</v>
      </c>
      <c r="H1493" t="s">
        <v>82</v>
      </c>
      <c r="I1493" t="s">
        <v>82</v>
      </c>
    </row>
    <row r="1494" spans="1:9" x14ac:dyDescent="0.25">
      <c r="A1494" s="31">
        <v>1493</v>
      </c>
      <c r="B1494" s="48">
        <v>44102</v>
      </c>
      <c r="C1494" t="s">
        <v>13</v>
      </c>
      <c r="D1494" t="s">
        <v>180</v>
      </c>
      <c r="E1494" s="50">
        <v>12000</v>
      </c>
      <c r="F1494" t="s">
        <v>82</v>
      </c>
      <c r="G1494" t="s">
        <v>498</v>
      </c>
      <c r="H1494" t="s">
        <v>82</v>
      </c>
      <c r="I1494" t="s">
        <v>82</v>
      </c>
    </row>
    <row r="1495" spans="1:9" x14ac:dyDescent="0.25">
      <c r="A1495" s="31">
        <v>1494</v>
      </c>
      <c r="B1495" s="48">
        <v>44102</v>
      </c>
      <c r="C1495" t="s">
        <v>23</v>
      </c>
      <c r="D1495" t="s">
        <v>762</v>
      </c>
      <c r="E1495" s="50">
        <v>120000</v>
      </c>
      <c r="F1495" t="s">
        <v>82</v>
      </c>
      <c r="G1495" t="s">
        <v>499</v>
      </c>
      <c r="H1495" t="s">
        <v>82</v>
      </c>
      <c r="I1495" t="s">
        <v>82</v>
      </c>
    </row>
    <row r="1496" spans="1:9" x14ac:dyDescent="0.25">
      <c r="A1496" s="31">
        <v>1495</v>
      </c>
      <c r="B1496" s="48">
        <v>44103</v>
      </c>
      <c r="C1496" t="s">
        <v>13</v>
      </c>
      <c r="D1496" t="s">
        <v>756</v>
      </c>
      <c r="E1496" s="50">
        <v>6600</v>
      </c>
      <c r="F1496" t="s">
        <v>82</v>
      </c>
      <c r="G1496" t="s">
        <v>500</v>
      </c>
      <c r="H1496" t="s">
        <v>82</v>
      </c>
      <c r="I1496" t="s">
        <v>82</v>
      </c>
    </row>
    <row r="1497" spans="1:9" x14ac:dyDescent="0.25">
      <c r="A1497" s="31">
        <v>1496</v>
      </c>
      <c r="B1497" s="48">
        <v>44103</v>
      </c>
      <c r="C1497" t="s">
        <v>9</v>
      </c>
      <c r="D1497" t="s">
        <v>12</v>
      </c>
      <c r="E1497" s="50">
        <v>3200</v>
      </c>
      <c r="F1497" t="s">
        <v>82</v>
      </c>
      <c r="G1497" t="s">
        <v>138</v>
      </c>
      <c r="H1497" t="s">
        <v>82</v>
      </c>
      <c r="I1497" t="s">
        <v>82</v>
      </c>
    </row>
    <row r="1498" spans="1:9" x14ac:dyDescent="0.25">
      <c r="A1498" s="31">
        <v>1497</v>
      </c>
      <c r="B1498" s="48">
        <v>44104</v>
      </c>
      <c r="C1498" t="s">
        <v>9</v>
      </c>
      <c r="D1498" t="s">
        <v>12</v>
      </c>
      <c r="E1498" s="50">
        <v>8000</v>
      </c>
      <c r="F1498" t="s">
        <v>82</v>
      </c>
      <c r="G1498" t="s">
        <v>501</v>
      </c>
      <c r="H1498" t="s">
        <v>82</v>
      </c>
      <c r="I1498" t="s">
        <v>82</v>
      </c>
    </row>
    <row r="1499" spans="1:9" x14ac:dyDescent="0.25">
      <c r="A1499" s="31">
        <v>1498</v>
      </c>
      <c r="B1499" s="48">
        <v>44104</v>
      </c>
      <c r="C1499" t="s">
        <v>744</v>
      </c>
      <c r="D1499" t="s">
        <v>21</v>
      </c>
      <c r="E1499" s="50">
        <v>6000</v>
      </c>
      <c r="F1499" t="s">
        <v>82</v>
      </c>
      <c r="G1499" t="s">
        <v>330</v>
      </c>
      <c r="H1499" t="s">
        <v>82</v>
      </c>
      <c r="I1499" t="s">
        <v>82</v>
      </c>
    </row>
    <row r="1500" spans="1:9" x14ac:dyDescent="0.25">
      <c r="A1500" s="31">
        <v>1499</v>
      </c>
      <c r="B1500" s="48">
        <v>44104</v>
      </c>
      <c r="C1500" t="s">
        <v>768</v>
      </c>
      <c r="D1500" t="s">
        <v>764</v>
      </c>
      <c r="E1500" s="50">
        <v>30000</v>
      </c>
      <c r="F1500" t="s">
        <v>82</v>
      </c>
      <c r="G1500" t="s">
        <v>502</v>
      </c>
      <c r="H1500" t="s">
        <v>82</v>
      </c>
      <c r="I1500" t="s">
        <v>82</v>
      </c>
    </row>
    <row r="1501" spans="1:9" x14ac:dyDescent="0.25">
      <c r="A1501" s="31">
        <v>1500</v>
      </c>
      <c r="B1501" s="48">
        <v>44104</v>
      </c>
      <c r="C1501" t="s">
        <v>744</v>
      </c>
      <c r="D1501" t="s">
        <v>422</v>
      </c>
      <c r="E1501" s="50">
        <v>24000</v>
      </c>
      <c r="F1501" t="s">
        <v>82</v>
      </c>
      <c r="G1501" t="s">
        <v>503</v>
      </c>
      <c r="H1501" t="s">
        <v>82</v>
      </c>
      <c r="I1501" t="s">
        <v>82</v>
      </c>
    </row>
    <row r="1502" spans="1:9" x14ac:dyDescent="0.25">
      <c r="A1502" s="31">
        <v>1501</v>
      </c>
      <c r="B1502" s="48">
        <v>44104</v>
      </c>
      <c r="C1502" t="s">
        <v>40</v>
      </c>
      <c r="D1502" t="s">
        <v>47</v>
      </c>
      <c r="E1502" s="50">
        <v>3000</v>
      </c>
      <c r="F1502" t="s">
        <v>82</v>
      </c>
      <c r="G1502" t="s">
        <v>504</v>
      </c>
      <c r="H1502" t="s">
        <v>82</v>
      </c>
      <c r="I1502" t="s">
        <v>82</v>
      </c>
    </row>
    <row r="1503" spans="1:9" x14ac:dyDescent="0.25">
      <c r="A1503" s="31">
        <v>1502</v>
      </c>
      <c r="B1503" s="48">
        <v>44104</v>
      </c>
      <c r="C1503" t="s">
        <v>13</v>
      </c>
      <c r="D1503" t="s">
        <v>759</v>
      </c>
      <c r="E1503" s="50">
        <v>2000</v>
      </c>
      <c r="F1503" t="s">
        <v>82</v>
      </c>
      <c r="G1503" t="s">
        <v>505</v>
      </c>
      <c r="H1503" t="s">
        <v>82</v>
      </c>
      <c r="I1503" t="s">
        <v>82</v>
      </c>
    </row>
    <row r="1504" spans="1:9" x14ac:dyDescent="0.25">
      <c r="A1504" s="31">
        <v>1503</v>
      </c>
      <c r="B1504" s="48">
        <v>44104</v>
      </c>
      <c r="C1504" t="s">
        <v>23</v>
      </c>
      <c r="D1504" t="s">
        <v>26</v>
      </c>
      <c r="E1504" s="50">
        <v>60000</v>
      </c>
      <c r="F1504" t="s">
        <v>82</v>
      </c>
      <c r="G1504" t="s">
        <v>506</v>
      </c>
      <c r="H1504" t="s">
        <v>82</v>
      </c>
      <c r="I1504" t="s">
        <v>82</v>
      </c>
    </row>
    <row r="1505" spans="1:9" x14ac:dyDescent="0.25">
      <c r="A1505" s="31">
        <v>1504</v>
      </c>
      <c r="B1505" s="48">
        <v>44104</v>
      </c>
      <c r="C1505" t="s">
        <v>9</v>
      </c>
      <c r="D1505" t="s">
        <v>10</v>
      </c>
      <c r="E1505" s="50">
        <v>5000</v>
      </c>
      <c r="F1505" t="s">
        <v>82</v>
      </c>
      <c r="G1505" t="s">
        <v>209</v>
      </c>
      <c r="H1505" t="s">
        <v>82</v>
      </c>
      <c r="I1505" t="s">
        <v>82</v>
      </c>
    </row>
    <row r="1506" spans="1:9" x14ac:dyDescent="0.25">
      <c r="A1506" s="31">
        <v>1505</v>
      </c>
      <c r="B1506" s="48">
        <v>44104</v>
      </c>
      <c r="C1506" t="s">
        <v>9</v>
      </c>
      <c r="D1506" t="s">
        <v>12</v>
      </c>
      <c r="E1506" s="50">
        <v>3200</v>
      </c>
      <c r="F1506" t="s">
        <v>82</v>
      </c>
      <c r="G1506" t="s">
        <v>138</v>
      </c>
      <c r="H1506" t="s">
        <v>82</v>
      </c>
      <c r="I1506" t="s">
        <v>82</v>
      </c>
    </row>
    <row r="1507" spans="1:9" x14ac:dyDescent="0.25">
      <c r="A1507" s="31">
        <v>1506</v>
      </c>
      <c r="B1507" s="48">
        <v>44105</v>
      </c>
      <c r="C1507" t="s">
        <v>48</v>
      </c>
      <c r="D1507" t="s">
        <v>119</v>
      </c>
      <c r="E1507" s="50">
        <v>3000</v>
      </c>
      <c r="F1507" t="s">
        <v>82</v>
      </c>
      <c r="G1507" t="s">
        <v>322</v>
      </c>
      <c r="H1507" t="s">
        <v>82</v>
      </c>
      <c r="I1507" t="s">
        <v>82</v>
      </c>
    </row>
    <row r="1508" spans="1:9" x14ac:dyDescent="0.25">
      <c r="A1508" s="31">
        <v>1507</v>
      </c>
      <c r="B1508" s="48">
        <v>44105</v>
      </c>
      <c r="C1508" t="s">
        <v>9</v>
      </c>
      <c r="D1508" t="s">
        <v>12</v>
      </c>
      <c r="E1508" s="50">
        <v>3200</v>
      </c>
      <c r="F1508" t="s">
        <v>82</v>
      </c>
      <c r="G1508" t="s">
        <v>138</v>
      </c>
      <c r="H1508" t="s">
        <v>82</v>
      </c>
      <c r="I1508" t="s">
        <v>82</v>
      </c>
    </row>
    <row r="1509" spans="1:9" x14ac:dyDescent="0.25">
      <c r="A1509" s="31">
        <v>1508</v>
      </c>
      <c r="B1509" s="48">
        <v>44105</v>
      </c>
      <c r="C1509" t="s">
        <v>744</v>
      </c>
      <c r="D1509" t="s">
        <v>745</v>
      </c>
      <c r="E1509" s="50">
        <v>1000000</v>
      </c>
      <c r="F1509" t="s">
        <v>82</v>
      </c>
      <c r="G1509" t="s">
        <v>507</v>
      </c>
      <c r="H1509" t="s">
        <v>82</v>
      </c>
      <c r="I1509" t="s">
        <v>82</v>
      </c>
    </row>
    <row r="1510" spans="1:9" x14ac:dyDescent="0.25">
      <c r="A1510" s="31">
        <v>1509</v>
      </c>
      <c r="B1510" s="48">
        <v>44106</v>
      </c>
      <c r="C1510" t="s">
        <v>9</v>
      </c>
      <c r="D1510" t="s">
        <v>12</v>
      </c>
      <c r="E1510" s="50">
        <v>5000</v>
      </c>
      <c r="F1510" t="s">
        <v>82</v>
      </c>
      <c r="G1510" t="s">
        <v>138</v>
      </c>
      <c r="H1510" t="s">
        <v>82</v>
      </c>
      <c r="I1510" t="s">
        <v>82</v>
      </c>
    </row>
    <row r="1511" spans="1:9" x14ac:dyDescent="0.25">
      <c r="A1511" s="31">
        <v>1510</v>
      </c>
      <c r="B1511" s="48">
        <v>44106</v>
      </c>
      <c r="C1511" t="s">
        <v>13</v>
      </c>
      <c r="D1511" t="s">
        <v>17</v>
      </c>
      <c r="E1511" s="50">
        <v>8400</v>
      </c>
      <c r="F1511" t="s">
        <v>82</v>
      </c>
      <c r="G1511" t="s">
        <v>508</v>
      </c>
      <c r="H1511" t="s">
        <v>82</v>
      </c>
      <c r="I1511" t="s">
        <v>82</v>
      </c>
    </row>
    <row r="1512" spans="1:9" x14ac:dyDescent="0.25">
      <c r="A1512" s="31">
        <v>1511</v>
      </c>
      <c r="B1512" s="48">
        <v>44107</v>
      </c>
      <c r="C1512" t="s">
        <v>768</v>
      </c>
      <c r="D1512" t="s">
        <v>764</v>
      </c>
      <c r="E1512" s="50">
        <v>43500</v>
      </c>
      <c r="F1512" t="s">
        <v>82</v>
      </c>
      <c r="G1512" t="s">
        <v>191</v>
      </c>
      <c r="H1512" t="s">
        <v>82</v>
      </c>
      <c r="I1512" t="s">
        <v>82</v>
      </c>
    </row>
    <row r="1513" spans="1:9" x14ac:dyDescent="0.25">
      <c r="A1513" s="31">
        <v>1512</v>
      </c>
      <c r="B1513" s="48">
        <v>44107</v>
      </c>
      <c r="C1513" t="s">
        <v>744</v>
      </c>
      <c r="D1513" t="s">
        <v>745</v>
      </c>
      <c r="E1513" s="50">
        <v>24000</v>
      </c>
      <c r="F1513" t="s">
        <v>82</v>
      </c>
      <c r="G1513" t="s">
        <v>509</v>
      </c>
      <c r="H1513" t="s">
        <v>82</v>
      </c>
      <c r="I1513" t="s">
        <v>82</v>
      </c>
    </row>
    <row r="1514" spans="1:9" x14ac:dyDescent="0.25">
      <c r="A1514" s="31">
        <v>1513</v>
      </c>
      <c r="B1514" s="48">
        <v>44107</v>
      </c>
      <c r="C1514" t="s">
        <v>13</v>
      </c>
      <c r="D1514" t="s">
        <v>15</v>
      </c>
      <c r="E1514" s="50">
        <v>8000</v>
      </c>
      <c r="F1514" t="s">
        <v>82</v>
      </c>
      <c r="G1514" t="s">
        <v>510</v>
      </c>
      <c r="H1514" t="s">
        <v>82</v>
      </c>
      <c r="I1514" t="s">
        <v>82</v>
      </c>
    </row>
    <row r="1515" spans="1:9" x14ac:dyDescent="0.25">
      <c r="A1515" s="31">
        <v>1514</v>
      </c>
      <c r="B1515" s="48">
        <v>44107</v>
      </c>
      <c r="C1515" t="s">
        <v>13</v>
      </c>
      <c r="D1515" t="s">
        <v>17</v>
      </c>
      <c r="E1515" s="50">
        <v>5000</v>
      </c>
      <c r="F1515" t="s">
        <v>82</v>
      </c>
      <c r="G1515" t="s">
        <v>511</v>
      </c>
      <c r="H1515" t="s">
        <v>82</v>
      </c>
      <c r="I1515" t="s">
        <v>82</v>
      </c>
    </row>
    <row r="1516" spans="1:9" x14ac:dyDescent="0.25">
      <c r="A1516" s="31">
        <v>1515</v>
      </c>
      <c r="B1516" s="48">
        <v>44107</v>
      </c>
      <c r="C1516" t="s">
        <v>9</v>
      </c>
      <c r="D1516" t="s">
        <v>12</v>
      </c>
      <c r="E1516" s="50">
        <v>3200</v>
      </c>
      <c r="F1516" t="s">
        <v>82</v>
      </c>
      <c r="G1516" t="s">
        <v>138</v>
      </c>
      <c r="H1516" t="s">
        <v>82</v>
      </c>
      <c r="I1516" t="s">
        <v>82</v>
      </c>
    </row>
    <row r="1517" spans="1:9" x14ac:dyDescent="0.25">
      <c r="A1517" s="31">
        <v>1516</v>
      </c>
      <c r="B1517" s="48">
        <v>44108</v>
      </c>
      <c r="C1517" t="s">
        <v>744</v>
      </c>
      <c r="D1517" t="s">
        <v>802</v>
      </c>
      <c r="E1517" s="50">
        <v>28900</v>
      </c>
      <c r="F1517" t="s">
        <v>82</v>
      </c>
      <c r="G1517" t="s">
        <v>512</v>
      </c>
      <c r="H1517" t="s">
        <v>82</v>
      </c>
      <c r="I1517" t="s">
        <v>82</v>
      </c>
    </row>
    <row r="1518" spans="1:9" x14ac:dyDescent="0.25">
      <c r="A1518" s="31">
        <v>1517</v>
      </c>
      <c r="B1518" s="48">
        <v>44108</v>
      </c>
      <c r="C1518" t="s">
        <v>9</v>
      </c>
      <c r="D1518" t="s">
        <v>10</v>
      </c>
      <c r="E1518" s="50">
        <v>5000</v>
      </c>
      <c r="F1518" t="s">
        <v>82</v>
      </c>
      <c r="G1518" t="s">
        <v>209</v>
      </c>
      <c r="H1518" t="s">
        <v>82</v>
      </c>
      <c r="I1518" t="s">
        <v>82</v>
      </c>
    </row>
    <row r="1519" spans="1:9" x14ac:dyDescent="0.25">
      <c r="A1519" s="31">
        <v>1518</v>
      </c>
      <c r="B1519" s="48">
        <v>44109</v>
      </c>
      <c r="C1519" t="s">
        <v>13</v>
      </c>
      <c r="D1519" t="s">
        <v>180</v>
      </c>
      <c r="E1519" s="50">
        <v>25000</v>
      </c>
      <c r="F1519" t="s">
        <v>82</v>
      </c>
      <c r="G1519" t="s">
        <v>513</v>
      </c>
      <c r="H1519" t="s">
        <v>82</v>
      </c>
      <c r="I1519" t="s">
        <v>82</v>
      </c>
    </row>
    <row r="1520" spans="1:9" x14ac:dyDescent="0.25">
      <c r="A1520" s="31">
        <v>1519</v>
      </c>
      <c r="B1520" s="48">
        <v>44109</v>
      </c>
      <c r="C1520" t="s">
        <v>23</v>
      </c>
      <c r="D1520" t="s">
        <v>760</v>
      </c>
      <c r="E1520" s="50">
        <v>16000</v>
      </c>
      <c r="F1520" t="s">
        <v>82</v>
      </c>
      <c r="G1520" t="s">
        <v>514</v>
      </c>
      <c r="H1520" t="s">
        <v>82</v>
      </c>
      <c r="I1520" t="s">
        <v>82</v>
      </c>
    </row>
    <row r="1521" spans="1:9" x14ac:dyDescent="0.25">
      <c r="A1521" s="31">
        <v>1520</v>
      </c>
      <c r="B1521" s="48">
        <v>44109</v>
      </c>
      <c r="C1521" t="s">
        <v>13</v>
      </c>
      <c r="D1521" t="s">
        <v>180</v>
      </c>
      <c r="E1521" s="50">
        <v>3200</v>
      </c>
      <c r="F1521" t="s">
        <v>82</v>
      </c>
      <c r="G1521" t="s">
        <v>515</v>
      </c>
      <c r="H1521" t="s">
        <v>82</v>
      </c>
      <c r="I1521" t="s">
        <v>82</v>
      </c>
    </row>
    <row r="1522" spans="1:9" x14ac:dyDescent="0.25">
      <c r="A1522" s="31">
        <v>1521</v>
      </c>
      <c r="B1522" s="48">
        <v>44109</v>
      </c>
      <c r="C1522" t="s">
        <v>9</v>
      </c>
      <c r="D1522" t="s">
        <v>12</v>
      </c>
      <c r="E1522" s="50">
        <v>29000</v>
      </c>
      <c r="F1522" t="s">
        <v>82</v>
      </c>
      <c r="G1522" t="s">
        <v>516</v>
      </c>
      <c r="H1522" t="s">
        <v>82</v>
      </c>
      <c r="I1522" t="s">
        <v>82</v>
      </c>
    </row>
    <row r="1523" spans="1:9" x14ac:dyDescent="0.25">
      <c r="A1523" s="31">
        <v>1522</v>
      </c>
      <c r="B1523" s="48">
        <v>44109</v>
      </c>
      <c r="C1523" t="s">
        <v>23</v>
      </c>
      <c r="D1523" t="s">
        <v>125</v>
      </c>
      <c r="E1523" s="50">
        <v>51000</v>
      </c>
      <c r="F1523" t="s">
        <v>82</v>
      </c>
      <c r="G1523" t="s">
        <v>517</v>
      </c>
      <c r="H1523" t="s">
        <v>82</v>
      </c>
      <c r="I1523" t="s">
        <v>82</v>
      </c>
    </row>
    <row r="1524" spans="1:9" x14ac:dyDescent="0.25">
      <c r="A1524" s="31">
        <v>1523</v>
      </c>
      <c r="B1524" s="48">
        <v>44109</v>
      </c>
      <c r="C1524" t="s">
        <v>13</v>
      </c>
      <c r="D1524" t="s">
        <v>180</v>
      </c>
      <c r="E1524" s="50">
        <v>20000</v>
      </c>
      <c r="F1524" t="s">
        <v>82</v>
      </c>
      <c r="G1524" t="s">
        <v>518</v>
      </c>
      <c r="H1524" t="s">
        <v>82</v>
      </c>
      <c r="I1524" t="s">
        <v>82</v>
      </c>
    </row>
    <row r="1525" spans="1:9" x14ac:dyDescent="0.25">
      <c r="A1525" s="31">
        <v>1524</v>
      </c>
      <c r="B1525" s="48">
        <v>44110</v>
      </c>
      <c r="C1525" t="s">
        <v>744</v>
      </c>
      <c r="D1525" t="s">
        <v>21</v>
      </c>
      <c r="E1525" s="50">
        <v>80000</v>
      </c>
      <c r="F1525" t="s">
        <v>82</v>
      </c>
      <c r="G1525" t="s">
        <v>519</v>
      </c>
      <c r="H1525" t="s">
        <v>82</v>
      </c>
      <c r="I1525" t="s">
        <v>82</v>
      </c>
    </row>
    <row r="1526" spans="1:9" x14ac:dyDescent="0.25">
      <c r="A1526" s="31">
        <v>1525</v>
      </c>
      <c r="B1526" s="48">
        <v>44110</v>
      </c>
      <c r="C1526" t="s">
        <v>4</v>
      </c>
      <c r="D1526" t="s">
        <v>37</v>
      </c>
      <c r="E1526" s="50">
        <v>600</v>
      </c>
      <c r="F1526" t="s">
        <v>82</v>
      </c>
      <c r="G1526" t="s">
        <v>520</v>
      </c>
      <c r="H1526" t="s">
        <v>82</v>
      </c>
      <c r="I1526" t="s">
        <v>82</v>
      </c>
    </row>
    <row r="1527" spans="1:9" x14ac:dyDescent="0.25">
      <c r="A1527" s="31">
        <v>1526</v>
      </c>
      <c r="B1527" s="48">
        <v>44111</v>
      </c>
      <c r="C1527" t="s">
        <v>23</v>
      </c>
      <c r="D1527" t="s">
        <v>762</v>
      </c>
      <c r="E1527" s="50">
        <v>1500</v>
      </c>
      <c r="F1527" t="s">
        <v>82</v>
      </c>
      <c r="G1527" t="s">
        <v>521</v>
      </c>
      <c r="H1527" t="s">
        <v>82</v>
      </c>
      <c r="I1527" t="s">
        <v>82</v>
      </c>
    </row>
    <row r="1528" spans="1:9" x14ac:dyDescent="0.25">
      <c r="A1528" s="31">
        <v>1527</v>
      </c>
      <c r="B1528" s="48">
        <v>44112</v>
      </c>
      <c r="C1528" t="s">
        <v>13</v>
      </c>
      <c r="D1528" t="s">
        <v>756</v>
      </c>
      <c r="E1528" s="50">
        <v>9000</v>
      </c>
      <c r="F1528" t="s">
        <v>82</v>
      </c>
      <c r="G1528" t="s">
        <v>522</v>
      </c>
      <c r="H1528" t="s">
        <v>82</v>
      </c>
      <c r="I1528" t="s">
        <v>82</v>
      </c>
    </row>
    <row r="1529" spans="1:9" x14ac:dyDescent="0.25">
      <c r="A1529" s="31">
        <v>1528</v>
      </c>
      <c r="B1529" s="48">
        <v>44112</v>
      </c>
      <c r="C1529" t="s">
        <v>750</v>
      </c>
      <c r="D1529" t="s">
        <v>753</v>
      </c>
      <c r="E1529" s="50">
        <v>4100</v>
      </c>
      <c r="F1529" t="s">
        <v>82</v>
      </c>
      <c r="G1529" t="s">
        <v>523</v>
      </c>
      <c r="H1529" t="s">
        <v>82</v>
      </c>
      <c r="I1529" t="s">
        <v>82</v>
      </c>
    </row>
    <row r="1530" spans="1:9" x14ac:dyDescent="0.25">
      <c r="A1530" s="31">
        <v>1529</v>
      </c>
      <c r="B1530" s="48">
        <v>44112</v>
      </c>
      <c r="C1530" t="s">
        <v>13</v>
      </c>
      <c r="D1530" t="s">
        <v>180</v>
      </c>
      <c r="E1530" s="50">
        <v>13000</v>
      </c>
      <c r="F1530" t="s">
        <v>82</v>
      </c>
      <c r="G1530" t="s">
        <v>524</v>
      </c>
      <c r="H1530" t="s">
        <v>82</v>
      </c>
      <c r="I1530" t="s">
        <v>82</v>
      </c>
    </row>
    <row r="1531" spans="1:9" x14ac:dyDescent="0.25">
      <c r="A1531" s="31">
        <v>1530</v>
      </c>
      <c r="B1531" s="48">
        <v>44112</v>
      </c>
      <c r="C1531" t="s">
        <v>13</v>
      </c>
      <c r="D1531" t="s">
        <v>27</v>
      </c>
      <c r="E1531" s="50">
        <v>1500</v>
      </c>
      <c r="F1531" t="s">
        <v>82</v>
      </c>
      <c r="G1531" t="s">
        <v>525</v>
      </c>
      <c r="H1531" t="s">
        <v>82</v>
      </c>
      <c r="I1531" t="s">
        <v>82</v>
      </c>
    </row>
    <row r="1532" spans="1:9" x14ac:dyDescent="0.25">
      <c r="A1532" s="31">
        <v>1531</v>
      </c>
      <c r="B1532" s="48">
        <v>44113</v>
      </c>
      <c r="C1532" t="s">
        <v>44</v>
      </c>
      <c r="D1532" t="s">
        <v>766</v>
      </c>
      <c r="E1532" s="50">
        <v>5000</v>
      </c>
      <c r="F1532" t="s">
        <v>82</v>
      </c>
      <c r="G1532" t="s">
        <v>526</v>
      </c>
      <c r="H1532" t="s">
        <v>82</v>
      </c>
      <c r="I1532" t="s">
        <v>82</v>
      </c>
    </row>
    <row r="1533" spans="1:9" x14ac:dyDescent="0.25">
      <c r="A1533" s="31">
        <v>1532</v>
      </c>
      <c r="B1533" s="48">
        <v>44113</v>
      </c>
      <c r="C1533" t="s">
        <v>13</v>
      </c>
      <c r="D1533" t="s">
        <v>27</v>
      </c>
      <c r="E1533" s="50">
        <v>4500</v>
      </c>
      <c r="F1533" t="s">
        <v>82</v>
      </c>
      <c r="G1533" t="s">
        <v>527</v>
      </c>
      <c r="H1533" t="s">
        <v>82</v>
      </c>
      <c r="I1533" t="s">
        <v>82</v>
      </c>
    </row>
    <row r="1534" spans="1:9" x14ac:dyDescent="0.25">
      <c r="A1534" s="31">
        <v>1533</v>
      </c>
      <c r="B1534" s="48">
        <v>44113</v>
      </c>
      <c r="C1534" t="s">
        <v>751</v>
      </c>
      <c r="D1534" t="s">
        <v>747</v>
      </c>
      <c r="E1534" s="50">
        <v>3000</v>
      </c>
      <c r="F1534" t="s">
        <v>82</v>
      </c>
      <c r="G1534" t="s">
        <v>528</v>
      </c>
      <c r="H1534" t="s">
        <v>82</v>
      </c>
      <c r="I1534" t="s">
        <v>82</v>
      </c>
    </row>
    <row r="1535" spans="1:9" x14ac:dyDescent="0.25">
      <c r="A1535" s="31">
        <v>1534</v>
      </c>
      <c r="B1535" s="48">
        <v>44114</v>
      </c>
      <c r="C1535" t="s">
        <v>768</v>
      </c>
      <c r="D1535" t="s">
        <v>764</v>
      </c>
      <c r="E1535" s="50">
        <v>43500</v>
      </c>
      <c r="F1535" t="s">
        <v>82</v>
      </c>
      <c r="G1535" t="s">
        <v>191</v>
      </c>
      <c r="H1535" t="s">
        <v>82</v>
      </c>
      <c r="I1535" t="s">
        <v>82</v>
      </c>
    </row>
    <row r="1536" spans="1:9" x14ac:dyDescent="0.25">
      <c r="A1536" s="31">
        <v>1535</v>
      </c>
      <c r="B1536" s="48">
        <v>44114</v>
      </c>
      <c r="C1536" t="s">
        <v>13</v>
      </c>
      <c r="D1536" t="s">
        <v>180</v>
      </c>
      <c r="E1536" s="50">
        <v>8000</v>
      </c>
      <c r="F1536" t="s">
        <v>82</v>
      </c>
      <c r="G1536" t="s">
        <v>529</v>
      </c>
      <c r="H1536" t="s">
        <v>82</v>
      </c>
      <c r="I1536" t="s">
        <v>82</v>
      </c>
    </row>
    <row r="1537" spans="1:9" x14ac:dyDescent="0.25">
      <c r="A1537" s="31">
        <v>1536</v>
      </c>
      <c r="B1537" s="48">
        <v>44114</v>
      </c>
      <c r="C1537" t="s">
        <v>3</v>
      </c>
      <c r="D1537" t="s">
        <v>73</v>
      </c>
      <c r="E1537" s="50">
        <v>32750</v>
      </c>
      <c r="F1537" t="s">
        <v>82</v>
      </c>
      <c r="G1537" t="s">
        <v>530</v>
      </c>
      <c r="H1537" t="s">
        <v>82</v>
      </c>
      <c r="I1537" t="s">
        <v>82</v>
      </c>
    </row>
    <row r="1538" spans="1:9" x14ac:dyDescent="0.25">
      <c r="A1538" s="31">
        <v>1537</v>
      </c>
      <c r="B1538" s="48">
        <v>44114</v>
      </c>
      <c r="C1538" t="s">
        <v>3</v>
      </c>
      <c r="D1538" t="s">
        <v>73</v>
      </c>
      <c r="E1538" s="50">
        <v>16000</v>
      </c>
      <c r="F1538" t="s">
        <v>82</v>
      </c>
      <c r="G1538" t="s">
        <v>531</v>
      </c>
      <c r="H1538" t="s">
        <v>82</v>
      </c>
      <c r="I1538" t="s">
        <v>82</v>
      </c>
    </row>
    <row r="1539" spans="1:9" x14ac:dyDescent="0.25">
      <c r="A1539" s="31">
        <v>1538</v>
      </c>
      <c r="B1539" s="48">
        <v>44114</v>
      </c>
      <c r="C1539" t="s">
        <v>750</v>
      </c>
      <c r="D1539" t="s">
        <v>763</v>
      </c>
      <c r="E1539" s="50">
        <v>12580</v>
      </c>
      <c r="F1539" t="s">
        <v>82</v>
      </c>
      <c r="G1539" t="s">
        <v>532</v>
      </c>
      <c r="H1539" t="s">
        <v>82</v>
      </c>
      <c r="I1539" t="s">
        <v>82</v>
      </c>
    </row>
    <row r="1540" spans="1:9" x14ac:dyDescent="0.25">
      <c r="A1540" s="31">
        <v>1539</v>
      </c>
      <c r="B1540" s="48">
        <v>44114</v>
      </c>
      <c r="C1540" t="s">
        <v>9</v>
      </c>
      <c r="D1540" t="s">
        <v>12</v>
      </c>
      <c r="E1540" s="50">
        <v>24000</v>
      </c>
      <c r="F1540" t="s">
        <v>82</v>
      </c>
      <c r="G1540" t="s">
        <v>533</v>
      </c>
      <c r="H1540" t="s">
        <v>82</v>
      </c>
      <c r="I1540" t="s">
        <v>82</v>
      </c>
    </row>
    <row r="1541" spans="1:9" x14ac:dyDescent="0.25">
      <c r="A1541" s="31">
        <v>1540</v>
      </c>
      <c r="B1541" s="48">
        <v>44114</v>
      </c>
      <c r="C1541" t="s">
        <v>3</v>
      </c>
      <c r="D1541" t="s">
        <v>73</v>
      </c>
      <c r="E1541" s="50">
        <v>5000</v>
      </c>
      <c r="F1541" t="s">
        <v>82</v>
      </c>
      <c r="G1541" t="s">
        <v>534</v>
      </c>
      <c r="H1541" t="s">
        <v>82</v>
      </c>
      <c r="I1541" t="s">
        <v>82</v>
      </c>
    </row>
    <row r="1542" spans="1:9" x14ac:dyDescent="0.25">
      <c r="A1542" s="31">
        <v>1541</v>
      </c>
      <c r="B1542" s="48">
        <v>44117</v>
      </c>
      <c r="C1542" t="s">
        <v>48</v>
      </c>
      <c r="D1542" t="s">
        <v>118</v>
      </c>
      <c r="E1542" s="50">
        <v>126300</v>
      </c>
      <c r="F1542" t="s">
        <v>82</v>
      </c>
      <c r="G1542" t="s">
        <v>535</v>
      </c>
      <c r="H1542" t="s">
        <v>82</v>
      </c>
      <c r="I1542" t="s">
        <v>82</v>
      </c>
    </row>
    <row r="1543" spans="1:9" x14ac:dyDescent="0.25">
      <c r="A1543" s="31">
        <v>1542</v>
      </c>
      <c r="B1543" s="48">
        <v>44117</v>
      </c>
      <c r="C1543" t="s">
        <v>751</v>
      </c>
      <c r="D1543" t="s">
        <v>761</v>
      </c>
      <c r="E1543" s="50">
        <v>10000</v>
      </c>
      <c r="F1543" t="s">
        <v>82</v>
      </c>
      <c r="G1543" t="s">
        <v>536</v>
      </c>
      <c r="H1543" t="s">
        <v>82</v>
      </c>
      <c r="I1543" t="s">
        <v>82</v>
      </c>
    </row>
    <row r="1544" spans="1:9" x14ac:dyDescent="0.25">
      <c r="A1544" s="31">
        <v>1543</v>
      </c>
      <c r="B1544" s="48">
        <v>44117</v>
      </c>
      <c r="C1544" t="s">
        <v>768</v>
      </c>
      <c r="D1544" t="s">
        <v>764</v>
      </c>
      <c r="E1544" s="50">
        <v>20000</v>
      </c>
      <c r="F1544" t="s">
        <v>82</v>
      </c>
      <c r="G1544" t="s">
        <v>537</v>
      </c>
      <c r="H1544" t="s">
        <v>82</v>
      </c>
      <c r="I1544" t="s">
        <v>82</v>
      </c>
    </row>
    <row r="1545" spans="1:9" x14ac:dyDescent="0.25">
      <c r="A1545" s="31">
        <v>1544</v>
      </c>
      <c r="B1545" s="48">
        <v>44117</v>
      </c>
      <c r="C1545" t="s">
        <v>48</v>
      </c>
      <c r="D1545" t="s">
        <v>117</v>
      </c>
      <c r="E1545" s="50">
        <v>9000</v>
      </c>
      <c r="F1545" t="s">
        <v>82</v>
      </c>
      <c r="G1545" t="s">
        <v>538</v>
      </c>
      <c r="H1545" t="s">
        <v>82</v>
      </c>
      <c r="I1545" t="s">
        <v>82</v>
      </c>
    </row>
    <row r="1546" spans="1:9" x14ac:dyDescent="0.25">
      <c r="A1546" s="31">
        <v>1545</v>
      </c>
      <c r="B1546" s="48">
        <v>44117</v>
      </c>
      <c r="C1546" t="s">
        <v>750</v>
      </c>
      <c r="D1546" t="s">
        <v>754</v>
      </c>
      <c r="E1546" s="50">
        <v>1700</v>
      </c>
      <c r="F1546" t="s">
        <v>82</v>
      </c>
      <c r="G1546" t="s">
        <v>539</v>
      </c>
      <c r="H1546" t="s">
        <v>82</v>
      </c>
      <c r="I1546" t="s">
        <v>82</v>
      </c>
    </row>
    <row r="1547" spans="1:9" x14ac:dyDescent="0.25">
      <c r="A1547" s="31">
        <v>1546</v>
      </c>
      <c r="B1547" s="48">
        <v>44117</v>
      </c>
      <c r="C1547" t="s">
        <v>13</v>
      </c>
      <c r="D1547" t="s">
        <v>15</v>
      </c>
      <c r="E1547" s="50">
        <v>3000</v>
      </c>
      <c r="F1547" t="s">
        <v>82</v>
      </c>
      <c r="G1547" t="s">
        <v>540</v>
      </c>
      <c r="H1547" t="s">
        <v>82</v>
      </c>
      <c r="I1547" t="s">
        <v>82</v>
      </c>
    </row>
    <row r="1548" spans="1:9" x14ac:dyDescent="0.25">
      <c r="A1548" s="31">
        <v>1547</v>
      </c>
      <c r="B1548" s="48">
        <v>44118</v>
      </c>
      <c r="C1548" t="s">
        <v>744</v>
      </c>
      <c r="D1548" t="s">
        <v>21</v>
      </c>
      <c r="E1548" s="50">
        <v>5000</v>
      </c>
      <c r="F1548" t="s">
        <v>82</v>
      </c>
      <c r="G1548" t="s">
        <v>541</v>
      </c>
      <c r="H1548" t="s">
        <v>82</v>
      </c>
      <c r="I1548" t="s">
        <v>82</v>
      </c>
    </row>
    <row r="1549" spans="1:9" x14ac:dyDescent="0.25">
      <c r="A1549" s="31">
        <v>1548</v>
      </c>
      <c r="B1549" s="48">
        <v>44118</v>
      </c>
      <c r="C1549" t="s">
        <v>13</v>
      </c>
      <c r="D1549" t="s">
        <v>16</v>
      </c>
      <c r="E1549" s="50">
        <v>2200</v>
      </c>
      <c r="F1549" t="s">
        <v>82</v>
      </c>
      <c r="G1549" t="s">
        <v>542</v>
      </c>
      <c r="H1549" t="s">
        <v>82</v>
      </c>
      <c r="I1549" t="s">
        <v>82</v>
      </c>
    </row>
    <row r="1550" spans="1:9" x14ac:dyDescent="0.25">
      <c r="A1550" s="31">
        <v>1549</v>
      </c>
      <c r="B1550" s="48">
        <v>44118</v>
      </c>
      <c r="C1550" t="s">
        <v>9</v>
      </c>
      <c r="D1550" t="s">
        <v>10</v>
      </c>
      <c r="E1550" s="50">
        <v>5000</v>
      </c>
      <c r="F1550" t="s">
        <v>82</v>
      </c>
      <c r="G1550" t="s">
        <v>209</v>
      </c>
      <c r="H1550" t="s">
        <v>82</v>
      </c>
      <c r="I1550" t="s">
        <v>82</v>
      </c>
    </row>
    <row r="1551" spans="1:9" x14ac:dyDescent="0.25">
      <c r="A1551" s="31">
        <v>1550</v>
      </c>
      <c r="B1551" s="48">
        <v>44118</v>
      </c>
      <c r="C1551" t="s">
        <v>23</v>
      </c>
      <c r="D1551" t="s">
        <v>762</v>
      </c>
      <c r="E1551" s="50">
        <v>1000</v>
      </c>
      <c r="F1551" t="s">
        <v>82</v>
      </c>
      <c r="G1551" t="s">
        <v>543</v>
      </c>
      <c r="H1551" t="s">
        <v>82</v>
      </c>
      <c r="I1551" t="s">
        <v>82</v>
      </c>
    </row>
    <row r="1552" spans="1:9" x14ac:dyDescent="0.25">
      <c r="A1552" s="31">
        <v>1551</v>
      </c>
      <c r="B1552" s="48">
        <v>44118</v>
      </c>
      <c r="C1552" t="s">
        <v>4</v>
      </c>
      <c r="D1552" t="s">
        <v>37</v>
      </c>
      <c r="E1552" s="50">
        <v>1000</v>
      </c>
      <c r="F1552" t="s">
        <v>82</v>
      </c>
      <c r="G1552" t="s">
        <v>544</v>
      </c>
      <c r="H1552" t="s">
        <v>82</v>
      </c>
      <c r="I1552" t="s">
        <v>82</v>
      </c>
    </row>
    <row r="1553" spans="1:9" x14ac:dyDescent="0.25">
      <c r="A1553" s="31">
        <v>1552</v>
      </c>
      <c r="B1553" s="48">
        <v>44118</v>
      </c>
      <c r="C1553" t="s">
        <v>9</v>
      </c>
      <c r="D1553" t="s">
        <v>12</v>
      </c>
      <c r="E1553" s="50">
        <v>3200</v>
      </c>
      <c r="F1553" t="s">
        <v>82</v>
      </c>
      <c r="G1553" t="s">
        <v>138</v>
      </c>
      <c r="H1553" t="s">
        <v>82</v>
      </c>
      <c r="I1553" t="s">
        <v>82</v>
      </c>
    </row>
    <row r="1554" spans="1:9" x14ac:dyDescent="0.25">
      <c r="A1554" s="31">
        <v>1553</v>
      </c>
      <c r="B1554" s="48">
        <v>44118</v>
      </c>
      <c r="C1554" t="s">
        <v>13</v>
      </c>
      <c r="D1554" t="s">
        <v>180</v>
      </c>
      <c r="E1554" s="50">
        <v>2500</v>
      </c>
      <c r="F1554" t="s">
        <v>82</v>
      </c>
      <c r="G1554" t="s">
        <v>158</v>
      </c>
      <c r="H1554" t="s">
        <v>82</v>
      </c>
      <c r="I1554" t="s">
        <v>82</v>
      </c>
    </row>
    <row r="1555" spans="1:9" x14ac:dyDescent="0.25">
      <c r="A1555" s="31">
        <v>1554</v>
      </c>
      <c r="B1555" s="48">
        <v>44120</v>
      </c>
      <c r="C1555" t="s">
        <v>9</v>
      </c>
      <c r="D1555" t="s">
        <v>12</v>
      </c>
      <c r="E1555" s="50">
        <v>3200</v>
      </c>
      <c r="F1555" t="s">
        <v>82</v>
      </c>
      <c r="G1555" t="s">
        <v>138</v>
      </c>
      <c r="H1555" t="s">
        <v>82</v>
      </c>
      <c r="I1555" t="s">
        <v>82</v>
      </c>
    </row>
    <row r="1556" spans="1:9" x14ac:dyDescent="0.25">
      <c r="A1556" s="31">
        <v>1555</v>
      </c>
      <c r="B1556" s="48">
        <v>44120</v>
      </c>
      <c r="C1556" t="s">
        <v>13</v>
      </c>
      <c r="D1556" t="s">
        <v>17</v>
      </c>
      <c r="E1556" s="50">
        <v>15500</v>
      </c>
      <c r="F1556" t="s">
        <v>82</v>
      </c>
      <c r="G1556" t="s">
        <v>17</v>
      </c>
      <c r="H1556" t="s">
        <v>82</v>
      </c>
      <c r="I1556" t="s">
        <v>82</v>
      </c>
    </row>
    <row r="1557" spans="1:9" x14ac:dyDescent="0.25">
      <c r="A1557" s="31">
        <v>1556</v>
      </c>
      <c r="B1557" s="48">
        <v>44120</v>
      </c>
      <c r="C1557" t="s">
        <v>9</v>
      </c>
      <c r="D1557" t="s">
        <v>10</v>
      </c>
      <c r="E1557" s="50">
        <v>5000</v>
      </c>
      <c r="F1557" t="s">
        <v>82</v>
      </c>
      <c r="G1557" t="s">
        <v>209</v>
      </c>
      <c r="H1557" t="s">
        <v>82</v>
      </c>
      <c r="I1557" t="s">
        <v>82</v>
      </c>
    </row>
    <row r="1558" spans="1:9" x14ac:dyDescent="0.25">
      <c r="A1558" s="31">
        <v>1557</v>
      </c>
      <c r="B1558" s="48">
        <v>44121</v>
      </c>
      <c r="C1558" t="s">
        <v>768</v>
      </c>
      <c r="D1558" t="s">
        <v>764</v>
      </c>
      <c r="E1558" s="50">
        <v>45500</v>
      </c>
      <c r="F1558" t="s">
        <v>82</v>
      </c>
      <c r="G1558" t="s">
        <v>191</v>
      </c>
      <c r="H1558" t="s">
        <v>82</v>
      </c>
      <c r="I1558" t="s">
        <v>82</v>
      </c>
    </row>
    <row r="1559" spans="1:9" x14ac:dyDescent="0.25">
      <c r="A1559" s="31">
        <v>1558</v>
      </c>
      <c r="B1559" s="48">
        <v>44121</v>
      </c>
      <c r="C1559" t="s">
        <v>9</v>
      </c>
      <c r="D1559" t="s">
        <v>12</v>
      </c>
      <c r="E1559" s="50">
        <v>24000</v>
      </c>
      <c r="F1559" t="s">
        <v>82</v>
      </c>
      <c r="G1559" t="s">
        <v>533</v>
      </c>
      <c r="H1559" t="s">
        <v>82</v>
      </c>
      <c r="I1559" t="s">
        <v>82</v>
      </c>
    </row>
    <row r="1560" spans="1:9" x14ac:dyDescent="0.25">
      <c r="A1560" s="31">
        <v>1559</v>
      </c>
      <c r="B1560" s="48">
        <v>44121</v>
      </c>
      <c r="C1560" t="s">
        <v>9</v>
      </c>
      <c r="D1560" t="s">
        <v>12</v>
      </c>
      <c r="E1560" s="50">
        <v>10000</v>
      </c>
      <c r="F1560" t="s">
        <v>82</v>
      </c>
      <c r="G1560" t="s">
        <v>545</v>
      </c>
      <c r="H1560" t="s">
        <v>82</v>
      </c>
      <c r="I1560" t="s">
        <v>82</v>
      </c>
    </row>
    <row r="1561" spans="1:9" x14ac:dyDescent="0.25">
      <c r="A1561" s="31">
        <v>1560</v>
      </c>
      <c r="B1561" s="48">
        <v>44122</v>
      </c>
      <c r="C1561" t="s">
        <v>92</v>
      </c>
      <c r="D1561" t="s">
        <v>75</v>
      </c>
      <c r="E1561" s="50">
        <v>5000</v>
      </c>
      <c r="F1561" t="s">
        <v>82</v>
      </c>
      <c r="G1561" t="s">
        <v>202</v>
      </c>
      <c r="H1561" t="s">
        <v>82</v>
      </c>
      <c r="I1561" t="s">
        <v>82</v>
      </c>
    </row>
    <row r="1562" spans="1:9" x14ac:dyDescent="0.25">
      <c r="A1562" s="31">
        <v>1561</v>
      </c>
      <c r="B1562" s="48">
        <v>44123</v>
      </c>
      <c r="C1562" t="s">
        <v>744</v>
      </c>
      <c r="D1562" t="s">
        <v>21</v>
      </c>
      <c r="E1562" s="50">
        <v>200000</v>
      </c>
      <c r="F1562" t="s">
        <v>82</v>
      </c>
      <c r="G1562" t="s">
        <v>546</v>
      </c>
      <c r="H1562" t="s">
        <v>82</v>
      </c>
      <c r="I1562" t="s">
        <v>82</v>
      </c>
    </row>
    <row r="1563" spans="1:9" x14ac:dyDescent="0.25">
      <c r="A1563" s="31">
        <v>1562</v>
      </c>
      <c r="B1563" s="48">
        <v>44123</v>
      </c>
      <c r="C1563" t="s">
        <v>9</v>
      </c>
      <c r="D1563" t="s">
        <v>11</v>
      </c>
      <c r="E1563" s="50">
        <v>500</v>
      </c>
      <c r="F1563" t="s">
        <v>82</v>
      </c>
      <c r="G1563" t="s">
        <v>242</v>
      </c>
      <c r="H1563" t="s">
        <v>82</v>
      </c>
      <c r="I1563" t="s">
        <v>82</v>
      </c>
    </row>
    <row r="1564" spans="1:9" x14ac:dyDescent="0.25">
      <c r="A1564" s="31">
        <v>1563</v>
      </c>
      <c r="B1564" s="48">
        <v>44123</v>
      </c>
      <c r="C1564" t="s">
        <v>13</v>
      </c>
      <c r="D1564" t="s">
        <v>15</v>
      </c>
      <c r="E1564" s="50">
        <v>4500</v>
      </c>
      <c r="F1564" t="s">
        <v>82</v>
      </c>
      <c r="G1564" t="s">
        <v>547</v>
      </c>
      <c r="H1564" t="s">
        <v>82</v>
      </c>
      <c r="I1564" t="s">
        <v>82</v>
      </c>
    </row>
    <row r="1565" spans="1:9" x14ac:dyDescent="0.25">
      <c r="A1565" s="31">
        <v>1564</v>
      </c>
      <c r="B1565" s="48">
        <v>44123</v>
      </c>
      <c r="C1565" t="s">
        <v>751</v>
      </c>
      <c r="D1565" t="s">
        <v>748</v>
      </c>
      <c r="E1565" s="50">
        <v>7500</v>
      </c>
      <c r="F1565" t="s">
        <v>82</v>
      </c>
      <c r="G1565" t="s">
        <v>548</v>
      </c>
      <c r="H1565" t="s">
        <v>82</v>
      </c>
      <c r="I1565" t="s">
        <v>82</v>
      </c>
    </row>
    <row r="1566" spans="1:9" x14ac:dyDescent="0.25">
      <c r="A1566" s="31">
        <v>1565</v>
      </c>
      <c r="B1566" s="48">
        <v>44123</v>
      </c>
      <c r="C1566" t="s">
        <v>3</v>
      </c>
      <c r="D1566" t="s">
        <v>73</v>
      </c>
      <c r="E1566" s="50">
        <v>1500</v>
      </c>
      <c r="F1566" t="s">
        <v>82</v>
      </c>
      <c r="G1566" t="s">
        <v>549</v>
      </c>
      <c r="H1566" t="s">
        <v>82</v>
      </c>
      <c r="I1566" t="s">
        <v>82</v>
      </c>
    </row>
    <row r="1567" spans="1:9" x14ac:dyDescent="0.25">
      <c r="A1567" s="31">
        <v>1566</v>
      </c>
      <c r="B1567" s="48">
        <v>44123</v>
      </c>
      <c r="C1567" t="s">
        <v>4</v>
      </c>
      <c r="D1567" t="s">
        <v>37</v>
      </c>
      <c r="E1567" s="50">
        <v>1500</v>
      </c>
      <c r="F1567" t="s">
        <v>82</v>
      </c>
      <c r="G1567" t="s">
        <v>550</v>
      </c>
      <c r="H1567" t="s">
        <v>82</v>
      </c>
      <c r="I1567" t="s">
        <v>82</v>
      </c>
    </row>
    <row r="1568" spans="1:9" x14ac:dyDescent="0.25">
      <c r="A1568" s="31">
        <v>1567</v>
      </c>
      <c r="B1568" s="48">
        <v>44123</v>
      </c>
      <c r="C1568" t="s">
        <v>23</v>
      </c>
      <c r="D1568" t="s">
        <v>760</v>
      </c>
      <c r="E1568" s="50">
        <v>1400</v>
      </c>
      <c r="F1568" t="s">
        <v>82</v>
      </c>
      <c r="G1568" t="s">
        <v>551</v>
      </c>
      <c r="H1568" t="s">
        <v>82</v>
      </c>
      <c r="I1568" t="s">
        <v>82</v>
      </c>
    </row>
    <row r="1569" spans="1:9" x14ac:dyDescent="0.25">
      <c r="A1569" s="31">
        <v>1568</v>
      </c>
      <c r="B1569" s="48">
        <v>44123</v>
      </c>
      <c r="C1569" t="s">
        <v>23</v>
      </c>
      <c r="D1569" t="s">
        <v>34</v>
      </c>
      <c r="E1569" s="50">
        <v>5000</v>
      </c>
      <c r="F1569" t="s">
        <v>82</v>
      </c>
      <c r="G1569" t="s">
        <v>552</v>
      </c>
      <c r="H1569" t="s">
        <v>82</v>
      </c>
      <c r="I1569" t="s">
        <v>82</v>
      </c>
    </row>
    <row r="1570" spans="1:9" x14ac:dyDescent="0.25">
      <c r="A1570" s="31">
        <v>1569</v>
      </c>
      <c r="B1570" s="48">
        <v>44124</v>
      </c>
      <c r="C1570" t="s">
        <v>23</v>
      </c>
      <c r="D1570" t="s">
        <v>125</v>
      </c>
      <c r="E1570" s="50">
        <v>22000</v>
      </c>
      <c r="F1570" t="s">
        <v>82</v>
      </c>
      <c r="G1570" t="s">
        <v>553</v>
      </c>
      <c r="H1570" t="s">
        <v>82</v>
      </c>
      <c r="I1570" t="s">
        <v>82</v>
      </c>
    </row>
    <row r="1571" spans="1:9" x14ac:dyDescent="0.25">
      <c r="A1571" s="31">
        <v>1570</v>
      </c>
      <c r="B1571" s="48">
        <v>44124</v>
      </c>
      <c r="C1571" t="s">
        <v>751</v>
      </c>
      <c r="D1571" t="s">
        <v>757</v>
      </c>
      <c r="E1571" s="50">
        <v>5000</v>
      </c>
      <c r="F1571" t="s">
        <v>82</v>
      </c>
      <c r="G1571" t="s">
        <v>554</v>
      </c>
      <c r="H1571" t="s">
        <v>82</v>
      </c>
      <c r="I1571" t="s">
        <v>82</v>
      </c>
    </row>
    <row r="1572" spans="1:9" x14ac:dyDescent="0.25">
      <c r="A1572" s="31">
        <v>1571</v>
      </c>
      <c r="B1572" s="48">
        <v>44124</v>
      </c>
      <c r="C1572" t="s">
        <v>9</v>
      </c>
      <c r="D1572" t="s">
        <v>10</v>
      </c>
      <c r="E1572" s="50">
        <v>5200</v>
      </c>
      <c r="F1572" t="s">
        <v>82</v>
      </c>
      <c r="G1572" t="s">
        <v>209</v>
      </c>
      <c r="H1572" t="s">
        <v>82</v>
      </c>
      <c r="I1572" t="s">
        <v>82</v>
      </c>
    </row>
    <row r="1573" spans="1:9" x14ac:dyDescent="0.25">
      <c r="A1573" s="31">
        <v>1572</v>
      </c>
      <c r="B1573" s="48">
        <v>44124</v>
      </c>
      <c r="C1573" t="s">
        <v>48</v>
      </c>
      <c r="D1573" t="s">
        <v>119</v>
      </c>
      <c r="E1573" s="50">
        <v>5000</v>
      </c>
      <c r="F1573" t="s">
        <v>82</v>
      </c>
      <c r="G1573" t="s">
        <v>555</v>
      </c>
      <c r="H1573" t="s">
        <v>82</v>
      </c>
      <c r="I1573" t="s">
        <v>82</v>
      </c>
    </row>
    <row r="1574" spans="1:9" x14ac:dyDescent="0.25">
      <c r="A1574" s="31">
        <v>1573</v>
      </c>
      <c r="B1574" s="48">
        <v>44125</v>
      </c>
      <c r="C1574" t="s">
        <v>9</v>
      </c>
      <c r="D1574" t="s">
        <v>12</v>
      </c>
      <c r="E1574" s="50">
        <v>3200</v>
      </c>
      <c r="F1574" t="s">
        <v>82</v>
      </c>
      <c r="G1574" t="s">
        <v>138</v>
      </c>
      <c r="H1574" t="s">
        <v>82</v>
      </c>
      <c r="I1574" t="s">
        <v>82</v>
      </c>
    </row>
    <row r="1575" spans="1:9" x14ac:dyDescent="0.25">
      <c r="A1575" s="31">
        <v>1574</v>
      </c>
      <c r="B1575" s="48">
        <v>44126</v>
      </c>
      <c r="C1575" t="s">
        <v>13</v>
      </c>
      <c r="D1575" t="s">
        <v>19</v>
      </c>
      <c r="E1575" s="50">
        <v>30500</v>
      </c>
      <c r="F1575" t="s">
        <v>82</v>
      </c>
      <c r="G1575" t="s">
        <v>556</v>
      </c>
      <c r="H1575" t="s">
        <v>82</v>
      </c>
      <c r="I1575" t="s">
        <v>82</v>
      </c>
    </row>
    <row r="1576" spans="1:9" x14ac:dyDescent="0.25">
      <c r="A1576" s="31">
        <v>1575</v>
      </c>
      <c r="B1576" s="48">
        <v>44126</v>
      </c>
      <c r="C1576" t="s">
        <v>750</v>
      </c>
      <c r="D1576" t="s">
        <v>758</v>
      </c>
      <c r="E1576" s="50">
        <v>8300</v>
      </c>
      <c r="F1576" t="s">
        <v>82</v>
      </c>
      <c r="G1576" t="s">
        <v>557</v>
      </c>
      <c r="H1576" t="s">
        <v>82</v>
      </c>
      <c r="I1576" t="s">
        <v>82</v>
      </c>
    </row>
    <row r="1577" spans="1:9" x14ac:dyDescent="0.25">
      <c r="A1577" s="31">
        <v>1576</v>
      </c>
      <c r="B1577" s="48">
        <v>44126</v>
      </c>
      <c r="C1577" t="s">
        <v>13</v>
      </c>
      <c r="D1577" t="s">
        <v>759</v>
      </c>
      <c r="E1577" s="50">
        <v>2000</v>
      </c>
      <c r="F1577" t="s">
        <v>82</v>
      </c>
      <c r="G1577" t="s">
        <v>558</v>
      </c>
      <c r="H1577" t="s">
        <v>82</v>
      </c>
      <c r="I1577" t="s">
        <v>82</v>
      </c>
    </row>
    <row r="1578" spans="1:9" x14ac:dyDescent="0.25">
      <c r="A1578" s="31">
        <v>1577</v>
      </c>
      <c r="B1578" s="48">
        <v>44126</v>
      </c>
      <c r="C1578" t="s">
        <v>23</v>
      </c>
      <c r="D1578" t="s">
        <v>760</v>
      </c>
      <c r="E1578" s="50">
        <v>23500</v>
      </c>
      <c r="F1578" t="s">
        <v>82</v>
      </c>
      <c r="G1578" t="s">
        <v>559</v>
      </c>
      <c r="H1578" t="s">
        <v>82</v>
      </c>
      <c r="I1578" t="s">
        <v>82</v>
      </c>
    </row>
    <row r="1579" spans="1:9" x14ac:dyDescent="0.25">
      <c r="A1579" s="31">
        <v>1578</v>
      </c>
      <c r="B1579" s="48">
        <v>44126</v>
      </c>
      <c r="C1579" t="s">
        <v>9</v>
      </c>
      <c r="D1579" t="s">
        <v>12</v>
      </c>
      <c r="E1579" s="50">
        <v>3200</v>
      </c>
      <c r="F1579" t="s">
        <v>82</v>
      </c>
      <c r="G1579" t="s">
        <v>138</v>
      </c>
      <c r="H1579" t="s">
        <v>82</v>
      </c>
      <c r="I1579" t="s">
        <v>82</v>
      </c>
    </row>
    <row r="1580" spans="1:9" x14ac:dyDescent="0.25">
      <c r="A1580" s="31">
        <v>1579</v>
      </c>
      <c r="B1580" s="48">
        <v>44127</v>
      </c>
      <c r="C1580" t="s">
        <v>768</v>
      </c>
      <c r="D1580" t="s">
        <v>764</v>
      </c>
      <c r="E1580" s="50">
        <v>18100</v>
      </c>
      <c r="F1580" t="s">
        <v>82</v>
      </c>
      <c r="G1580" t="s">
        <v>560</v>
      </c>
      <c r="H1580" t="s">
        <v>82</v>
      </c>
      <c r="I1580" t="s">
        <v>82</v>
      </c>
    </row>
    <row r="1581" spans="1:9" x14ac:dyDescent="0.25">
      <c r="A1581" s="31">
        <v>1580</v>
      </c>
      <c r="B1581" s="48">
        <v>44127</v>
      </c>
      <c r="C1581" t="s">
        <v>744</v>
      </c>
      <c r="D1581" t="s">
        <v>422</v>
      </c>
      <c r="E1581" s="50">
        <v>149500</v>
      </c>
      <c r="F1581" t="s">
        <v>82</v>
      </c>
      <c r="G1581" t="s">
        <v>561</v>
      </c>
      <c r="H1581" t="s">
        <v>82</v>
      </c>
      <c r="I1581" t="s">
        <v>82</v>
      </c>
    </row>
    <row r="1582" spans="1:9" x14ac:dyDescent="0.25">
      <c r="A1582" s="31">
        <v>1581</v>
      </c>
      <c r="B1582" s="48">
        <v>44129</v>
      </c>
      <c r="C1582" t="s">
        <v>9</v>
      </c>
      <c r="D1582" t="s">
        <v>12</v>
      </c>
      <c r="E1582" s="50">
        <v>7850</v>
      </c>
      <c r="F1582" t="s">
        <v>82</v>
      </c>
      <c r="G1582" t="s">
        <v>562</v>
      </c>
      <c r="H1582" t="s">
        <v>82</v>
      </c>
      <c r="I1582" t="s">
        <v>82</v>
      </c>
    </row>
    <row r="1583" spans="1:9" x14ac:dyDescent="0.25">
      <c r="A1583" s="31">
        <v>1582</v>
      </c>
      <c r="B1583" s="48">
        <v>44129</v>
      </c>
      <c r="C1583" t="s">
        <v>751</v>
      </c>
      <c r="D1583" t="s">
        <v>757</v>
      </c>
      <c r="E1583" s="50">
        <v>10000</v>
      </c>
      <c r="F1583" t="s">
        <v>82</v>
      </c>
      <c r="G1583" t="s">
        <v>563</v>
      </c>
      <c r="H1583" t="s">
        <v>82</v>
      </c>
      <c r="I1583" t="s">
        <v>82</v>
      </c>
    </row>
    <row r="1584" spans="1:9" x14ac:dyDescent="0.25">
      <c r="A1584" s="31">
        <v>1583</v>
      </c>
      <c r="B1584" s="48">
        <v>44129</v>
      </c>
      <c r="C1584" t="s">
        <v>23</v>
      </c>
      <c r="D1584" t="s">
        <v>760</v>
      </c>
      <c r="E1584" s="50">
        <v>2000</v>
      </c>
      <c r="F1584" t="s">
        <v>82</v>
      </c>
      <c r="G1584" t="s">
        <v>564</v>
      </c>
      <c r="H1584" t="s">
        <v>82</v>
      </c>
      <c r="I1584" t="s">
        <v>82</v>
      </c>
    </row>
    <row r="1585" spans="1:9" x14ac:dyDescent="0.25">
      <c r="A1585" s="31">
        <v>1584</v>
      </c>
      <c r="B1585" s="48">
        <v>44130</v>
      </c>
      <c r="C1585" t="s">
        <v>23</v>
      </c>
      <c r="D1585" t="s">
        <v>762</v>
      </c>
      <c r="E1585" s="50">
        <v>14500</v>
      </c>
      <c r="F1585" t="s">
        <v>82</v>
      </c>
      <c r="G1585" t="s">
        <v>565</v>
      </c>
      <c r="H1585" t="s">
        <v>82</v>
      </c>
      <c r="I1585" t="s">
        <v>82</v>
      </c>
    </row>
    <row r="1586" spans="1:9" x14ac:dyDescent="0.25">
      <c r="A1586" s="31">
        <v>1585</v>
      </c>
      <c r="B1586" s="48">
        <v>44130</v>
      </c>
      <c r="C1586" t="s">
        <v>750</v>
      </c>
      <c r="D1586" t="s">
        <v>615</v>
      </c>
      <c r="E1586" s="50">
        <v>306000</v>
      </c>
      <c r="F1586" t="s">
        <v>82</v>
      </c>
      <c r="G1586" t="s">
        <v>566</v>
      </c>
      <c r="H1586" t="s">
        <v>82</v>
      </c>
      <c r="I1586" t="s">
        <v>82</v>
      </c>
    </row>
    <row r="1587" spans="1:9" x14ac:dyDescent="0.25">
      <c r="A1587" s="31">
        <v>1586</v>
      </c>
      <c r="B1587" s="48">
        <v>44130</v>
      </c>
      <c r="C1587" t="s">
        <v>744</v>
      </c>
      <c r="D1587" t="s">
        <v>745</v>
      </c>
      <c r="E1587" s="50">
        <v>515500</v>
      </c>
      <c r="F1587" t="s">
        <v>82</v>
      </c>
      <c r="G1587" t="s">
        <v>567</v>
      </c>
      <c r="H1587" t="s">
        <v>82</v>
      </c>
      <c r="I1587" t="s">
        <v>82</v>
      </c>
    </row>
    <row r="1588" spans="1:9" x14ac:dyDescent="0.25">
      <c r="A1588" s="31">
        <v>1587</v>
      </c>
      <c r="B1588" s="48">
        <v>44130</v>
      </c>
      <c r="C1588" t="s">
        <v>744</v>
      </c>
      <c r="D1588" t="s">
        <v>745</v>
      </c>
      <c r="E1588" s="50">
        <v>403000</v>
      </c>
      <c r="F1588" t="s">
        <v>82</v>
      </c>
      <c r="G1588" t="s">
        <v>568</v>
      </c>
      <c r="H1588" t="s">
        <v>82</v>
      </c>
      <c r="I1588" t="s">
        <v>82</v>
      </c>
    </row>
    <row r="1589" spans="1:9" x14ac:dyDescent="0.25">
      <c r="A1589" s="31">
        <v>1588</v>
      </c>
      <c r="B1589" s="48">
        <v>44130</v>
      </c>
      <c r="C1589" t="s">
        <v>9</v>
      </c>
      <c r="D1589" t="s">
        <v>12</v>
      </c>
      <c r="E1589" s="50">
        <v>8200</v>
      </c>
      <c r="F1589" t="s">
        <v>82</v>
      </c>
      <c r="G1589" t="s">
        <v>190</v>
      </c>
      <c r="H1589" t="s">
        <v>82</v>
      </c>
      <c r="I1589" t="s">
        <v>82</v>
      </c>
    </row>
    <row r="1590" spans="1:9" x14ac:dyDescent="0.25">
      <c r="A1590" s="31">
        <v>1589</v>
      </c>
      <c r="B1590" s="48">
        <v>44131</v>
      </c>
      <c r="C1590" t="s">
        <v>744</v>
      </c>
      <c r="D1590" t="s">
        <v>745</v>
      </c>
      <c r="E1590" s="50">
        <v>703000</v>
      </c>
      <c r="F1590" t="s">
        <v>82</v>
      </c>
      <c r="G1590" t="s">
        <v>569</v>
      </c>
      <c r="H1590" t="s">
        <v>82</v>
      </c>
      <c r="I1590" t="s">
        <v>82</v>
      </c>
    </row>
    <row r="1591" spans="1:9" x14ac:dyDescent="0.25">
      <c r="A1591" s="31">
        <v>1590</v>
      </c>
      <c r="B1591" s="48">
        <v>44131</v>
      </c>
      <c r="C1591" t="s">
        <v>768</v>
      </c>
      <c r="D1591" t="s">
        <v>764</v>
      </c>
      <c r="E1591" s="50">
        <v>30000</v>
      </c>
      <c r="F1591" t="s">
        <v>82</v>
      </c>
      <c r="G1591" t="s">
        <v>502</v>
      </c>
      <c r="H1591" t="s">
        <v>82</v>
      </c>
      <c r="I1591" t="s">
        <v>82</v>
      </c>
    </row>
    <row r="1592" spans="1:9" x14ac:dyDescent="0.25">
      <c r="A1592" s="31">
        <v>1591</v>
      </c>
      <c r="B1592" s="48">
        <v>44132</v>
      </c>
      <c r="C1592" t="s">
        <v>751</v>
      </c>
      <c r="D1592" t="s">
        <v>757</v>
      </c>
      <c r="E1592" s="50">
        <v>35000</v>
      </c>
      <c r="F1592" t="s">
        <v>82</v>
      </c>
      <c r="G1592" t="s">
        <v>570</v>
      </c>
      <c r="H1592" t="s">
        <v>82</v>
      </c>
      <c r="I1592" t="s">
        <v>82</v>
      </c>
    </row>
    <row r="1593" spans="1:9" x14ac:dyDescent="0.25">
      <c r="A1593" s="31">
        <v>1592</v>
      </c>
      <c r="B1593" s="48">
        <v>44132</v>
      </c>
      <c r="C1593" t="s">
        <v>744</v>
      </c>
      <c r="D1593" t="s">
        <v>21</v>
      </c>
      <c r="E1593" s="50">
        <v>5000</v>
      </c>
      <c r="F1593" t="s">
        <v>82</v>
      </c>
      <c r="G1593" t="s">
        <v>283</v>
      </c>
      <c r="H1593" t="s">
        <v>82</v>
      </c>
      <c r="I1593" t="s">
        <v>82</v>
      </c>
    </row>
    <row r="1594" spans="1:9" x14ac:dyDescent="0.25">
      <c r="A1594" s="31">
        <v>1593</v>
      </c>
      <c r="B1594" s="48">
        <v>44133</v>
      </c>
      <c r="C1594" t="s">
        <v>23</v>
      </c>
      <c r="D1594" t="s">
        <v>760</v>
      </c>
      <c r="E1594" s="50">
        <v>1000</v>
      </c>
      <c r="F1594" t="s">
        <v>82</v>
      </c>
      <c r="G1594" t="s">
        <v>571</v>
      </c>
      <c r="H1594" t="s">
        <v>82</v>
      </c>
      <c r="I1594" t="s">
        <v>82</v>
      </c>
    </row>
    <row r="1595" spans="1:9" x14ac:dyDescent="0.25">
      <c r="A1595" s="31">
        <v>1594</v>
      </c>
      <c r="B1595" s="48">
        <v>44133</v>
      </c>
      <c r="C1595" t="s">
        <v>13</v>
      </c>
      <c r="D1595" t="s">
        <v>759</v>
      </c>
      <c r="E1595" s="50">
        <v>3000</v>
      </c>
      <c r="F1595" t="s">
        <v>82</v>
      </c>
      <c r="G1595" t="s">
        <v>572</v>
      </c>
      <c r="H1595" t="s">
        <v>82</v>
      </c>
      <c r="I1595" t="s">
        <v>82</v>
      </c>
    </row>
    <row r="1596" spans="1:9" x14ac:dyDescent="0.25">
      <c r="A1596" s="31">
        <v>1595</v>
      </c>
      <c r="B1596" s="48">
        <v>44134</v>
      </c>
      <c r="C1596" t="s">
        <v>23</v>
      </c>
      <c r="D1596" t="s">
        <v>760</v>
      </c>
      <c r="E1596" s="50">
        <v>4000</v>
      </c>
      <c r="F1596" t="s">
        <v>82</v>
      </c>
      <c r="G1596" t="s">
        <v>573</v>
      </c>
      <c r="H1596" t="s">
        <v>82</v>
      </c>
      <c r="I1596" t="s">
        <v>82</v>
      </c>
    </row>
    <row r="1597" spans="1:9" x14ac:dyDescent="0.25">
      <c r="A1597" s="31">
        <v>1596</v>
      </c>
      <c r="B1597" s="48">
        <v>44134</v>
      </c>
      <c r="C1597" t="s">
        <v>13</v>
      </c>
      <c r="D1597" t="s">
        <v>17</v>
      </c>
      <c r="E1597" s="50">
        <v>8900</v>
      </c>
      <c r="F1597" t="s">
        <v>82</v>
      </c>
      <c r="G1597" t="s">
        <v>574</v>
      </c>
      <c r="H1597" t="s">
        <v>82</v>
      </c>
      <c r="I1597" t="s">
        <v>82</v>
      </c>
    </row>
    <row r="1598" spans="1:9" x14ac:dyDescent="0.25">
      <c r="A1598" s="31">
        <v>1597</v>
      </c>
      <c r="B1598" s="48">
        <v>44134</v>
      </c>
      <c r="C1598" t="s">
        <v>9</v>
      </c>
      <c r="D1598" t="s">
        <v>12</v>
      </c>
      <c r="E1598" s="50">
        <v>3200</v>
      </c>
      <c r="F1598" t="s">
        <v>82</v>
      </c>
      <c r="G1598" t="s">
        <v>138</v>
      </c>
      <c r="H1598" t="s">
        <v>82</v>
      </c>
      <c r="I1598" t="s">
        <v>82</v>
      </c>
    </row>
    <row r="1599" spans="1:9" x14ac:dyDescent="0.25">
      <c r="A1599" s="31">
        <v>1598</v>
      </c>
      <c r="B1599" s="48">
        <v>44135</v>
      </c>
      <c r="C1599" t="s">
        <v>768</v>
      </c>
      <c r="D1599" t="s">
        <v>764</v>
      </c>
      <c r="E1599" s="50">
        <v>42500</v>
      </c>
      <c r="F1599" t="s">
        <v>82</v>
      </c>
      <c r="G1599" t="s">
        <v>191</v>
      </c>
      <c r="H1599" t="s">
        <v>82</v>
      </c>
      <c r="I1599" t="s">
        <v>82</v>
      </c>
    </row>
    <row r="1600" spans="1:9" x14ac:dyDescent="0.25">
      <c r="A1600" s="31">
        <v>1599</v>
      </c>
      <c r="B1600" s="48">
        <v>44135</v>
      </c>
      <c r="C1600" t="s">
        <v>23</v>
      </c>
      <c r="D1600" t="s">
        <v>125</v>
      </c>
      <c r="E1600" s="50">
        <v>8000</v>
      </c>
      <c r="F1600" t="s">
        <v>82</v>
      </c>
      <c r="G1600" t="s">
        <v>575</v>
      </c>
      <c r="H1600" t="s">
        <v>82</v>
      </c>
      <c r="I1600" t="s">
        <v>82</v>
      </c>
    </row>
    <row r="1601" spans="1:9" x14ac:dyDescent="0.25">
      <c r="A1601" s="31">
        <v>1600</v>
      </c>
      <c r="B1601" s="48">
        <v>44135</v>
      </c>
      <c r="C1601" t="s">
        <v>23</v>
      </c>
      <c r="D1601" t="s">
        <v>125</v>
      </c>
      <c r="E1601" s="50">
        <v>4000</v>
      </c>
      <c r="F1601" t="s">
        <v>82</v>
      </c>
      <c r="G1601" t="s">
        <v>576</v>
      </c>
      <c r="H1601" t="s">
        <v>82</v>
      </c>
      <c r="I1601" t="s">
        <v>82</v>
      </c>
    </row>
    <row r="1602" spans="1:9" x14ac:dyDescent="0.25">
      <c r="A1602" s="31">
        <v>1601</v>
      </c>
      <c r="B1602" s="48">
        <v>44135</v>
      </c>
      <c r="C1602" t="s">
        <v>9</v>
      </c>
      <c r="D1602" t="s">
        <v>12</v>
      </c>
      <c r="E1602" s="50">
        <v>3200</v>
      </c>
      <c r="F1602" t="s">
        <v>82</v>
      </c>
      <c r="G1602" t="s">
        <v>138</v>
      </c>
      <c r="H1602" t="s">
        <v>82</v>
      </c>
      <c r="I1602" t="s">
        <v>82</v>
      </c>
    </row>
    <row r="1603" spans="1:9" x14ac:dyDescent="0.25">
      <c r="A1603" s="31">
        <v>1602</v>
      </c>
      <c r="B1603" s="48">
        <v>44135</v>
      </c>
      <c r="C1603" t="s">
        <v>768</v>
      </c>
      <c r="D1603" t="s">
        <v>755</v>
      </c>
      <c r="E1603" s="50">
        <v>16800</v>
      </c>
      <c r="F1603" t="s">
        <v>82</v>
      </c>
      <c r="G1603" t="s">
        <v>577</v>
      </c>
      <c r="H1603" t="s">
        <v>82</v>
      </c>
      <c r="I1603" t="s">
        <v>82</v>
      </c>
    </row>
    <row r="1604" spans="1:9" x14ac:dyDescent="0.25">
      <c r="A1604" s="31">
        <v>1603</v>
      </c>
      <c r="B1604" s="48">
        <v>44136</v>
      </c>
      <c r="C1604" t="s">
        <v>9</v>
      </c>
      <c r="D1604" t="s">
        <v>12</v>
      </c>
      <c r="E1604" s="50">
        <v>5200</v>
      </c>
      <c r="F1604" t="s">
        <v>82</v>
      </c>
      <c r="G1604" t="s">
        <v>138</v>
      </c>
      <c r="H1604" t="s">
        <v>82</v>
      </c>
      <c r="I1604" t="s">
        <v>82</v>
      </c>
    </row>
    <row r="1605" spans="1:9" x14ac:dyDescent="0.25">
      <c r="A1605" s="31">
        <v>1604</v>
      </c>
      <c r="B1605" s="48">
        <v>44137</v>
      </c>
      <c r="C1605" t="s">
        <v>744</v>
      </c>
      <c r="D1605" t="s">
        <v>422</v>
      </c>
      <c r="E1605" s="50">
        <v>24000</v>
      </c>
      <c r="F1605" t="s">
        <v>82</v>
      </c>
      <c r="G1605" t="s">
        <v>327</v>
      </c>
      <c r="H1605" t="s">
        <v>82</v>
      </c>
      <c r="I1605" t="s">
        <v>82</v>
      </c>
    </row>
    <row r="1606" spans="1:9" x14ac:dyDescent="0.25">
      <c r="A1606" s="31">
        <v>1605</v>
      </c>
      <c r="B1606" s="48">
        <v>44137</v>
      </c>
      <c r="C1606" t="s">
        <v>48</v>
      </c>
      <c r="D1606" t="s">
        <v>119</v>
      </c>
      <c r="E1606" s="50">
        <v>4000</v>
      </c>
      <c r="F1606" t="s">
        <v>82</v>
      </c>
      <c r="G1606" t="s">
        <v>322</v>
      </c>
      <c r="H1606" t="s">
        <v>82</v>
      </c>
      <c r="I1606" t="s">
        <v>82</v>
      </c>
    </row>
    <row r="1607" spans="1:9" x14ac:dyDescent="0.25">
      <c r="A1607" s="31">
        <v>1606</v>
      </c>
      <c r="B1607" s="48">
        <v>44137</v>
      </c>
      <c r="C1607" t="s">
        <v>13</v>
      </c>
      <c r="D1607" t="s">
        <v>758</v>
      </c>
      <c r="E1607" s="50">
        <v>12300</v>
      </c>
      <c r="F1607" t="s">
        <v>82</v>
      </c>
      <c r="G1607" t="s">
        <v>578</v>
      </c>
      <c r="H1607" t="s">
        <v>82</v>
      </c>
      <c r="I1607" t="s">
        <v>82</v>
      </c>
    </row>
    <row r="1608" spans="1:9" x14ac:dyDescent="0.25">
      <c r="A1608" s="31">
        <v>1607</v>
      </c>
      <c r="B1608" s="48">
        <v>44138</v>
      </c>
      <c r="C1608" t="s">
        <v>13</v>
      </c>
      <c r="D1608" t="s">
        <v>756</v>
      </c>
      <c r="E1608" s="50">
        <v>2000</v>
      </c>
      <c r="F1608" t="s">
        <v>82</v>
      </c>
      <c r="G1608" t="s">
        <v>579</v>
      </c>
      <c r="H1608" t="s">
        <v>82</v>
      </c>
      <c r="I1608" t="s">
        <v>82</v>
      </c>
    </row>
    <row r="1609" spans="1:9" x14ac:dyDescent="0.25">
      <c r="A1609" s="31">
        <v>1608</v>
      </c>
      <c r="B1609" s="48">
        <v>44138</v>
      </c>
      <c r="C1609" t="s">
        <v>23</v>
      </c>
      <c r="D1609" t="s">
        <v>74</v>
      </c>
      <c r="E1609" s="50">
        <v>8900</v>
      </c>
      <c r="F1609" t="s">
        <v>82</v>
      </c>
      <c r="G1609" t="s">
        <v>580</v>
      </c>
      <c r="H1609" t="s">
        <v>82</v>
      </c>
      <c r="I1609" t="s">
        <v>82</v>
      </c>
    </row>
    <row r="1610" spans="1:9" x14ac:dyDescent="0.25">
      <c r="A1610" s="31">
        <v>1609</v>
      </c>
      <c r="B1610" s="48">
        <v>44138</v>
      </c>
      <c r="C1610" t="s">
        <v>744</v>
      </c>
      <c r="D1610" t="s">
        <v>21</v>
      </c>
      <c r="E1610" s="50">
        <v>10000</v>
      </c>
      <c r="F1610" t="s">
        <v>82</v>
      </c>
      <c r="G1610" t="s">
        <v>581</v>
      </c>
      <c r="H1610" t="s">
        <v>82</v>
      </c>
      <c r="I1610" t="s">
        <v>82</v>
      </c>
    </row>
    <row r="1611" spans="1:9" x14ac:dyDescent="0.25">
      <c r="A1611" s="31">
        <v>1610</v>
      </c>
      <c r="B1611" s="48">
        <v>44138</v>
      </c>
      <c r="C1611" t="s">
        <v>9</v>
      </c>
      <c r="D1611" t="s">
        <v>12</v>
      </c>
      <c r="E1611" s="50">
        <v>56000</v>
      </c>
      <c r="F1611" t="s">
        <v>82</v>
      </c>
      <c r="G1611" t="s">
        <v>582</v>
      </c>
      <c r="H1611" t="s">
        <v>82</v>
      </c>
      <c r="I1611" t="s">
        <v>82</v>
      </c>
    </row>
    <row r="1612" spans="1:9" x14ac:dyDescent="0.25">
      <c r="A1612" s="31">
        <v>1611</v>
      </c>
      <c r="B1612" s="48">
        <v>44138</v>
      </c>
      <c r="C1612" t="s">
        <v>23</v>
      </c>
      <c r="D1612" t="s">
        <v>760</v>
      </c>
      <c r="E1612" s="50">
        <v>11000</v>
      </c>
      <c r="F1612" t="s">
        <v>82</v>
      </c>
      <c r="G1612" t="s">
        <v>583</v>
      </c>
      <c r="H1612" t="s">
        <v>82</v>
      </c>
      <c r="I1612" t="s">
        <v>82</v>
      </c>
    </row>
    <row r="1613" spans="1:9" x14ac:dyDescent="0.25">
      <c r="A1613" s="31">
        <v>1612</v>
      </c>
      <c r="B1613" s="48">
        <v>44138</v>
      </c>
      <c r="C1613" t="s">
        <v>13</v>
      </c>
      <c r="D1613" t="s">
        <v>76</v>
      </c>
      <c r="E1613" s="50">
        <v>3000</v>
      </c>
      <c r="F1613" t="s">
        <v>82</v>
      </c>
      <c r="G1613" t="s">
        <v>584</v>
      </c>
      <c r="H1613" t="s">
        <v>82</v>
      </c>
      <c r="I1613" t="s">
        <v>82</v>
      </c>
    </row>
    <row r="1614" spans="1:9" x14ac:dyDescent="0.25">
      <c r="A1614" s="31">
        <v>1613</v>
      </c>
      <c r="B1614" s="48">
        <v>44138</v>
      </c>
      <c r="C1614" t="s">
        <v>13</v>
      </c>
      <c r="D1614" t="s">
        <v>756</v>
      </c>
      <c r="E1614" s="50">
        <v>4200</v>
      </c>
      <c r="F1614" t="s">
        <v>82</v>
      </c>
      <c r="G1614" t="s">
        <v>585</v>
      </c>
      <c r="H1614" t="s">
        <v>82</v>
      </c>
      <c r="I1614" t="s">
        <v>82</v>
      </c>
    </row>
    <row r="1615" spans="1:9" x14ac:dyDescent="0.25">
      <c r="A1615" s="31">
        <v>1614</v>
      </c>
      <c r="B1615" s="48">
        <v>44139</v>
      </c>
      <c r="C1615" t="s">
        <v>751</v>
      </c>
      <c r="D1615" t="s">
        <v>747</v>
      </c>
      <c r="E1615" s="50">
        <v>1500</v>
      </c>
      <c r="F1615" t="s">
        <v>82</v>
      </c>
      <c r="G1615" t="s">
        <v>586</v>
      </c>
      <c r="H1615" t="s">
        <v>82</v>
      </c>
      <c r="I1615" t="s">
        <v>82</v>
      </c>
    </row>
    <row r="1616" spans="1:9" x14ac:dyDescent="0.25">
      <c r="A1616" s="31">
        <v>1615</v>
      </c>
      <c r="B1616" s="48">
        <v>44139</v>
      </c>
      <c r="C1616" t="s">
        <v>23</v>
      </c>
      <c r="D1616" t="s">
        <v>762</v>
      </c>
      <c r="E1616" s="50">
        <v>3700</v>
      </c>
      <c r="F1616" t="s">
        <v>82</v>
      </c>
      <c r="G1616" t="s">
        <v>587</v>
      </c>
      <c r="H1616" t="s">
        <v>82</v>
      </c>
      <c r="I1616" t="s">
        <v>82</v>
      </c>
    </row>
    <row r="1617" spans="1:9" x14ac:dyDescent="0.25">
      <c r="A1617" s="31">
        <v>1616</v>
      </c>
      <c r="B1617" s="48">
        <v>44139</v>
      </c>
      <c r="C1617" t="s">
        <v>44</v>
      </c>
      <c r="D1617" t="s">
        <v>767</v>
      </c>
      <c r="E1617" s="50">
        <v>130000</v>
      </c>
      <c r="F1617" t="s">
        <v>82</v>
      </c>
      <c r="G1617" t="s">
        <v>588</v>
      </c>
      <c r="H1617" t="s">
        <v>82</v>
      </c>
      <c r="I1617" t="s">
        <v>82</v>
      </c>
    </row>
    <row r="1618" spans="1:9" x14ac:dyDescent="0.25">
      <c r="A1618" s="31">
        <v>1617</v>
      </c>
      <c r="B1618" s="48">
        <v>44139</v>
      </c>
      <c r="C1618" t="s">
        <v>744</v>
      </c>
      <c r="D1618" t="s">
        <v>21</v>
      </c>
      <c r="E1618" s="50">
        <v>10000</v>
      </c>
      <c r="F1618" t="s">
        <v>82</v>
      </c>
      <c r="G1618" t="s">
        <v>330</v>
      </c>
      <c r="H1618" t="s">
        <v>82</v>
      </c>
      <c r="I1618" t="s">
        <v>82</v>
      </c>
    </row>
    <row r="1619" spans="1:9" x14ac:dyDescent="0.25">
      <c r="A1619" s="31">
        <v>1618</v>
      </c>
      <c r="B1619" s="48">
        <v>44140</v>
      </c>
      <c r="C1619" t="s">
        <v>48</v>
      </c>
      <c r="D1619" t="s">
        <v>118</v>
      </c>
      <c r="E1619" s="50">
        <v>20000</v>
      </c>
      <c r="F1619" t="s">
        <v>82</v>
      </c>
      <c r="G1619" t="s">
        <v>589</v>
      </c>
      <c r="H1619" t="s">
        <v>82</v>
      </c>
      <c r="I1619" t="s">
        <v>82</v>
      </c>
    </row>
    <row r="1620" spans="1:9" x14ac:dyDescent="0.25">
      <c r="A1620" s="31">
        <v>1619</v>
      </c>
      <c r="B1620" s="48">
        <v>44140</v>
      </c>
      <c r="C1620" t="s">
        <v>13</v>
      </c>
      <c r="D1620" t="s">
        <v>180</v>
      </c>
      <c r="E1620" s="50">
        <v>5000</v>
      </c>
      <c r="F1620" t="s">
        <v>82</v>
      </c>
      <c r="G1620" t="s">
        <v>590</v>
      </c>
      <c r="H1620" t="s">
        <v>82</v>
      </c>
      <c r="I1620" t="s">
        <v>82</v>
      </c>
    </row>
    <row r="1621" spans="1:9" x14ac:dyDescent="0.25">
      <c r="A1621" s="31">
        <v>1620</v>
      </c>
      <c r="B1621" s="48">
        <v>44140</v>
      </c>
      <c r="C1621" t="s">
        <v>13</v>
      </c>
      <c r="D1621" t="s">
        <v>758</v>
      </c>
      <c r="E1621" s="50">
        <v>17000</v>
      </c>
      <c r="F1621" t="s">
        <v>82</v>
      </c>
      <c r="G1621" t="s">
        <v>591</v>
      </c>
      <c r="H1621" t="s">
        <v>82</v>
      </c>
      <c r="I1621" t="s">
        <v>82</v>
      </c>
    </row>
    <row r="1622" spans="1:9" x14ac:dyDescent="0.25">
      <c r="A1622" s="31">
        <v>1621</v>
      </c>
      <c r="B1622" s="48">
        <v>44140</v>
      </c>
      <c r="C1622" t="s">
        <v>23</v>
      </c>
      <c r="D1622" t="s">
        <v>760</v>
      </c>
      <c r="E1622" s="50">
        <v>2000</v>
      </c>
      <c r="F1622" t="s">
        <v>82</v>
      </c>
      <c r="G1622" t="s">
        <v>571</v>
      </c>
      <c r="H1622" t="s">
        <v>82</v>
      </c>
      <c r="I1622" t="s">
        <v>82</v>
      </c>
    </row>
    <row r="1623" spans="1:9" x14ac:dyDescent="0.25">
      <c r="A1623" s="31">
        <v>1622</v>
      </c>
      <c r="B1623" s="48">
        <v>44141</v>
      </c>
      <c r="C1623" t="s">
        <v>768</v>
      </c>
      <c r="D1623" t="s">
        <v>764</v>
      </c>
      <c r="E1623" s="50">
        <v>2000</v>
      </c>
      <c r="F1623" t="s">
        <v>82</v>
      </c>
      <c r="G1623" t="s">
        <v>592</v>
      </c>
      <c r="H1623" t="s">
        <v>82</v>
      </c>
      <c r="I1623" t="s">
        <v>82</v>
      </c>
    </row>
    <row r="1624" spans="1:9" x14ac:dyDescent="0.25">
      <c r="A1624" s="31">
        <v>1623</v>
      </c>
      <c r="B1624" s="48">
        <v>44141</v>
      </c>
      <c r="C1624" t="s">
        <v>23</v>
      </c>
      <c r="D1624" t="s">
        <v>762</v>
      </c>
      <c r="E1624" s="50">
        <v>9500</v>
      </c>
      <c r="F1624" t="s">
        <v>82</v>
      </c>
      <c r="G1624" t="s">
        <v>593</v>
      </c>
      <c r="H1624" t="s">
        <v>82</v>
      </c>
      <c r="I1624" t="s">
        <v>82</v>
      </c>
    </row>
    <row r="1625" spans="1:9" x14ac:dyDescent="0.25">
      <c r="A1625" s="31">
        <v>1624</v>
      </c>
      <c r="B1625" s="48">
        <v>44141</v>
      </c>
      <c r="C1625" t="s">
        <v>744</v>
      </c>
      <c r="D1625" t="s">
        <v>21</v>
      </c>
      <c r="E1625" s="50">
        <v>50000</v>
      </c>
      <c r="F1625" t="s">
        <v>82</v>
      </c>
      <c r="G1625" t="s">
        <v>594</v>
      </c>
      <c r="H1625" t="s">
        <v>82</v>
      </c>
      <c r="I1625" t="s">
        <v>82</v>
      </c>
    </row>
    <row r="1626" spans="1:9" x14ac:dyDescent="0.25">
      <c r="A1626" s="31">
        <v>1625</v>
      </c>
      <c r="B1626" s="48">
        <v>44141</v>
      </c>
      <c r="C1626" t="s">
        <v>13</v>
      </c>
      <c r="D1626" t="s">
        <v>756</v>
      </c>
      <c r="E1626" s="50">
        <v>6500</v>
      </c>
      <c r="F1626" t="s">
        <v>82</v>
      </c>
      <c r="G1626" t="s">
        <v>595</v>
      </c>
      <c r="H1626" t="s">
        <v>82</v>
      </c>
      <c r="I1626" t="s">
        <v>82</v>
      </c>
    </row>
    <row r="1627" spans="1:9" x14ac:dyDescent="0.25">
      <c r="A1627" s="31">
        <v>1626</v>
      </c>
      <c r="B1627" s="48">
        <v>44142</v>
      </c>
      <c r="C1627" t="s">
        <v>768</v>
      </c>
      <c r="D1627" t="s">
        <v>764</v>
      </c>
      <c r="E1627" s="50">
        <v>42500</v>
      </c>
      <c r="F1627" t="s">
        <v>82</v>
      </c>
      <c r="G1627" t="s">
        <v>596</v>
      </c>
      <c r="H1627" t="s">
        <v>82</v>
      </c>
      <c r="I1627" t="s">
        <v>82</v>
      </c>
    </row>
    <row r="1628" spans="1:9" x14ac:dyDescent="0.25">
      <c r="A1628" s="31">
        <v>1627</v>
      </c>
      <c r="B1628" s="48">
        <v>44142</v>
      </c>
      <c r="C1628" t="s">
        <v>9</v>
      </c>
      <c r="D1628" t="s">
        <v>10</v>
      </c>
      <c r="E1628" s="50">
        <v>5200</v>
      </c>
      <c r="F1628" t="s">
        <v>82</v>
      </c>
      <c r="G1628" t="s">
        <v>209</v>
      </c>
      <c r="H1628" t="s">
        <v>82</v>
      </c>
      <c r="I1628" t="s">
        <v>82</v>
      </c>
    </row>
    <row r="1629" spans="1:9" x14ac:dyDescent="0.25">
      <c r="A1629" s="31">
        <v>1628</v>
      </c>
      <c r="B1629" s="48">
        <v>44143</v>
      </c>
      <c r="C1629" t="s">
        <v>9</v>
      </c>
      <c r="D1629" t="s">
        <v>12</v>
      </c>
      <c r="E1629" s="50">
        <v>3000</v>
      </c>
      <c r="F1629" t="s">
        <v>82</v>
      </c>
      <c r="G1629" t="s">
        <v>138</v>
      </c>
      <c r="H1629" t="s">
        <v>82</v>
      </c>
      <c r="I1629" t="s">
        <v>82</v>
      </c>
    </row>
    <row r="1630" spans="1:9" x14ac:dyDescent="0.25">
      <c r="A1630" s="31">
        <v>1629</v>
      </c>
      <c r="B1630" s="48">
        <v>44144</v>
      </c>
      <c r="C1630" t="s">
        <v>13</v>
      </c>
      <c r="D1630" t="s">
        <v>758</v>
      </c>
      <c r="E1630" s="50">
        <v>5000</v>
      </c>
      <c r="F1630" t="s">
        <v>82</v>
      </c>
      <c r="G1630" t="s">
        <v>597</v>
      </c>
      <c r="H1630" t="s">
        <v>82</v>
      </c>
      <c r="I1630" t="s">
        <v>82</v>
      </c>
    </row>
    <row r="1631" spans="1:9" x14ac:dyDescent="0.25">
      <c r="A1631" s="31">
        <v>1630</v>
      </c>
      <c r="B1631" s="48">
        <v>44145</v>
      </c>
      <c r="C1631" t="s">
        <v>9</v>
      </c>
      <c r="D1631" t="s">
        <v>12</v>
      </c>
      <c r="E1631" s="50">
        <v>3000</v>
      </c>
      <c r="F1631" t="s">
        <v>82</v>
      </c>
      <c r="G1631" t="s">
        <v>138</v>
      </c>
      <c r="H1631" t="s">
        <v>82</v>
      </c>
      <c r="I1631" t="s">
        <v>82</v>
      </c>
    </row>
    <row r="1632" spans="1:9" x14ac:dyDescent="0.25">
      <c r="A1632" s="31">
        <v>1631</v>
      </c>
      <c r="B1632" s="48">
        <v>44146</v>
      </c>
      <c r="C1632" t="s">
        <v>744</v>
      </c>
      <c r="D1632" t="s">
        <v>21</v>
      </c>
      <c r="E1632" s="50">
        <v>60000</v>
      </c>
      <c r="F1632" t="s">
        <v>807</v>
      </c>
      <c r="G1632" t="s">
        <v>598</v>
      </c>
      <c r="H1632" t="s">
        <v>794</v>
      </c>
      <c r="I1632" s="47">
        <v>44510.115069444444</v>
      </c>
    </row>
    <row r="1633" spans="1:9" x14ac:dyDescent="0.25">
      <c r="A1633" s="31">
        <v>1632</v>
      </c>
      <c r="B1633" s="48">
        <v>44147</v>
      </c>
      <c r="C1633" t="s">
        <v>13</v>
      </c>
      <c r="D1633" t="s">
        <v>758</v>
      </c>
      <c r="E1633" s="50">
        <v>5000</v>
      </c>
      <c r="F1633" t="s">
        <v>82</v>
      </c>
      <c r="G1633" t="s">
        <v>599</v>
      </c>
      <c r="H1633" t="s">
        <v>82</v>
      </c>
      <c r="I1633" t="s">
        <v>82</v>
      </c>
    </row>
    <row r="1634" spans="1:9" x14ac:dyDescent="0.25">
      <c r="A1634" s="31">
        <v>1633</v>
      </c>
      <c r="B1634" s="48">
        <v>44147</v>
      </c>
      <c r="C1634" t="s">
        <v>13</v>
      </c>
      <c r="D1634" t="s">
        <v>756</v>
      </c>
      <c r="E1634" s="50">
        <v>3000</v>
      </c>
      <c r="F1634" t="s">
        <v>82</v>
      </c>
      <c r="G1634" t="s">
        <v>600</v>
      </c>
      <c r="H1634" t="s">
        <v>82</v>
      </c>
      <c r="I1634" t="s">
        <v>82</v>
      </c>
    </row>
    <row r="1635" spans="1:9" x14ac:dyDescent="0.25">
      <c r="A1635" s="31">
        <v>1634</v>
      </c>
      <c r="B1635" s="48">
        <v>44148</v>
      </c>
      <c r="C1635" t="s">
        <v>768</v>
      </c>
      <c r="D1635" t="s">
        <v>755</v>
      </c>
      <c r="E1635" s="50">
        <v>500000</v>
      </c>
      <c r="F1635" t="s">
        <v>82</v>
      </c>
      <c r="G1635" t="s">
        <v>601</v>
      </c>
      <c r="H1635" t="s">
        <v>82</v>
      </c>
      <c r="I1635" t="s">
        <v>82</v>
      </c>
    </row>
    <row r="1636" spans="1:9" x14ac:dyDescent="0.25">
      <c r="A1636" s="31">
        <v>1635</v>
      </c>
      <c r="B1636" s="48">
        <v>44148</v>
      </c>
      <c r="C1636" t="s">
        <v>13</v>
      </c>
      <c r="D1636" t="s">
        <v>17</v>
      </c>
      <c r="E1636" s="50">
        <v>9500</v>
      </c>
      <c r="F1636" t="s">
        <v>82</v>
      </c>
      <c r="G1636" t="s">
        <v>17</v>
      </c>
      <c r="H1636" t="s">
        <v>82</v>
      </c>
      <c r="I1636" t="s">
        <v>82</v>
      </c>
    </row>
    <row r="1637" spans="1:9" x14ac:dyDescent="0.25">
      <c r="A1637" s="31">
        <v>1636</v>
      </c>
      <c r="B1637" s="48">
        <v>44148</v>
      </c>
      <c r="C1637" t="s">
        <v>9</v>
      </c>
      <c r="D1637" t="s">
        <v>12</v>
      </c>
      <c r="E1637" s="50">
        <v>5200</v>
      </c>
      <c r="F1637" t="s">
        <v>82</v>
      </c>
      <c r="G1637" t="s">
        <v>138</v>
      </c>
      <c r="H1637" t="s">
        <v>82</v>
      </c>
      <c r="I1637" t="s">
        <v>82</v>
      </c>
    </row>
    <row r="1638" spans="1:9" x14ac:dyDescent="0.25">
      <c r="A1638" s="31">
        <v>1637</v>
      </c>
      <c r="B1638" s="48">
        <v>44148</v>
      </c>
      <c r="C1638" t="s">
        <v>768</v>
      </c>
      <c r="D1638" t="s">
        <v>764</v>
      </c>
      <c r="E1638" s="50">
        <v>42500</v>
      </c>
      <c r="F1638" t="s">
        <v>82</v>
      </c>
      <c r="G1638" t="s">
        <v>596</v>
      </c>
      <c r="H1638" t="s">
        <v>82</v>
      </c>
      <c r="I1638" t="s">
        <v>82</v>
      </c>
    </row>
    <row r="1639" spans="1:9" x14ac:dyDescent="0.25">
      <c r="A1639" s="31">
        <v>1638</v>
      </c>
      <c r="B1639" s="48">
        <v>44149</v>
      </c>
      <c r="C1639" t="s">
        <v>9</v>
      </c>
      <c r="D1639" t="s">
        <v>12</v>
      </c>
      <c r="E1639" s="50">
        <v>13400</v>
      </c>
      <c r="F1639" t="s">
        <v>82</v>
      </c>
      <c r="G1639" t="s">
        <v>602</v>
      </c>
      <c r="H1639" t="s">
        <v>82</v>
      </c>
      <c r="I1639" t="s">
        <v>82</v>
      </c>
    </row>
    <row r="1640" spans="1:9" x14ac:dyDescent="0.25">
      <c r="A1640" s="31">
        <v>1639</v>
      </c>
      <c r="B1640" s="48">
        <v>44150</v>
      </c>
      <c r="C1640" t="s">
        <v>13</v>
      </c>
      <c r="D1640" t="s">
        <v>180</v>
      </c>
      <c r="E1640" s="50">
        <v>17000</v>
      </c>
      <c r="F1640" t="s">
        <v>82</v>
      </c>
      <c r="G1640" t="s">
        <v>603</v>
      </c>
      <c r="H1640" t="s">
        <v>82</v>
      </c>
      <c r="I1640" t="s">
        <v>82</v>
      </c>
    </row>
    <row r="1641" spans="1:9" x14ac:dyDescent="0.25">
      <c r="A1641" s="31">
        <v>1640</v>
      </c>
      <c r="B1641" s="48">
        <v>44152</v>
      </c>
      <c r="C1641" t="s">
        <v>9</v>
      </c>
      <c r="D1641" t="s">
        <v>12</v>
      </c>
      <c r="E1641" s="50">
        <v>24500</v>
      </c>
      <c r="F1641" t="s">
        <v>82</v>
      </c>
      <c r="G1641" t="s">
        <v>388</v>
      </c>
      <c r="H1641" t="s">
        <v>82</v>
      </c>
      <c r="I1641" t="s">
        <v>82</v>
      </c>
    </row>
    <row r="1642" spans="1:9" x14ac:dyDescent="0.25">
      <c r="A1642" s="31">
        <v>1641</v>
      </c>
      <c r="B1642" s="48">
        <v>44153</v>
      </c>
      <c r="C1642" t="s">
        <v>13</v>
      </c>
      <c r="D1642" t="s">
        <v>756</v>
      </c>
      <c r="E1642" s="50">
        <v>15000</v>
      </c>
      <c r="F1642" t="s">
        <v>82</v>
      </c>
      <c r="G1642" t="s">
        <v>604</v>
      </c>
      <c r="H1642" t="s">
        <v>82</v>
      </c>
      <c r="I1642" t="s">
        <v>82</v>
      </c>
    </row>
    <row r="1643" spans="1:9" x14ac:dyDescent="0.25">
      <c r="A1643" s="31">
        <v>1642</v>
      </c>
      <c r="B1643" s="48">
        <v>44154</v>
      </c>
      <c r="C1643" t="s">
        <v>744</v>
      </c>
      <c r="D1643" t="s">
        <v>21</v>
      </c>
      <c r="E1643" s="50">
        <v>6000</v>
      </c>
      <c r="F1643" t="s">
        <v>82</v>
      </c>
      <c r="G1643" t="s">
        <v>330</v>
      </c>
      <c r="H1643" t="s">
        <v>82</v>
      </c>
      <c r="I1643" t="s">
        <v>82</v>
      </c>
    </row>
    <row r="1644" spans="1:9" x14ac:dyDescent="0.25">
      <c r="A1644" s="31">
        <v>1643</v>
      </c>
      <c r="B1644" s="48">
        <v>44154</v>
      </c>
      <c r="C1644" t="s">
        <v>44</v>
      </c>
      <c r="D1644" t="s">
        <v>766</v>
      </c>
      <c r="E1644" s="50">
        <v>5000</v>
      </c>
      <c r="F1644" t="s">
        <v>82</v>
      </c>
      <c r="G1644" t="s">
        <v>605</v>
      </c>
      <c r="H1644" t="s">
        <v>82</v>
      </c>
      <c r="I1644" t="s">
        <v>82</v>
      </c>
    </row>
    <row r="1645" spans="1:9" x14ac:dyDescent="0.25">
      <c r="A1645" s="31">
        <v>1644</v>
      </c>
      <c r="B1645" s="48">
        <v>44155</v>
      </c>
      <c r="C1645" t="s">
        <v>23</v>
      </c>
      <c r="D1645" t="s">
        <v>34</v>
      </c>
      <c r="E1645" s="50">
        <v>4500</v>
      </c>
      <c r="F1645" t="s">
        <v>82</v>
      </c>
      <c r="G1645" t="s">
        <v>606</v>
      </c>
      <c r="H1645" t="s">
        <v>82</v>
      </c>
      <c r="I1645" t="s">
        <v>82</v>
      </c>
    </row>
    <row r="1646" spans="1:9" x14ac:dyDescent="0.25">
      <c r="A1646" s="31">
        <v>1645</v>
      </c>
      <c r="B1646" s="48">
        <v>44155</v>
      </c>
      <c r="C1646" t="s">
        <v>9</v>
      </c>
      <c r="D1646" t="s">
        <v>12</v>
      </c>
      <c r="E1646" s="50">
        <v>8200</v>
      </c>
      <c r="F1646" t="s">
        <v>82</v>
      </c>
      <c r="G1646" t="s">
        <v>138</v>
      </c>
      <c r="H1646" t="s">
        <v>82</v>
      </c>
      <c r="I1646" t="s">
        <v>82</v>
      </c>
    </row>
    <row r="1647" spans="1:9" x14ac:dyDescent="0.25">
      <c r="A1647" s="31">
        <v>1646</v>
      </c>
      <c r="B1647" s="48">
        <v>44156</v>
      </c>
      <c r="C1647" t="s">
        <v>9</v>
      </c>
      <c r="D1647" t="s">
        <v>12</v>
      </c>
      <c r="E1647" s="50">
        <v>30000</v>
      </c>
      <c r="F1647" t="s">
        <v>82</v>
      </c>
      <c r="G1647" t="s">
        <v>607</v>
      </c>
      <c r="H1647" t="s">
        <v>82</v>
      </c>
      <c r="I1647" t="s">
        <v>82</v>
      </c>
    </row>
    <row r="1648" spans="1:9" x14ac:dyDescent="0.25">
      <c r="A1648" s="31">
        <v>1647</v>
      </c>
      <c r="B1648" s="48">
        <v>44156</v>
      </c>
      <c r="C1648" t="s">
        <v>768</v>
      </c>
      <c r="D1648" t="s">
        <v>764</v>
      </c>
      <c r="E1648" s="50">
        <v>39500</v>
      </c>
      <c r="F1648" t="s">
        <v>82</v>
      </c>
      <c r="G1648" t="s">
        <v>596</v>
      </c>
      <c r="H1648" t="s">
        <v>82</v>
      </c>
      <c r="I1648" t="s">
        <v>82</v>
      </c>
    </row>
    <row r="1649" spans="1:9" x14ac:dyDescent="0.25">
      <c r="A1649" s="31">
        <v>1648</v>
      </c>
      <c r="B1649" s="48">
        <v>44156</v>
      </c>
      <c r="C1649" t="s">
        <v>9</v>
      </c>
      <c r="D1649" t="s">
        <v>12</v>
      </c>
      <c r="E1649" s="50">
        <v>8200</v>
      </c>
      <c r="F1649" t="s">
        <v>82</v>
      </c>
      <c r="G1649" t="s">
        <v>190</v>
      </c>
      <c r="H1649" t="s">
        <v>82</v>
      </c>
      <c r="I1649" t="s">
        <v>82</v>
      </c>
    </row>
    <row r="1650" spans="1:9" x14ac:dyDescent="0.25">
      <c r="A1650" s="31">
        <v>1649</v>
      </c>
      <c r="B1650" s="48">
        <v>44156</v>
      </c>
      <c r="C1650" t="s">
        <v>3</v>
      </c>
      <c r="D1650" t="s">
        <v>73</v>
      </c>
      <c r="E1650" s="50">
        <v>48500</v>
      </c>
      <c r="F1650" t="s">
        <v>82</v>
      </c>
      <c r="G1650" t="s">
        <v>608</v>
      </c>
      <c r="H1650" t="s">
        <v>82</v>
      </c>
      <c r="I1650" t="s">
        <v>82</v>
      </c>
    </row>
    <row r="1651" spans="1:9" x14ac:dyDescent="0.25">
      <c r="A1651" s="31">
        <v>1650</v>
      </c>
      <c r="B1651" s="48">
        <v>44156</v>
      </c>
      <c r="C1651" t="s">
        <v>744</v>
      </c>
      <c r="D1651" t="s">
        <v>745</v>
      </c>
      <c r="E1651" s="50">
        <v>8700</v>
      </c>
      <c r="F1651" t="s">
        <v>82</v>
      </c>
      <c r="G1651" t="s">
        <v>609</v>
      </c>
      <c r="H1651" t="s">
        <v>82</v>
      </c>
      <c r="I1651" t="s">
        <v>82</v>
      </c>
    </row>
    <row r="1652" spans="1:9" x14ac:dyDescent="0.25">
      <c r="A1652" s="31">
        <v>1651</v>
      </c>
      <c r="B1652" s="48">
        <v>44156</v>
      </c>
      <c r="C1652" t="s">
        <v>9</v>
      </c>
      <c r="D1652" t="s">
        <v>12</v>
      </c>
      <c r="E1652" s="50">
        <v>8200</v>
      </c>
      <c r="F1652" t="s">
        <v>82</v>
      </c>
      <c r="G1652" t="s">
        <v>610</v>
      </c>
      <c r="H1652" t="s">
        <v>82</v>
      </c>
      <c r="I1652" t="s">
        <v>82</v>
      </c>
    </row>
    <row r="1653" spans="1:9" x14ac:dyDescent="0.25">
      <c r="A1653" s="31">
        <v>1652</v>
      </c>
      <c r="B1653" s="48">
        <v>44157</v>
      </c>
      <c r="C1653" t="s">
        <v>9</v>
      </c>
      <c r="D1653" t="s">
        <v>12</v>
      </c>
      <c r="E1653" s="50">
        <v>24500</v>
      </c>
      <c r="F1653" t="s">
        <v>82</v>
      </c>
      <c r="G1653" t="s">
        <v>388</v>
      </c>
      <c r="H1653" t="s">
        <v>82</v>
      </c>
      <c r="I1653" t="s">
        <v>82</v>
      </c>
    </row>
    <row r="1654" spans="1:9" x14ac:dyDescent="0.25">
      <c r="A1654" s="31">
        <v>1653</v>
      </c>
      <c r="B1654" s="48">
        <v>44158</v>
      </c>
      <c r="C1654" t="s">
        <v>44</v>
      </c>
      <c r="D1654" t="s">
        <v>767</v>
      </c>
      <c r="E1654" s="50">
        <v>460000</v>
      </c>
      <c r="F1654" t="s">
        <v>82</v>
      </c>
      <c r="G1654" t="s">
        <v>611</v>
      </c>
      <c r="H1654" t="s">
        <v>82</v>
      </c>
      <c r="I1654" t="s">
        <v>82</v>
      </c>
    </row>
    <row r="1655" spans="1:9" x14ac:dyDescent="0.25">
      <c r="A1655" s="31">
        <v>1654</v>
      </c>
      <c r="B1655" s="48">
        <v>44158</v>
      </c>
      <c r="C1655" t="s">
        <v>23</v>
      </c>
      <c r="D1655" t="s">
        <v>125</v>
      </c>
      <c r="E1655" s="50">
        <v>3000</v>
      </c>
      <c r="F1655" t="s">
        <v>82</v>
      </c>
      <c r="G1655" t="s">
        <v>612</v>
      </c>
      <c r="H1655" t="s">
        <v>82</v>
      </c>
      <c r="I1655" t="s">
        <v>82</v>
      </c>
    </row>
    <row r="1656" spans="1:9" x14ac:dyDescent="0.25">
      <c r="A1656" s="31">
        <v>1655</v>
      </c>
      <c r="B1656" s="48">
        <v>44159</v>
      </c>
      <c r="C1656" t="s">
        <v>92</v>
      </c>
      <c r="D1656" t="s">
        <v>75</v>
      </c>
      <c r="E1656" s="50">
        <v>5000</v>
      </c>
      <c r="F1656" t="s">
        <v>82</v>
      </c>
      <c r="G1656" t="s">
        <v>202</v>
      </c>
      <c r="H1656" t="s">
        <v>82</v>
      </c>
      <c r="I1656" t="s">
        <v>82</v>
      </c>
    </row>
    <row r="1657" spans="1:9" x14ac:dyDescent="0.25">
      <c r="A1657" s="31">
        <v>1656</v>
      </c>
      <c r="B1657" s="48">
        <v>44159</v>
      </c>
      <c r="C1657" t="s">
        <v>768</v>
      </c>
      <c r="D1657" t="s">
        <v>755</v>
      </c>
      <c r="E1657" s="50">
        <v>206500</v>
      </c>
      <c r="F1657" t="s">
        <v>82</v>
      </c>
      <c r="G1657" t="s">
        <v>613</v>
      </c>
      <c r="H1657" t="s">
        <v>82</v>
      </c>
      <c r="I1657" t="s">
        <v>82</v>
      </c>
    </row>
    <row r="1658" spans="1:9" x14ac:dyDescent="0.25">
      <c r="A1658" s="31">
        <v>1657</v>
      </c>
      <c r="B1658" s="48">
        <v>44159</v>
      </c>
      <c r="C1658" t="s">
        <v>48</v>
      </c>
      <c r="D1658" t="s">
        <v>118</v>
      </c>
      <c r="E1658" s="50">
        <v>216500</v>
      </c>
      <c r="F1658" t="s">
        <v>82</v>
      </c>
      <c r="G1658" t="s">
        <v>614</v>
      </c>
      <c r="H1658" t="s">
        <v>82</v>
      </c>
      <c r="I1658" t="s">
        <v>82</v>
      </c>
    </row>
    <row r="1659" spans="1:9" x14ac:dyDescent="0.25">
      <c r="A1659" s="31">
        <v>1658</v>
      </c>
      <c r="B1659" s="48">
        <v>44160</v>
      </c>
      <c r="C1659" t="s">
        <v>750</v>
      </c>
      <c r="D1659" t="s">
        <v>615</v>
      </c>
      <c r="E1659" s="50">
        <v>291000</v>
      </c>
      <c r="F1659" t="s">
        <v>82</v>
      </c>
      <c r="G1659" t="s">
        <v>615</v>
      </c>
      <c r="H1659" t="s">
        <v>82</v>
      </c>
      <c r="I1659" t="s">
        <v>82</v>
      </c>
    </row>
    <row r="1660" spans="1:9" x14ac:dyDescent="0.25">
      <c r="A1660" s="31">
        <v>1659</v>
      </c>
      <c r="B1660" s="48">
        <v>44160</v>
      </c>
      <c r="C1660" t="s">
        <v>44</v>
      </c>
      <c r="D1660" t="s">
        <v>766</v>
      </c>
      <c r="E1660" s="50">
        <v>15000</v>
      </c>
      <c r="F1660" t="s">
        <v>82</v>
      </c>
      <c r="G1660" t="s">
        <v>616</v>
      </c>
      <c r="H1660" t="s">
        <v>82</v>
      </c>
      <c r="I1660" t="s">
        <v>82</v>
      </c>
    </row>
    <row r="1661" spans="1:9" x14ac:dyDescent="0.25">
      <c r="A1661" s="31">
        <v>1660</v>
      </c>
      <c r="B1661" s="48">
        <v>44160</v>
      </c>
      <c r="C1661" t="s">
        <v>744</v>
      </c>
      <c r="D1661" t="s">
        <v>745</v>
      </c>
      <c r="E1661" s="50">
        <v>521000</v>
      </c>
      <c r="F1661" t="s">
        <v>82</v>
      </c>
      <c r="G1661" t="s">
        <v>617</v>
      </c>
      <c r="H1661" t="s">
        <v>82</v>
      </c>
      <c r="I1661" t="s">
        <v>82</v>
      </c>
    </row>
    <row r="1662" spans="1:9" x14ac:dyDescent="0.25">
      <c r="A1662" s="31">
        <v>1661</v>
      </c>
      <c r="B1662" s="48">
        <v>44161</v>
      </c>
      <c r="C1662" t="s">
        <v>9</v>
      </c>
      <c r="D1662" t="s">
        <v>12</v>
      </c>
      <c r="E1662" s="50">
        <v>24500</v>
      </c>
      <c r="F1662" t="s">
        <v>82</v>
      </c>
      <c r="G1662" t="s">
        <v>388</v>
      </c>
      <c r="H1662" t="s">
        <v>82</v>
      </c>
      <c r="I1662" t="s">
        <v>82</v>
      </c>
    </row>
    <row r="1663" spans="1:9" x14ac:dyDescent="0.25">
      <c r="A1663" s="31">
        <v>1662</v>
      </c>
      <c r="B1663" s="48">
        <v>44161</v>
      </c>
      <c r="C1663" t="s">
        <v>744</v>
      </c>
      <c r="D1663" t="s">
        <v>745</v>
      </c>
      <c r="E1663" s="50">
        <v>164500</v>
      </c>
      <c r="F1663" t="s">
        <v>82</v>
      </c>
      <c r="G1663" t="s">
        <v>422</v>
      </c>
      <c r="H1663" t="s">
        <v>82</v>
      </c>
      <c r="I1663" t="s">
        <v>82</v>
      </c>
    </row>
    <row r="1664" spans="1:9" x14ac:dyDescent="0.25">
      <c r="A1664" s="31">
        <v>1663</v>
      </c>
      <c r="B1664" s="48">
        <v>44161</v>
      </c>
      <c r="C1664" t="s">
        <v>13</v>
      </c>
      <c r="D1664" t="s">
        <v>17</v>
      </c>
      <c r="E1664" s="50">
        <v>5200</v>
      </c>
      <c r="F1664" t="s">
        <v>82</v>
      </c>
      <c r="G1664" t="s">
        <v>17</v>
      </c>
      <c r="H1664" t="s">
        <v>82</v>
      </c>
      <c r="I1664" t="s">
        <v>82</v>
      </c>
    </row>
    <row r="1665" spans="1:9" x14ac:dyDescent="0.25">
      <c r="A1665" s="31">
        <v>1664</v>
      </c>
      <c r="B1665" s="48">
        <v>44161</v>
      </c>
      <c r="C1665" t="s">
        <v>23</v>
      </c>
      <c r="D1665" t="s">
        <v>125</v>
      </c>
      <c r="E1665" s="50">
        <v>65000</v>
      </c>
      <c r="F1665" t="s">
        <v>82</v>
      </c>
      <c r="G1665" t="s">
        <v>618</v>
      </c>
      <c r="H1665" t="s">
        <v>82</v>
      </c>
      <c r="I1665" t="s">
        <v>82</v>
      </c>
    </row>
    <row r="1666" spans="1:9" x14ac:dyDescent="0.25">
      <c r="A1666" s="31">
        <v>1665</v>
      </c>
      <c r="B1666" s="48">
        <v>44161</v>
      </c>
      <c r="C1666" t="s">
        <v>13</v>
      </c>
      <c r="D1666" t="s">
        <v>43</v>
      </c>
      <c r="E1666" s="50">
        <v>399000</v>
      </c>
      <c r="F1666" t="s">
        <v>82</v>
      </c>
      <c r="G1666" t="s">
        <v>619</v>
      </c>
      <c r="H1666" t="s">
        <v>82</v>
      </c>
      <c r="I1666" t="s">
        <v>82</v>
      </c>
    </row>
    <row r="1667" spans="1:9" x14ac:dyDescent="0.25">
      <c r="A1667" s="31">
        <v>1666</v>
      </c>
      <c r="B1667" s="48">
        <v>44162</v>
      </c>
      <c r="C1667" t="s">
        <v>744</v>
      </c>
      <c r="D1667" t="s">
        <v>745</v>
      </c>
      <c r="E1667" s="50">
        <v>665000</v>
      </c>
      <c r="F1667" t="s">
        <v>82</v>
      </c>
      <c r="G1667" t="s">
        <v>620</v>
      </c>
      <c r="H1667" t="s">
        <v>82</v>
      </c>
      <c r="I1667" t="s">
        <v>82</v>
      </c>
    </row>
    <row r="1668" spans="1:9" x14ac:dyDescent="0.25">
      <c r="A1668" s="31">
        <v>1667</v>
      </c>
      <c r="B1668" s="48">
        <v>44162</v>
      </c>
      <c r="C1668" t="s">
        <v>23</v>
      </c>
      <c r="D1668" t="s">
        <v>762</v>
      </c>
      <c r="E1668" s="50">
        <v>16550</v>
      </c>
      <c r="F1668" t="s">
        <v>82</v>
      </c>
      <c r="G1668" t="s">
        <v>621</v>
      </c>
      <c r="H1668" t="s">
        <v>82</v>
      </c>
      <c r="I1668" t="s">
        <v>82</v>
      </c>
    </row>
    <row r="1669" spans="1:9" x14ac:dyDescent="0.25">
      <c r="A1669" s="31">
        <v>1668</v>
      </c>
      <c r="B1669" s="48">
        <v>44162</v>
      </c>
      <c r="C1669" t="s">
        <v>9</v>
      </c>
      <c r="D1669" t="s">
        <v>11</v>
      </c>
      <c r="E1669" s="50">
        <v>500</v>
      </c>
      <c r="F1669" t="s">
        <v>82</v>
      </c>
      <c r="G1669" t="s">
        <v>242</v>
      </c>
      <c r="H1669" t="s">
        <v>82</v>
      </c>
      <c r="I1669" t="s">
        <v>82</v>
      </c>
    </row>
    <row r="1670" spans="1:9" x14ac:dyDescent="0.25">
      <c r="A1670" s="31">
        <v>1669</v>
      </c>
      <c r="B1670" s="48">
        <v>44163</v>
      </c>
      <c r="C1670" t="s">
        <v>768</v>
      </c>
      <c r="D1670" t="s">
        <v>764</v>
      </c>
      <c r="E1670" s="50">
        <v>42500</v>
      </c>
      <c r="F1670" t="s">
        <v>82</v>
      </c>
      <c r="G1670" t="s">
        <v>596</v>
      </c>
      <c r="H1670" t="s">
        <v>82</v>
      </c>
      <c r="I1670" t="s">
        <v>82</v>
      </c>
    </row>
    <row r="1671" spans="1:9" x14ac:dyDescent="0.25">
      <c r="A1671" s="31">
        <v>1670</v>
      </c>
      <c r="B1671" s="48">
        <v>44163</v>
      </c>
      <c r="C1671" t="s">
        <v>13</v>
      </c>
      <c r="D1671" t="s">
        <v>180</v>
      </c>
      <c r="E1671" s="50">
        <v>7000</v>
      </c>
      <c r="F1671" t="s">
        <v>82</v>
      </c>
      <c r="G1671" t="s">
        <v>622</v>
      </c>
      <c r="H1671" t="s">
        <v>82</v>
      </c>
      <c r="I1671" t="s">
        <v>82</v>
      </c>
    </row>
    <row r="1672" spans="1:9" x14ac:dyDescent="0.25">
      <c r="A1672" s="31">
        <v>1671</v>
      </c>
      <c r="B1672" s="48">
        <v>44163</v>
      </c>
      <c r="C1672" t="s">
        <v>4</v>
      </c>
      <c r="D1672" t="s">
        <v>37</v>
      </c>
      <c r="E1672" s="50">
        <v>1000</v>
      </c>
      <c r="F1672" t="s">
        <v>82</v>
      </c>
      <c r="G1672" t="s">
        <v>623</v>
      </c>
      <c r="H1672" t="s">
        <v>82</v>
      </c>
      <c r="I1672" t="s">
        <v>82</v>
      </c>
    </row>
    <row r="1673" spans="1:9" x14ac:dyDescent="0.25">
      <c r="A1673" s="31">
        <v>1672</v>
      </c>
      <c r="B1673" s="48">
        <v>44164</v>
      </c>
      <c r="C1673" t="s">
        <v>768</v>
      </c>
      <c r="D1673" t="s">
        <v>764</v>
      </c>
      <c r="E1673" s="50">
        <v>30000</v>
      </c>
      <c r="F1673" t="s">
        <v>82</v>
      </c>
      <c r="G1673" t="s">
        <v>624</v>
      </c>
      <c r="H1673" t="s">
        <v>82</v>
      </c>
      <c r="I1673" t="s">
        <v>82</v>
      </c>
    </row>
    <row r="1674" spans="1:9" x14ac:dyDescent="0.25">
      <c r="A1674" s="31">
        <v>1673</v>
      </c>
      <c r="B1674" s="48">
        <v>44165</v>
      </c>
      <c r="C1674" t="s">
        <v>744</v>
      </c>
      <c r="D1674" t="s">
        <v>422</v>
      </c>
      <c r="E1674" s="50">
        <v>30000</v>
      </c>
      <c r="F1674" t="s">
        <v>82</v>
      </c>
      <c r="G1674" t="s">
        <v>625</v>
      </c>
      <c r="H1674" t="s">
        <v>82</v>
      </c>
      <c r="I1674" t="s">
        <v>82</v>
      </c>
    </row>
    <row r="1675" spans="1:9" x14ac:dyDescent="0.25">
      <c r="A1675" s="31">
        <v>1674</v>
      </c>
      <c r="B1675" s="48">
        <v>44165</v>
      </c>
      <c r="C1675" t="s">
        <v>13</v>
      </c>
      <c r="D1675" t="s">
        <v>756</v>
      </c>
      <c r="E1675" s="50">
        <v>19000</v>
      </c>
      <c r="F1675" t="s">
        <v>82</v>
      </c>
      <c r="G1675" t="s">
        <v>626</v>
      </c>
      <c r="H1675" t="s">
        <v>82</v>
      </c>
      <c r="I1675" t="s">
        <v>82</v>
      </c>
    </row>
    <row r="1676" spans="1:9" x14ac:dyDescent="0.25">
      <c r="A1676" s="31">
        <v>1675</v>
      </c>
      <c r="B1676" s="48">
        <v>44166</v>
      </c>
      <c r="C1676" t="s">
        <v>9</v>
      </c>
      <c r="D1676" t="s">
        <v>12</v>
      </c>
      <c r="E1676" s="50">
        <v>24450</v>
      </c>
      <c r="F1676" t="s">
        <v>82</v>
      </c>
      <c r="G1676" t="s">
        <v>388</v>
      </c>
      <c r="H1676" t="s">
        <v>82</v>
      </c>
      <c r="I1676" t="s">
        <v>82</v>
      </c>
    </row>
    <row r="1677" spans="1:9" x14ac:dyDescent="0.25">
      <c r="A1677" s="31">
        <v>1676</v>
      </c>
      <c r="B1677" s="48">
        <v>44166</v>
      </c>
      <c r="C1677" t="s">
        <v>744</v>
      </c>
      <c r="D1677" t="s">
        <v>422</v>
      </c>
      <c r="E1677" s="50">
        <v>24000</v>
      </c>
      <c r="F1677" t="s">
        <v>82</v>
      </c>
      <c r="G1677" t="s">
        <v>627</v>
      </c>
      <c r="H1677" t="s">
        <v>82</v>
      </c>
      <c r="I1677" t="s">
        <v>82</v>
      </c>
    </row>
    <row r="1678" spans="1:9" x14ac:dyDescent="0.25">
      <c r="A1678" s="31">
        <v>1677</v>
      </c>
      <c r="B1678" s="48">
        <v>44166</v>
      </c>
      <c r="C1678" t="s">
        <v>9</v>
      </c>
      <c r="D1678" t="s">
        <v>11</v>
      </c>
      <c r="E1678" s="50">
        <v>1000</v>
      </c>
      <c r="F1678" t="s">
        <v>82</v>
      </c>
      <c r="G1678" t="s">
        <v>628</v>
      </c>
      <c r="H1678" t="s">
        <v>82</v>
      </c>
      <c r="I1678" t="s">
        <v>82</v>
      </c>
    </row>
    <row r="1679" spans="1:9" x14ac:dyDescent="0.25">
      <c r="A1679" s="31">
        <v>1678</v>
      </c>
      <c r="B1679" s="48">
        <v>44167</v>
      </c>
      <c r="C1679" t="s">
        <v>768</v>
      </c>
      <c r="D1679" t="s">
        <v>755</v>
      </c>
      <c r="E1679" s="50">
        <v>400000</v>
      </c>
      <c r="F1679" t="s">
        <v>82</v>
      </c>
      <c r="G1679" t="s">
        <v>629</v>
      </c>
      <c r="H1679" t="s">
        <v>82</v>
      </c>
      <c r="I1679" t="s">
        <v>82</v>
      </c>
    </row>
    <row r="1680" spans="1:9" x14ac:dyDescent="0.25">
      <c r="A1680" s="31">
        <v>1679</v>
      </c>
      <c r="B1680" s="48">
        <v>44167</v>
      </c>
      <c r="C1680" t="s">
        <v>23</v>
      </c>
      <c r="D1680" t="s">
        <v>74</v>
      </c>
      <c r="E1680" s="50">
        <v>14500</v>
      </c>
      <c r="F1680" t="s">
        <v>82</v>
      </c>
      <c r="G1680" t="s">
        <v>630</v>
      </c>
      <c r="H1680" t="s">
        <v>82</v>
      </c>
      <c r="I1680" t="s">
        <v>82</v>
      </c>
    </row>
    <row r="1681" spans="1:9" x14ac:dyDescent="0.25">
      <c r="A1681" s="31">
        <v>1680</v>
      </c>
      <c r="B1681" s="48">
        <v>44167</v>
      </c>
      <c r="C1681" t="s">
        <v>48</v>
      </c>
      <c r="D1681" t="s">
        <v>119</v>
      </c>
      <c r="E1681" s="50">
        <v>4000</v>
      </c>
      <c r="F1681" t="s">
        <v>82</v>
      </c>
      <c r="G1681" t="s">
        <v>631</v>
      </c>
      <c r="H1681" t="s">
        <v>82</v>
      </c>
      <c r="I1681" t="s">
        <v>82</v>
      </c>
    </row>
    <row r="1682" spans="1:9" x14ac:dyDescent="0.25">
      <c r="A1682" s="31">
        <v>1681</v>
      </c>
      <c r="B1682" s="48">
        <v>44167</v>
      </c>
      <c r="C1682" t="s">
        <v>44</v>
      </c>
      <c r="D1682" t="s">
        <v>46</v>
      </c>
      <c r="E1682" s="50">
        <v>10000</v>
      </c>
      <c r="F1682" t="s">
        <v>82</v>
      </c>
      <c r="G1682" t="s">
        <v>632</v>
      </c>
      <c r="H1682" t="s">
        <v>82</v>
      </c>
      <c r="I1682" t="s">
        <v>82</v>
      </c>
    </row>
    <row r="1683" spans="1:9" x14ac:dyDescent="0.25">
      <c r="A1683" s="31">
        <v>1682</v>
      </c>
      <c r="B1683" s="48">
        <v>44167</v>
      </c>
      <c r="C1683" t="s">
        <v>4</v>
      </c>
      <c r="D1683" t="s">
        <v>37</v>
      </c>
      <c r="E1683" s="50">
        <v>500</v>
      </c>
      <c r="F1683" t="s">
        <v>82</v>
      </c>
      <c r="G1683" t="s">
        <v>633</v>
      </c>
      <c r="H1683" t="s">
        <v>82</v>
      </c>
      <c r="I1683" t="s">
        <v>82</v>
      </c>
    </row>
    <row r="1684" spans="1:9" x14ac:dyDescent="0.25">
      <c r="A1684" s="31">
        <v>1683</v>
      </c>
      <c r="B1684" s="48">
        <v>44168</v>
      </c>
      <c r="C1684" t="s">
        <v>13</v>
      </c>
      <c r="D1684" t="s">
        <v>180</v>
      </c>
      <c r="E1684" s="50">
        <v>11500</v>
      </c>
      <c r="F1684" t="s">
        <v>82</v>
      </c>
      <c r="G1684" t="s">
        <v>634</v>
      </c>
      <c r="H1684" t="s">
        <v>82</v>
      </c>
      <c r="I1684" t="s">
        <v>82</v>
      </c>
    </row>
    <row r="1685" spans="1:9" x14ac:dyDescent="0.25">
      <c r="A1685" s="31">
        <v>1684</v>
      </c>
      <c r="B1685" s="48">
        <v>44168</v>
      </c>
      <c r="C1685" t="s">
        <v>13</v>
      </c>
      <c r="D1685" t="s">
        <v>756</v>
      </c>
      <c r="E1685" s="50">
        <v>26000</v>
      </c>
      <c r="F1685" t="s">
        <v>82</v>
      </c>
      <c r="G1685" t="s">
        <v>635</v>
      </c>
      <c r="H1685" t="s">
        <v>82</v>
      </c>
      <c r="I1685" t="s">
        <v>82</v>
      </c>
    </row>
    <row r="1686" spans="1:9" x14ac:dyDescent="0.25">
      <c r="A1686" s="31">
        <v>1685</v>
      </c>
      <c r="B1686" s="48">
        <v>44168</v>
      </c>
      <c r="C1686" t="s">
        <v>750</v>
      </c>
      <c r="D1686" t="s">
        <v>32</v>
      </c>
      <c r="E1686" s="50">
        <v>34000</v>
      </c>
      <c r="F1686" t="s">
        <v>82</v>
      </c>
      <c r="G1686" t="s">
        <v>636</v>
      </c>
      <c r="H1686" t="s">
        <v>82</v>
      </c>
      <c r="I1686" t="s">
        <v>82</v>
      </c>
    </row>
    <row r="1687" spans="1:9" x14ac:dyDescent="0.25">
      <c r="A1687" s="31">
        <v>1686</v>
      </c>
      <c r="B1687" s="48">
        <v>44169</v>
      </c>
      <c r="C1687" t="s">
        <v>44</v>
      </c>
      <c r="D1687" t="s">
        <v>767</v>
      </c>
      <c r="E1687" s="50">
        <v>50000</v>
      </c>
      <c r="F1687" t="s">
        <v>82</v>
      </c>
      <c r="G1687" t="s">
        <v>637</v>
      </c>
      <c r="H1687" t="s">
        <v>82</v>
      </c>
      <c r="I1687" t="s">
        <v>82</v>
      </c>
    </row>
    <row r="1688" spans="1:9" x14ac:dyDescent="0.25">
      <c r="A1688" s="31">
        <v>1687</v>
      </c>
      <c r="B1688" s="48">
        <v>44169</v>
      </c>
      <c r="C1688" t="s">
        <v>23</v>
      </c>
      <c r="D1688" t="s">
        <v>26</v>
      </c>
      <c r="E1688" s="50">
        <v>50000</v>
      </c>
      <c r="F1688" t="s">
        <v>82</v>
      </c>
      <c r="G1688" t="s">
        <v>638</v>
      </c>
      <c r="H1688" t="s">
        <v>82</v>
      </c>
      <c r="I1688" t="s">
        <v>82</v>
      </c>
    </row>
    <row r="1689" spans="1:9" x14ac:dyDescent="0.25">
      <c r="A1689" s="31">
        <v>1688</v>
      </c>
      <c r="B1689" s="48">
        <v>44170</v>
      </c>
      <c r="C1689" t="s">
        <v>768</v>
      </c>
      <c r="D1689" t="s">
        <v>764</v>
      </c>
      <c r="E1689" s="50">
        <v>42500</v>
      </c>
      <c r="F1689" t="s">
        <v>82</v>
      </c>
      <c r="G1689" t="s">
        <v>191</v>
      </c>
      <c r="H1689" t="s">
        <v>82</v>
      </c>
      <c r="I1689" t="s">
        <v>82</v>
      </c>
    </row>
    <row r="1690" spans="1:9" x14ac:dyDescent="0.25">
      <c r="A1690" s="31">
        <v>1689</v>
      </c>
      <c r="B1690" s="48">
        <v>44170</v>
      </c>
      <c r="C1690" t="s">
        <v>23</v>
      </c>
      <c r="D1690" t="s">
        <v>125</v>
      </c>
      <c r="E1690" s="50">
        <v>6000</v>
      </c>
      <c r="F1690" t="s">
        <v>82</v>
      </c>
      <c r="G1690" t="s">
        <v>639</v>
      </c>
      <c r="H1690" t="s">
        <v>82</v>
      </c>
      <c r="I1690" t="s">
        <v>82</v>
      </c>
    </row>
    <row r="1691" spans="1:9" x14ac:dyDescent="0.25">
      <c r="A1691" s="31">
        <v>1690</v>
      </c>
      <c r="B1691" s="48">
        <v>44171</v>
      </c>
      <c r="C1691" t="s">
        <v>9</v>
      </c>
      <c r="D1691" t="s">
        <v>12</v>
      </c>
      <c r="E1691" s="50">
        <v>8200</v>
      </c>
      <c r="F1691" t="s">
        <v>82</v>
      </c>
      <c r="G1691" t="s">
        <v>640</v>
      </c>
      <c r="H1691" t="s">
        <v>82</v>
      </c>
      <c r="I1691" t="s">
        <v>82</v>
      </c>
    </row>
    <row r="1692" spans="1:9" x14ac:dyDescent="0.25">
      <c r="A1692" s="31">
        <v>1691</v>
      </c>
      <c r="B1692" s="48">
        <v>44172</v>
      </c>
      <c r="C1692" t="s">
        <v>751</v>
      </c>
      <c r="D1692" t="s">
        <v>748</v>
      </c>
      <c r="E1692" s="50">
        <v>15000</v>
      </c>
      <c r="F1692" t="s">
        <v>82</v>
      </c>
      <c r="G1692" t="s">
        <v>641</v>
      </c>
      <c r="H1692" t="s">
        <v>82</v>
      </c>
      <c r="I1692" t="s">
        <v>82</v>
      </c>
    </row>
    <row r="1693" spans="1:9" x14ac:dyDescent="0.25">
      <c r="A1693" s="31">
        <v>1692</v>
      </c>
      <c r="B1693" s="48">
        <v>44172</v>
      </c>
      <c r="C1693" t="s">
        <v>13</v>
      </c>
      <c r="D1693" t="s">
        <v>25</v>
      </c>
      <c r="E1693" s="50">
        <v>10000</v>
      </c>
      <c r="F1693" t="s">
        <v>82</v>
      </c>
      <c r="G1693" t="s">
        <v>642</v>
      </c>
      <c r="H1693" t="s">
        <v>82</v>
      </c>
      <c r="I1693" t="s">
        <v>82</v>
      </c>
    </row>
    <row r="1694" spans="1:9" x14ac:dyDescent="0.25">
      <c r="A1694" s="31">
        <v>1693</v>
      </c>
      <c r="B1694" s="48">
        <v>44172</v>
      </c>
      <c r="C1694" t="s">
        <v>13</v>
      </c>
      <c r="D1694" t="s">
        <v>180</v>
      </c>
      <c r="E1694" s="50">
        <v>1000</v>
      </c>
      <c r="F1694" t="s">
        <v>82</v>
      </c>
      <c r="G1694" t="s">
        <v>643</v>
      </c>
      <c r="H1694" t="s">
        <v>82</v>
      </c>
      <c r="I1694" t="s">
        <v>82</v>
      </c>
    </row>
    <row r="1695" spans="1:9" x14ac:dyDescent="0.25">
      <c r="A1695" s="31">
        <v>1694</v>
      </c>
      <c r="B1695" s="48">
        <v>44172</v>
      </c>
      <c r="C1695" t="s">
        <v>9</v>
      </c>
      <c r="D1695" t="s">
        <v>12</v>
      </c>
      <c r="E1695" s="50">
        <v>5200</v>
      </c>
      <c r="F1695" t="s">
        <v>82</v>
      </c>
      <c r="G1695" t="s">
        <v>138</v>
      </c>
      <c r="H1695" t="s">
        <v>82</v>
      </c>
      <c r="I1695" t="s">
        <v>82</v>
      </c>
    </row>
    <row r="1696" spans="1:9" x14ac:dyDescent="0.25">
      <c r="A1696" s="31">
        <v>1695</v>
      </c>
      <c r="B1696" s="48">
        <v>44173</v>
      </c>
      <c r="C1696" t="s">
        <v>9</v>
      </c>
      <c r="D1696" t="s">
        <v>12</v>
      </c>
      <c r="E1696" s="50">
        <v>8400</v>
      </c>
      <c r="F1696" t="s">
        <v>82</v>
      </c>
      <c r="G1696" t="s">
        <v>138</v>
      </c>
      <c r="H1696" t="s">
        <v>82</v>
      </c>
      <c r="I1696" t="s">
        <v>82</v>
      </c>
    </row>
    <row r="1697" spans="1:9" x14ac:dyDescent="0.25">
      <c r="A1697" s="31">
        <v>1696</v>
      </c>
      <c r="B1697" s="48">
        <v>44173</v>
      </c>
      <c r="C1697" t="s">
        <v>23</v>
      </c>
      <c r="D1697" t="s">
        <v>760</v>
      </c>
      <c r="E1697" s="50">
        <v>900</v>
      </c>
      <c r="F1697" t="s">
        <v>82</v>
      </c>
      <c r="G1697" t="s">
        <v>644</v>
      </c>
      <c r="H1697" t="s">
        <v>82</v>
      </c>
      <c r="I1697" t="s">
        <v>82</v>
      </c>
    </row>
    <row r="1698" spans="1:9" x14ac:dyDescent="0.25">
      <c r="A1698" s="31">
        <v>1697</v>
      </c>
      <c r="B1698" s="48">
        <v>44174</v>
      </c>
      <c r="C1698" t="s">
        <v>768</v>
      </c>
      <c r="D1698" t="s">
        <v>764</v>
      </c>
      <c r="E1698" s="50">
        <v>20000</v>
      </c>
      <c r="F1698" t="s">
        <v>82</v>
      </c>
      <c r="G1698" t="s">
        <v>645</v>
      </c>
      <c r="H1698" t="s">
        <v>82</v>
      </c>
      <c r="I1698" t="s">
        <v>82</v>
      </c>
    </row>
    <row r="1699" spans="1:9" x14ac:dyDescent="0.25">
      <c r="A1699" s="31">
        <v>1698</v>
      </c>
      <c r="B1699" s="48">
        <v>44174</v>
      </c>
      <c r="C1699" t="s">
        <v>23</v>
      </c>
      <c r="D1699" t="s">
        <v>760</v>
      </c>
      <c r="E1699" s="50">
        <v>27000</v>
      </c>
      <c r="F1699" t="s">
        <v>82</v>
      </c>
      <c r="G1699" t="s">
        <v>646</v>
      </c>
      <c r="H1699" t="s">
        <v>82</v>
      </c>
      <c r="I1699" t="s">
        <v>82</v>
      </c>
    </row>
    <row r="1700" spans="1:9" x14ac:dyDescent="0.25">
      <c r="A1700" s="31">
        <v>1699</v>
      </c>
      <c r="B1700" s="48">
        <v>44174</v>
      </c>
      <c r="C1700" t="s">
        <v>23</v>
      </c>
      <c r="D1700" t="s">
        <v>762</v>
      </c>
      <c r="E1700" s="50">
        <v>3000</v>
      </c>
      <c r="F1700" t="s">
        <v>82</v>
      </c>
      <c r="G1700" t="s">
        <v>647</v>
      </c>
      <c r="H1700" t="s">
        <v>82</v>
      </c>
      <c r="I1700" t="s">
        <v>82</v>
      </c>
    </row>
    <row r="1701" spans="1:9" x14ac:dyDescent="0.25">
      <c r="A1701" s="31">
        <v>1700</v>
      </c>
      <c r="B1701" s="48">
        <v>44174</v>
      </c>
      <c r="C1701" t="s">
        <v>9</v>
      </c>
      <c r="D1701" t="s">
        <v>12</v>
      </c>
      <c r="E1701" s="50">
        <v>32600</v>
      </c>
      <c r="F1701" t="s">
        <v>82</v>
      </c>
      <c r="G1701" t="s">
        <v>648</v>
      </c>
      <c r="H1701" t="s">
        <v>82</v>
      </c>
      <c r="I1701" t="s">
        <v>82</v>
      </c>
    </row>
    <row r="1702" spans="1:9" x14ac:dyDescent="0.25">
      <c r="A1702" s="31">
        <v>1701</v>
      </c>
      <c r="B1702" s="48">
        <v>44174</v>
      </c>
      <c r="C1702" t="s">
        <v>4</v>
      </c>
      <c r="D1702" t="s">
        <v>62</v>
      </c>
      <c r="E1702" s="50">
        <v>5000</v>
      </c>
      <c r="F1702" t="s">
        <v>82</v>
      </c>
      <c r="G1702" t="s">
        <v>649</v>
      </c>
      <c r="H1702" t="s">
        <v>82</v>
      </c>
      <c r="I1702" t="s">
        <v>82</v>
      </c>
    </row>
    <row r="1703" spans="1:9" x14ac:dyDescent="0.25">
      <c r="A1703" s="31">
        <v>1702</v>
      </c>
      <c r="B1703" s="48">
        <v>44175</v>
      </c>
      <c r="C1703" t="s">
        <v>13</v>
      </c>
      <c r="D1703" t="s">
        <v>17</v>
      </c>
      <c r="E1703" s="50">
        <v>3400</v>
      </c>
      <c r="F1703" t="s">
        <v>82</v>
      </c>
      <c r="G1703" t="s">
        <v>167</v>
      </c>
      <c r="H1703" t="s">
        <v>82</v>
      </c>
      <c r="I1703" t="s">
        <v>82</v>
      </c>
    </row>
    <row r="1704" spans="1:9" x14ac:dyDescent="0.25">
      <c r="A1704" s="31">
        <v>1703</v>
      </c>
      <c r="B1704" s="48">
        <v>44176</v>
      </c>
      <c r="C1704" t="s">
        <v>44</v>
      </c>
      <c r="D1704" t="s">
        <v>766</v>
      </c>
      <c r="E1704" s="50">
        <v>20000</v>
      </c>
      <c r="F1704" t="s">
        <v>82</v>
      </c>
      <c r="G1704" t="s">
        <v>650</v>
      </c>
      <c r="H1704" t="s">
        <v>82</v>
      </c>
      <c r="I1704" t="s">
        <v>82</v>
      </c>
    </row>
    <row r="1705" spans="1:9" x14ac:dyDescent="0.25">
      <c r="A1705" s="31">
        <v>1704</v>
      </c>
      <c r="B1705" s="48">
        <v>44177</v>
      </c>
      <c r="C1705" t="s">
        <v>768</v>
      </c>
      <c r="D1705" t="s">
        <v>764</v>
      </c>
      <c r="E1705" s="50">
        <v>44500</v>
      </c>
      <c r="F1705" t="s">
        <v>82</v>
      </c>
      <c r="G1705" t="s">
        <v>191</v>
      </c>
      <c r="H1705" t="s">
        <v>82</v>
      </c>
      <c r="I1705" t="s">
        <v>82</v>
      </c>
    </row>
    <row r="1706" spans="1:9" x14ac:dyDescent="0.25">
      <c r="A1706" s="31">
        <v>1705</v>
      </c>
      <c r="B1706" s="48">
        <v>44177</v>
      </c>
      <c r="C1706" t="s">
        <v>9</v>
      </c>
      <c r="D1706" t="s">
        <v>10</v>
      </c>
      <c r="E1706" s="50">
        <v>5700</v>
      </c>
      <c r="F1706" t="s">
        <v>82</v>
      </c>
      <c r="G1706" t="s">
        <v>651</v>
      </c>
      <c r="H1706" t="s">
        <v>82</v>
      </c>
      <c r="I1706" t="s">
        <v>82</v>
      </c>
    </row>
    <row r="1707" spans="1:9" x14ac:dyDescent="0.25">
      <c r="A1707" s="31">
        <v>1706</v>
      </c>
      <c r="B1707" s="48">
        <v>44178</v>
      </c>
      <c r="C1707" t="s">
        <v>9</v>
      </c>
      <c r="D1707" t="s">
        <v>12</v>
      </c>
      <c r="E1707" s="50">
        <v>24500</v>
      </c>
      <c r="F1707" t="s">
        <v>82</v>
      </c>
      <c r="G1707" t="s">
        <v>388</v>
      </c>
      <c r="H1707" t="s">
        <v>82</v>
      </c>
      <c r="I1707" t="s">
        <v>82</v>
      </c>
    </row>
    <row r="1708" spans="1:9" x14ac:dyDescent="0.25">
      <c r="A1708" s="31">
        <v>1707</v>
      </c>
      <c r="B1708" s="48">
        <v>44179</v>
      </c>
      <c r="C1708" t="s">
        <v>9</v>
      </c>
      <c r="D1708" t="s">
        <v>11</v>
      </c>
      <c r="E1708" s="50">
        <v>3000</v>
      </c>
      <c r="F1708" t="s">
        <v>82</v>
      </c>
      <c r="G1708" t="s">
        <v>652</v>
      </c>
      <c r="H1708" t="s">
        <v>82</v>
      </c>
      <c r="I1708" t="s">
        <v>82</v>
      </c>
    </row>
    <row r="1709" spans="1:9" x14ac:dyDescent="0.25">
      <c r="A1709" s="31">
        <v>1708</v>
      </c>
      <c r="B1709" s="48">
        <v>44179</v>
      </c>
      <c r="C1709" t="s">
        <v>23</v>
      </c>
      <c r="D1709" t="s">
        <v>762</v>
      </c>
      <c r="E1709" s="50">
        <v>16000</v>
      </c>
      <c r="F1709" t="s">
        <v>82</v>
      </c>
      <c r="G1709" t="s">
        <v>653</v>
      </c>
      <c r="H1709" t="s">
        <v>82</v>
      </c>
      <c r="I1709" t="s">
        <v>82</v>
      </c>
    </row>
    <row r="1710" spans="1:9" x14ac:dyDescent="0.25">
      <c r="A1710" s="31">
        <v>1709</v>
      </c>
      <c r="B1710" s="48">
        <v>44179</v>
      </c>
      <c r="C1710" t="s">
        <v>13</v>
      </c>
      <c r="D1710" t="s">
        <v>756</v>
      </c>
      <c r="E1710" s="50">
        <v>2000</v>
      </c>
      <c r="F1710" t="s">
        <v>82</v>
      </c>
      <c r="G1710" t="s">
        <v>654</v>
      </c>
      <c r="H1710" t="s">
        <v>82</v>
      </c>
      <c r="I1710" t="s">
        <v>82</v>
      </c>
    </row>
    <row r="1711" spans="1:9" x14ac:dyDescent="0.25">
      <c r="A1711" s="31">
        <v>1710</v>
      </c>
      <c r="B1711" s="48">
        <v>44179</v>
      </c>
      <c r="C1711" t="s">
        <v>9</v>
      </c>
      <c r="D1711" t="s">
        <v>12</v>
      </c>
      <c r="E1711" s="50">
        <v>3200</v>
      </c>
      <c r="F1711" t="s">
        <v>82</v>
      </c>
      <c r="G1711" t="s">
        <v>138</v>
      </c>
      <c r="H1711" t="s">
        <v>82</v>
      </c>
      <c r="I1711" t="s">
        <v>82</v>
      </c>
    </row>
    <row r="1712" spans="1:9" x14ac:dyDescent="0.25">
      <c r="A1712" s="31">
        <v>1711</v>
      </c>
      <c r="B1712" s="48">
        <v>44180</v>
      </c>
      <c r="C1712" t="s">
        <v>750</v>
      </c>
      <c r="D1712" t="s">
        <v>32</v>
      </c>
      <c r="E1712" s="50">
        <v>36200</v>
      </c>
      <c r="F1712" t="s">
        <v>82</v>
      </c>
      <c r="G1712" t="s">
        <v>636</v>
      </c>
      <c r="H1712" t="s">
        <v>82</v>
      </c>
      <c r="I1712" t="s">
        <v>82</v>
      </c>
    </row>
    <row r="1713" spans="1:9" x14ac:dyDescent="0.25">
      <c r="A1713" s="31">
        <v>1712</v>
      </c>
      <c r="B1713" s="48">
        <v>44180</v>
      </c>
      <c r="C1713" t="s">
        <v>4</v>
      </c>
      <c r="D1713" t="s">
        <v>37</v>
      </c>
      <c r="E1713" s="50">
        <v>500</v>
      </c>
      <c r="F1713" t="s">
        <v>82</v>
      </c>
      <c r="G1713" t="s">
        <v>633</v>
      </c>
      <c r="H1713" t="s">
        <v>82</v>
      </c>
      <c r="I1713" t="s">
        <v>82</v>
      </c>
    </row>
    <row r="1714" spans="1:9" x14ac:dyDescent="0.25">
      <c r="A1714" s="31">
        <v>1713</v>
      </c>
      <c r="B1714" s="48">
        <v>44180</v>
      </c>
      <c r="C1714" t="s">
        <v>3</v>
      </c>
      <c r="D1714" t="s">
        <v>73</v>
      </c>
      <c r="E1714" s="50">
        <v>500000</v>
      </c>
      <c r="F1714" t="s">
        <v>82</v>
      </c>
      <c r="G1714" t="s">
        <v>655</v>
      </c>
      <c r="H1714" t="s">
        <v>82</v>
      </c>
      <c r="I1714" t="s">
        <v>82</v>
      </c>
    </row>
    <row r="1715" spans="1:9" x14ac:dyDescent="0.25">
      <c r="A1715" s="31">
        <v>1714</v>
      </c>
      <c r="B1715" s="48">
        <v>44180</v>
      </c>
      <c r="C1715" t="s">
        <v>23</v>
      </c>
      <c r="D1715" t="s">
        <v>762</v>
      </c>
      <c r="E1715" s="50">
        <v>3000</v>
      </c>
      <c r="F1715" t="s">
        <v>82</v>
      </c>
      <c r="G1715" t="s">
        <v>656</v>
      </c>
      <c r="H1715" t="s">
        <v>82</v>
      </c>
      <c r="I1715" t="s">
        <v>82</v>
      </c>
    </row>
    <row r="1716" spans="1:9" x14ac:dyDescent="0.25">
      <c r="A1716" s="31">
        <v>1715</v>
      </c>
      <c r="B1716" s="48">
        <v>44180</v>
      </c>
      <c r="C1716" t="s">
        <v>48</v>
      </c>
      <c r="D1716" t="s">
        <v>118</v>
      </c>
      <c r="E1716" s="50">
        <v>20000</v>
      </c>
      <c r="F1716" t="s">
        <v>82</v>
      </c>
      <c r="G1716" t="s">
        <v>657</v>
      </c>
      <c r="H1716" t="s">
        <v>82</v>
      </c>
      <c r="I1716" t="s">
        <v>82</v>
      </c>
    </row>
    <row r="1717" spans="1:9" x14ac:dyDescent="0.25">
      <c r="A1717" s="31">
        <v>1716</v>
      </c>
      <c r="B1717" s="48">
        <v>44180</v>
      </c>
      <c r="C1717" t="s">
        <v>40</v>
      </c>
      <c r="D1717" t="s">
        <v>47</v>
      </c>
      <c r="E1717" s="50">
        <v>15000</v>
      </c>
      <c r="F1717" t="s">
        <v>82</v>
      </c>
      <c r="G1717" t="s">
        <v>658</v>
      </c>
      <c r="H1717" t="s">
        <v>82</v>
      </c>
      <c r="I1717" t="s">
        <v>82</v>
      </c>
    </row>
    <row r="1718" spans="1:9" x14ac:dyDescent="0.25">
      <c r="A1718" s="31">
        <v>1717</v>
      </c>
      <c r="B1718" s="48">
        <v>44180</v>
      </c>
      <c r="C1718" t="s">
        <v>13</v>
      </c>
      <c r="D1718" t="s">
        <v>756</v>
      </c>
      <c r="E1718" s="50">
        <v>5500</v>
      </c>
      <c r="F1718" t="s">
        <v>82</v>
      </c>
      <c r="G1718" t="s">
        <v>659</v>
      </c>
      <c r="H1718" t="s">
        <v>82</v>
      </c>
      <c r="I1718" t="s">
        <v>82</v>
      </c>
    </row>
    <row r="1719" spans="1:9" x14ac:dyDescent="0.25">
      <c r="A1719" s="31">
        <v>1718</v>
      </c>
      <c r="B1719" s="48">
        <v>44180</v>
      </c>
      <c r="C1719" t="s">
        <v>768</v>
      </c>
      <c r="D1719" t="s">
        <v>764</v>
      </c>
      <c r="E1719" s="50">
        <v>3600</v>
      </c>
      <c r="F1719" t="s">
        <v>82</v>
      </c>
      <c r="G1719" t="s">
        <v>660</v>
      </c>
      <c r="H1719" t="s">
        <v>82</v>
      </c>
      <c r="I1719" t="s">
        <v>82</v>
      </c>
    </row>
    <row r="1720" spans="1:9" x14ac:dyDescent="0.25">
      <c r="A1720" s="31">
        <v>1719</v>
      </c>
      <c r="B1720" s="48">
        <v>44180</v>
      </c>
      <c r="C1720" t="s">
        <v>23</v>
      </c>
      <c r="D1720" t="s">
        <v>125</v>
      </c>
      <c r="E1720" s="50">
        <v>22000</v>
      </c>
      <c r="F1720" t="s">
        <v>82</v>
      </c>
      <c r="G1720" t="s">
        <v>661</v>
      </c>
      <c r="H1720" t="s">
        <v>82</v>
      </c>
      <c r="I1720" t="s">
        <v>82</v>
      </c>
    </row>
    <row r="1721" spans="1:9" x14ac:dyDescent="0.25">
      <c r="A1721" s="31">
        <v>1720</v>
      </c>
      <c r="B1721" s="48">
        <v>44180</v>
      </c>
      <c r="C1721" t="s">
        <v>750</v>
      </c>
      <c r="D1721" t="s">
        <v>32</v>
      </c>
      <c r="E1721" s="50">
        <v>23000</v>
      </c>
      <c r="F1721" t="s">
        <v>82</v>
      </c>
      <c r="G1721" t="s">
        <v>662</v>
      </c>
      <c r="H1721" t="s">
        <v>82</v>
      </c>
      <c r="I1721" t="s">
        <v>82</v>
      </c>
    </row>
    <row r="1722" spans="1:9" x14ac:dyDescent="0.25">
      <c r="A1722" s="31">
        <v>1721</v>
      </c>
      <c r="B1722" s="48">
        <v>44180</v>
      </c>
      <c r="C1722" t="s">
        <v>9</v>
      </c>
      <c r="D1722" t="s">
        <v>12</v>
      </c>
      <c r="E1722" s="50">
        <v>24450</v>
      </c>
      <c r="F1722" t="s">
        <v>82</v>
      </c>
      <c r="G1722" t="s">
        <v>663</v>
      </c>
      <c r="H1722" t="s">
        <v>82</v>
      </c>
      <c r="I1722" t="s">
        <v>82</v>
      </c>
    </row>
    <row r="1723" spans="1:9" x14ac:dyDescent="0.25">
      <c r="A1723" s="31">
        <v>1722</v>
      </c>
      <c r="B1723" s="48">
        <v>44181</v>
      </c>
      <c r="C1723" t="s">
        <v>23</v>
      </c>
      <c r="D1723" t="s">
        <v>762</v>
      </c>
      <c r="E1723" s="50">
        <v>1000</v>
      </c>
      <c r="F1723" t="s">
        <v>82</v>
      </c>
      <c r="G1723" t="s">
        <v>664</v>
      </c>
      <c r="H1723" t="s">
        <v>82</v>
      </c>
      <c r="I1723" t="s">
        <v>82</v>
      </c>
    </row>
    <row r="1724" spans="1:9" x14ac:dyDescent="0.25">
      <c r="A1724" s="31">
        <v>1723</v>
      </c>
      <c r="B1724" s="48">
        <v>44182</v>
      </c>
      <c r="C1724" t="s">
        <v>23</v>
      </c>
      <c r="D1724" t="s">
        <v>34</v>
      </c>
      <c r="E1724" s="50">
        <v>18000</v>
      </c>
      <c r="F1724" t="s">
        <v>82</v>
      </c>
      <c r="G1724" t="s">
        <v>665</v>
      </c>
      <c r="H1724" t="s">
        <v>82</v>
      </c>
      <c r="I1724" t="s">
        <v>82</v>
      </c>
    </row>
    <row r="1725" spans="1:9" x14ac:dyDescent="0.25">
      <c r="A1725" s="31">
        <v>1724</v>
      </c>
      <c r="B1725" s="48">
        <v>44182</v>
      </c>
      <c r="C1725" t="s">
        <v>13</v>
      </c>
      <c r="D1725" t="s">
        <v>756</v>
      </c>
      <c r="E1725" s="50">
        <v>4000</v>
      </c>
      <c r="F1725" t="s">
        <v>82</v>
      </c>
      <c r="G1725" t="s">
        <v>666</v>
      </c>
      <c r="H1725" t="s">
        <v>82</v>
      </c>
      <c r="I1725" t="s">
        <v>82</v>
      </c>
    </row>
    <row r="1726" spans="1:9" x14ac:dyDescent="0.25">
      <c r="A1726" s="31">
        <v>1725</v>
      </c>
      <c r="B1726" s="48">
        <v>44183</v>
      </c>
      <c r="C1726" t="s">
        <v>9</v>
      </c>
      <c r="D1726" t="s">
        <v>10</v>
      </c>
      <c r="E1726" s="50">
        <v>5200</v>
      </c>
      <c r="F1726" t="s">
        <v>82</v>
      </c>
      <c r="G1726" t="s">
        <v>209</v>
      </c>
      <c r="H1726" t="s">
        <v>82</v>
      </c>
      <c r="I1726" t="s">
        <v>82</v>
      </c>
    </row>
    <row r="1727" spans="1:9" x14ac:dyDescent="0.25">
      <c r="A1727" s="31">
        <v>1726</v>
      </c>
      <c r="B1727" s="48">
        <v>44184</v>
      </c>
      <c r="C1727" t="s">
        <v>4</v>
      </c>
      <c r="D1727" t="s">
        <v>37</v>
      </c>
      <c r="E1727" s="50">
        <v>700</v>
      </c>
      <c r="F1727" t="s">
        <v>82</v>
      </c>
      <c r="G1727" t="s">
        <v>667</v>
      </c>
      <c r="H1727" t="s">
        <v>82</v>
      </c>
      <c r="I1727" t="s">
        <v>82</v>
      </c>
    </row>
    <row r="1728" spans="1:9" x14ac:dyDescent="0.25">
      <c r="A1728" s="31">
        <v>1727</v>
      </c>
      <c r="B1728" s="48">
        <v>44184</v>
      </c>
      <c r="C1728" t="s">
        <v>9</v>
      </c>
      <c r="D1728" t="s">
        <v>10</v>
      </c>
      <c r="E1728" s="50">
        <v>5200</v>
      </c>
      <c r="F1728" t="s">
        <v>82</v>
      </c>
      <c r="G1728" t="s">
        <v>209</v>
      </c>
      <c r="H1728" t="s">
        <v>82</v>
      </c>
      <c r="I1728" t="s">
        <v>82</v>
      </c>
    </row>
    <row r="1729" spans="1:9" x14ac:dyDescent="0.25">
      <c r="A1729" s="31">
        <v>1728</v>
      </c>
      <c r="B1729" s="48">
        <v>44184</v>
      </c>
      <c r="C1729" t="s">
        <v>13</v>
      </c>
      <c r="D1729" t="s">
        <v>15</v>
      </c>
      <c r="E1729" s="50">
        <v>8500</v>
      </c>
      <c r="F1729" t="s">
        <v>82</v>
      </c>
      <c r="G1729" t="s">
        <v>668</v>
      </c>
      <c r="H1729" t="s">
        <v>82</v>
      </c>
      <c r="I1729" t="s">
        <v>82</v>
      </c>
    </row>
    <row r="1730" spans="1:9" x14ac:dyDescent="0.25">
      <c r="A1730" s="31">
        <v>1729</v>
      </c>
      <c r="B1730" s="48">
        <v>44184</v>
      </c>
      <c r="C1730" t="s">
        <v>768</v>
      </c>
      <c r="D1730" t="s">
        <v>764</v>
      </c>
      <c r="E1730" s="50">
        <v>43500</v>
      </c>
      <c r="F1730" t="s">
        <v>82</v>
      </c>
      <c r="G1730" t="s">
        <v>191</v>
      </c>
      <c r="H1730" t="s">
        <v>82</v>
      </c>
      <c r="I1730" t="s">
        <v>82</v>
      </c>
    </row>
    <row r="1731" spans="1:9" x14ac:dyDescent="0.25">
      <c r="A1731" s="31">
        <v>1730</v>
      </c>
      <c r="B1731" s="48">
        <v>44185</v>
      </c>
      <c r="C1731" t="s">
        <v>9</v>
      </c>
      <c r="D1731" t="s">
        <v>12</v>
      </c>
      <c r="E1731" s="50">
        <v>24450</v>
      </c>
      <c r="F1731" t="s">
        <v>82</v>
      </c>
      <c r="G1731" t="s">
        <v>388</v>
      </c>
      <c r="H1731" t="s">
        <v>82</v>
      </c>
      <c r="I1731" t="s">
        <v>82</v>
      </c>
    </row>
    <row r="1732" spans="1:9" x14ac:dyDescent="0.25">
      <c r="A1732" s="31">
        <v>1731</v>
      </c>
      <c r="B1732" s="48">
        <v>44186</v>
      </c>
      <c r="C1732" t="s">
        <v>750</v>
      </c>
      <c r="D1732" t="s">
        <v>615</v>
      </c>
      <c r="E1732" s="50">
        <v>336000</v>
      </c>
      <c r="F1732" t="s">
        <v>82</v>
      </c>
      <c r="G1732" t="s">
        <v>669</v>
      </c>
      <c r="H1732" t="s">
        <v>82</v>
      </c>
      <c r="I1732" t="s">
        <v>82</v>
      </c>
    </row>
    <row r="1733" spans="1:9" x14ac:dyDescent="0.25">
      <c r="A1733" s="31">
        <v>1732</v>
      </c>
      <c r="B1733" s="48">
        <v>44186</v>
      </c>
      <c r="C1733" t="s">
        <v>768</v>
      </c>
      <c r="D1733" t="s">
        <v>764</v>
      </c>
      <c r="E1733" s="50">
        <v>7000</v>
      </c>
      <c r="F1733" t="s">
        <v>82</v>
      </c>
      <c r="G1733" t="s">
        <v>670</v>
      </c>
      <c r="H1733" t="s">
        <v>82</v>
      </c>
      <c r="I1733" t="s">
        <v>82</v>
      </c>
    </row>
    <row r="1734" spans="1:9" x14ac:dyDescent="0.25">
      <c r="A1734" s="31">
        <v>1733</v>
      </c>
      <c r="B1734" s="48">
        <v>44187</v>
      </c>
      <c r="C1734" t="s">
        <v>744</v>
      </c>
      <c r="D1734" t="s">
        <v>745</v>
      </c>
      <c r="E1734" s="50">
        <v>417000</v>
      </c>
      <c r="F1734" t="s">
        <v>82</v>
      </c>
      <c r="G1734" t="s">
        <v>671</v>
      </c>
      <c r="H1734" t="s">
        <v>82</v>
      </c>
      <c r="I1734" t="s">
        <v>82</v>
      </c>
    </row>
    <row r="1735" spans="1:9" x14ac:dyDescent="0.25">
      <c r="A1735" s="31">
        <v>1734</v>
      </c>
      <c r="B1735" s="48">
        <v>44187</v>
      </c>
      <c r="C1735" t="s">
        <v>744</v>
      </c>
      <c r="D1735" t="s">
        <v>745</v>
      </c>
      <c r="E1735" s="50">
        <v>487000</v>
      </c>
      <c r="F1735" t="s">
        <v>82</v>
      </c>
      <c r="G1735" t="s">
        <v>672</v>
      </c>
      <c r="H1735" t="s">
        <v>82</v>
      </c>
      <c r="I1735" t="s">
        <v>82</v>
      </c>
    </row>
    <row r="1736" spans="1:9" x14ac:dyDescent="0.25">
      <c r="A1736" s="31">
        <v>1735</v>
      </c>
      <c r="B1736" s="48">
        <v>44187</v>
      </c>
      <c r="C1736" t="s">
        <v>48</v>
      </c>
      <c r="D1736" t="s">
        <v>118</v>
      </c>
      <c r="E1736" s="50">
        <v>228200</v>
      </c>
      <c r="F1736" t="s">
        <v>82</v>
      </c>
      <c r="G1736" t="s">
        <v>673</v>
      </c>
      <c r="H1736" t="s">
        <v>82</v>
      </c>
      <c r="I1736" t="s">
        <v>82</v>
      </c>
    </row>
    <row r="1737" spans="1:9" x14ac:dyDescent="0.25">
      <c r="A1737" s="31">
        <v>1736</v>
      </c>
      <c r="B1737" s="48">
        <v>44187</v>
      </c>
      <c r="C1737" t="s">
        <v>744</v>
      </c>
      <c r="D1737" t="s">
        <v>422</v>
      </c>
      <c r="E1737" s="50">
        <v>166500</v>
      </c>
      <c r="F1737" t="s">
        <v>82</v>
      </c>
      <c r="G1737" t="s">
        <v>674</v>
      </c>
      <c r="H1737" t="s">
        <v>82</v>
      </c>
      <c r="I1737" t="s">
        <v>82</v>
      </c>
    </row>
    <row r="1738" spans="1:9" x14ac:dyDescent="0.25">
      <c r="A1738" s="31">
        <v>1737</v>
      </c>
      <c r="B1738" s="48">
        <v>44187</v>
      </c>
      <c r="C1738" t="s">
        <v>744</v>
      </c>
      <c r="D1738" t="s">
        <v>745</v>
      </c>
      <c r="E1738" s="50">
        <v>477000</v>
      </c>
      <c r="F1738" t="s">
        <v>82</v>
      </c>
      <c r="G1738" t="s">
        <v>569</v>
      </c>
      <c r="H1738" t="s">
        <v>82</v>
      </c>
      <c r="I1738" t="s">
        <v>82</v>
      </c>
    </row>
    <row r="1739" spans="1:9" x14ac:dyDescent="0.25">
      <c r="A1739" s="31">
        <v>1738</v>
      </c>
      <c r="B1739" s="48">
        <v>44188</v>
      </c>
      <c r="C1739" t="s">
        <v>9</v>
      </c>
      <c r="D1739" t="s">
        <v>12</v>
      </c>
      <c r="E1739" s="50">
        <v>24450</v>
      </c>
      <c r="F1739" t="s">
        <v>82</v>
      </c>
      <c r="G1739" t="s">
        <v>388</v>
      </c>
      <c r="H1739" t="s">
        <v>82</v>
      </c>
      <c r="I1739" t="s">
        <v>82</v>
      </c>
    </row>
    <row r="1740" spans="1:9" x14ac:dyDescent="0.25">
      <c r="A1740" s="31">
        <v>1739</v>
      </c>
      <c r="B1740" s="48">
        <v>44189</v>
      </c>
      <c r="C1740" t="s">
        <v>751</v>
      </c>
      <c r="D1740" t="s">
        <v>757</v>
      </c>
      <c r="E1740" s="50">
        <v>35000</v>
      </c>
      <c r="F1740" t="s">
        <v>82</v>
      </c>
      <c r="G1740" t="s">
        <v>675</v>
      </c>
      <c r="H1740" t="s">
        <v>82</v>
      </c>
      <c r="I1740" t="s">
        <v>82</v>
      </c>
    </row>
    <row r="1741" spans="1:9" x14ac:dyDescent="0.25">
      <c r="A1741" s="31">
        <v>1740</v>
      </c>
      <c r="B1741" s="48">
        <v>44189</v>
      </c>
      <c r="C1741" t="s">
        <v>92</v>
      </c>
      <c r="D1741" t="s">
        <v>75</v>
      </c>
      <c r="E1741" s="50">
        <v>5000</v>
      </c>
      <c r="F1741" t="s">
        <v>82</v>
      </c>
      <c r="G1741" t="s">
        <v>202</v>
      </c>
      <c r="H1741" t="s">
        <v>82</v>
      </c>
      <c r="I1741" t="s">
        <v>82</v>
      </c>
    </row>
    <row r="1742" spans="1:9" x14ac:dyDescent="0.25">
      <c r="A1742" s="31">
        <v>1741</v>
      </c>
      <c r="B1742" s="48">
        <v>44191</v>
      </c>
      <c r="C1742" t="s">
        <v>768</v>
      </c>
      <c r="D1742" t="s">
        <v>764</v>
      </c>
      <c r="E1742" s="50">
        <v>44500</v>
      </c>
      <c r="F1742" t="s">
        <v>82</v>
      </c>
      <c r="G1742" t="s">
        <v>191</v>
      </c>
      <c r="H1742" t="s">
        <v>82</v>
      </c>
      <c r="I1742" t="s">
        <v>82</v>
      </c>
    </row>
    <row r="1743" spans="1:9" x14ac:dyDescent="0.25">
      <c r="A1743" s="31">
        <v>1742</v>
      </c>
      <c r="B1743" s="48">
        <v>44193</v>
      </c>
      <c r="C1743" t="s">
        <v>23</v>
      </c>
      <c r="D1743" t="s">
        <v>34</v>
      </c>
      <c r="E1743" s="50">
        <v>2200</v>
      </c>
      <c r="F1743" t="s">
        <v>82</v>
      </c>
      <c r="G1743" t="s">
        <v>676</v>
      </c>
      <c r="H1743" t="s">
        <v>82</v>
      </c>
      <c r="I1743" t="s">
        <v>82</v>
      </c>
    </row>
    <row r="1744" spans="1:9" x14ac:dyDescent="0.25">
      <c r="A1744" s="31">
        <v>1743</v>
      </c>
      <c r="B1744" s="48">
        <v>44193</v>
      </c>
      <c r="C1744" t="s">
        <v>13</v>
      </c>
      <c r="D1744" t="s">
        <v>27</v>
      </c>
      <c r="E1744" s="50">
        <v>12000</v>
      </c>
      <c r="F1744" t="s">
        <v>82</v>
      </c>
      <c r="G1744" t="s">
        <v>677</v>
      </c>
      <c r="H1744" t="s">
        <v>82</v>
      </c>
      <c r="I1744" t="s">
        <v>82</v>
      </c>
    </row>
    <row r="1745" spans="1:9" x14ac:dyDescent="0.25">
      <c r="A1745" s="31">
        <v>1744</v>
      </c>
      <c r="B1745" s="48">
        <v>44193</v>
      </c>
      <c r="C1745" t="s">
        <v>13</v>
      </c>
      <c r="D1745" t="s">
        <v>17</v>
      </c>
      <c r="E1745" s="50">
        <v>2500</v>
      </c>
      <c r="F1745" t="s">
        <v>82</v>
      </c>
      <c r="G1745" t="s">
        <v>678</v>
      </c>
      <c r="H1745" t="s">
        <v>82</v>
      </c>
      <c r="I1745" t="s">
        <v>82</v>
      </c>
    </row>
    <row r="1746" spans="1:9" x14ac:dyDescent="0.25">
      <c r="A1746" s="31">
        <v>1745</v>
      </c>
      <c r="B1746" s="48">
        <v>44194</v>
      </c>
      <c r="C1746" t="s">
        <v>23</v>
      </c>
      <c r="D1746" t="s">
        <v>34</v>
      </c>
      <c r="E1746" s="50">
        <v>9000</v>
      </c>
      <c r="F1746" t="s">
        <v>82</v>
      </c>
      <c r="G1746" t="s">
        <v>679</v>
      </c>
      <c r="H1746" t="s">
        <v>82</v>
      </c>
      <c r="I1746" t="s">
        <v>82</v>
      </c>
    </row>
    <row r="1747" spans="1:9" x14ac:dyDescent="0.25">
      <c r="A1747" s="31">
        <v>1746</v>
      </c>
      <c r="B1747" s="48">
        <v>44194</v>
      </c>
      <c r="C1747" t="s">
        <v>4</v>
      </c>
      <c r="D1747" t="s">
        <v>39</v>
      </c>
      <c r="E1747" s="50">
        <v>3000</v>
      </c>
      <c r="F1747" t="s">
        <v>82</v>
      </c>
      <c r="G1747" t="s">
        <v>680</v>
      </c>
      <c r="H1747" t="s">
        <v>82</v>
      </c>
      <c r="I1747" t="s">
        <v>82</v>
      </c>
    </row>
    <row r="1748" spans="1:9" x14ac:dyDescent="0.25">
      <c r="A1748" s="31">
        <v>1747</v>
      </c>
      <c r="B1748" s="48">
        <v>44194</v>
      </c>
      <c r="C1748" t="s">
        <v>13</v>
      </c>
      <c r="D1748" t="s">
        <v>180</v>
      </c>
      <c r="E1748" s="50">
        <v>15000</v>
      </c>
      <c r="F1748" t="s">
        <v>82</v>
      </c>
      <c r="G1748" t="s">
        <v>681</v>
      </c>
      <c r="H1748" t="s">
        <v>82</v>
      </c>
      <c r="I1748" t="s">
        <v>82</v>
      </c>
    </row>
    <row r="1749" spans="1:9" x14ac:dyDescent="0.25">
      <c r="A1749" s="31">
        <v>1748</v>
      </c>
      <c r="B1749" s="48">
        <v>44195</v>
      </c>
      <c r="C1749" t="s">
        <v>23</v>
      </c>
      <c r="D1749" t="s">
        <v>34</v>
      </c>
      <c r="E1749" s="50">
        <v>12500</v>
      </c>
      <c r="F1749" t="s">
        <v>82</v>
      </c>
      <c r="G1749" t="s">
        <v>682</v>
      </c>
      <c r="H1749" t="s">
        <v>82</v>
      </c>
      <c r="I1749" t="s">
        <v>82</v>
      </c>
    </row>
    <row r="1750" spans="1:9" x14ac:dyDescent="0.25">
      <c r="A1750" s="31">
        <v>1749</v>
      </c>
      <c r="B1750" s="48">
        <v>44196</v>
      </c>
      <c r="C1750" t="s">
        <v>13</v>
      </c>
      <c r="D1750" t="s">
        <v>759</v>
      </c>
      <c r="E1750" s="50">
        <v>20000</v>
      </c>
      <c r="F1750" t="s">
        <v>82</v>
      </c>
      <c r="G1750" t="s">
        <v>683</v>
      </c>
      <c r="H1750" t="s">
        <v>82</v>
      </c>
      <c r="I1750" t="s">
        <v>82</v>
      </c>
    </row>
    <row r="1751" spans="1:9" x14ac:dyDescent="0.25">
      <c r="A1751" s="31">
        <v>1750</v>
      </c>
      <c r="B1751" s="48">
        <v>44196</v>
      </c>
      <c r="C1751" t="s">
        <v>768</v>
      </c>
      <c r="D1751" t="s">
        <v>764</v>
      </c>
      <c r="E1751" s="50">
        <v>30000</v>
      </c>
      <c r="F1751" t="s">
        <v>82</v>
      </c>
      <c r="G1751" t="s">
        <v>684</v>
      </c>
      <c r="H1751" t="s">
        <v>82</v>
      </c>
      <c r="I1751" t="s">
        <v>82</v>
      </c>
    </row>
    <row r="1752" spans="1:9" x14ac:dyDescent="0.25">
      <c r="A1752" s="31">
        <v>1751</v>
      </c>
      <c r="B1752" s="48">
        <v>44196</v>
      </c>
      <c r="C1752" t="s">
        <v>23</v>
      </c>
      <c r="D1752" t="s">
        <v>34</v>
      </c>
      <c r="E1752" s="50">
        <v>7500</v>
      </c>
      <c r="F1752" t="s">
        <v>82</v>
      </c>
      <c r="G1752" t="s">
        <v>685</v>
      </c>
      <c r="H1752" t="s">
        <v>82</v>
      </c>
      <c r="I1752" t="s">
        <v>82</v>
      </c>
    </row>
    <row r="1753" spans="1:9" x14ac:dyDescent="0.25">
      <c r="A1753" s="31">
        <v>1752</v>
      </c>
      <c r="B1753" s="48">
        <v>44196</v>
      </c>
      <c r="C1753" t="s">
        <v>13</v>
      </c>
      <c r="D1753" t="s">
        <v>15</v>
      </c>
      <c r="E1753" s="50">
        <v>1500</v>
      </c>
      <c r="F1753" t="s">
        <v>82</v>
      </c>
      <c r="G1753" t="s">
        <v>686</v>
      </c>
      <c r="H1753" t="s">
        <v>82</v>
      </c>
      <c r="I1753" t="s">
        <v>82</v>
      </c>
    </row>
    <row r="1754" spans="1:9" x14ac:dyDescent="0.25">
      <c r="A1754" s="31">
        <v>1753</v>
      </c>
      <c r="B1754" s="48">
        <v>44196</v>
      </c>
      <c r="C1754" t="s">
        <v>13</v>
      </c>
      <c r="D1754" t="s">
        <v>17</v>
      </c>
      <c r="E1754" s="50">
        <v>12000</v>
      </c>
      <c r="F1754" t="s">
        <v>82</v>
      </c>
      <c r="G1754" t="s">
        <v>687</v>
      </c>
      <c r="H1754" t="s">
        <v>82</v>
      </c>
      <c r="I1754" t="s">
        <v>82</v>
      </c>
    </row>
    <row r="1755" spans="1:9" x14ac:dyDescent="0.25">
      <c r="A1755" s="31">
        <v>1754</v>
      </c>
      <c r="B1755" s="48">
        <v>44196</v>
      </c>
      <c r="C1755" t="s">
        <v>9</v>
      </c>
      <c r="D1755" t="s">
        <v>11</v>
      </c>
      <c r="E1755" s="50">
        <v>2500</v>
      </c>
      <c r="F1755" t="s">
        <v>82</v>
      </c>
      <c r="G1755" t="s">
        <v>688</v>
      </c>
      <c r="H1755" t="s">
        <v>82</v>
      </c>
      <c r="I1755" t="s">
        <v>82</v>
      </c>
    </row>
    <row r="1756" spans="1:9" x14ac:dyDescent="0.25">
      <c r="A1756" s="31">
        <v>1755</v>
      </c>
      <c r="B1756" s="48">
        <v>44196</v>
      </c>
      <c r="C1756" t="s">
        <v>744</v>
      </c>
      <c r="D1756" t="s">
        <v>422</v>
      </c>
      <c r="E1756" s="50">
        <v>30000</v>
      </c>
      <c r="F1756" t="s">
        <v>82</v>
      </c>
      <c r="G1756" t="s">
        <v>689</v>
      </c>
      <c r="H1756" t="s">
        <v>82</v>
      </c>
      <c r="I1756" t="s">
        <v>82</v>
      </c>
    </row>
    <row r="1757" spans="1:9" x14ac:dyDescent="0.25">
      <c r="A1757" s="31">
        <v>1756</v>
      </c>
      <c r="B1757" s="48">
        <v>44196</v>
      </c>
      <c r="C1757" t="s">
        <v>9</v>
      </c>
      <c r="D1757" t="s">
        <v>12</v>
      </c>
      <c r="E1757" s="50">
        <v>23900</v>
      </c>
      <c r="F1757" t="s">
        <v>82</v>
      </c>
      <c r="G1757" t="s">
        <v>388</v>
      </c>
      <c r="H1757" t="s">
        <v>82</v>
      </c>
      <c r="I1757" t="s">
        <v>82</v>
      </c>
    </row>
    <row r="1758" spans="1:9" x14ac:dyDescent="0.25">
      <c r="A1758" s="31">
        <v>1757</v>
      </c>
      <c r="B1758" s="48">
        <v>44197</v>
      </c>
      <c r="C1758" t="s">
        <v>768</v>
      </c>
      <c r="D1758" t="s">
        <v>764</v>
      </c>
      <c r="E1758" s="50">
        <v>44500</v>
      </c>
      <c r="F1758" t="s">
        <v>82</v>
      </c>
      <c r="G1758" t="s">
        <v>690</v>
      </c>
      <c r="H1758" t="s">
        <v>82</v>
      </c>
      <c r="I1758" t="s">
        <v>82</v>
      </c>
    </row>
    <row r="1759" spans="1:9" x14ac:dyDescent="0.25">
      <c r="A1759" s="31">
        <v>1758</v>
      </c>
      <c r="B1759" s="48">
        <v>44197</v>
      </c>
      <c r="C1759" t="s">
        <v>92</v>
      </c>
      <c r="D1759" t="s">
        <v>75</v>
      </c>
      <c r="E1759" s="50">
        <v>15500</v>
      </c>
      <c r="F1759" t="s">
        <v>82</v>
      </c>
      <c r="G1759" t="s">
        <v>691</v>
      </c>
      <c r="H1759" t="s">
        <v>82</v>
      </c>
      <c r="I1759" t="s">
        <v>82</v>
      </c>
    </row>
    <row r="1760" spans="1:9" x14ac:dyDescent="0.25">
      <c r="A1760" s="31">
        <v>1759</v>
      </c>
      <c r="B1760" s="48">
        <v>44198</v>
      </c>
      <c r="C1760" t="s">
        <v>744</v>
      </c>
      <c r="D1760" t="s">
        <v>21</v>
      </c>
      <c r="E1760" s="50">
        <v>35000</v>
      </c>
      <c r="F1760" t="s">
        <v>82</v>
      </c>
      <c r="G1760" t="s">
        <v>692</v>
      </c>
      <c r="H1760" t="s">
        <v>82</v>
      </c>
      <c r="I1760" t="s">
        <v>82</v>
      </c>
    </row>
    <row r="1761" spans="1:9" x14ac:dyDescent="0.25">
      <c r="A1761" s="31">
        <v>1760</v>
      </c>
      <c r="B1761" s="48">
        <v>44199</v>
      </c>
      <c r="C1761" t="s">
        <v>48</v>
      </c>
      <c r="D1761" t="s">
        <v>119</v>
      </c>
      <c r="E1761" s="50">
        <v>4000</v>
      </c>
      <c r="F1761" t="s">
        <v>82</v>
      </c>
      <c r="G1761" t="s">
        <v>322</v>
      </c>
      <c r="H1761" t="s">
        <v>82</v>
      </c>
      <c r="I1761" t="s">
        <v>82</v>
      </c>
    </row>
    <row r="1762" spans="1:9" x14ac:dyDescent="0.25">
      <c r="A1762" s="31">
        <v>1761</v>
      </c>
      <c r="B1762" s="48">
        <v>44200</v>
      </c>
      <c r="C1762" t="s">
        <v>744</v>
      </c>
      <c r="D1762" t="s">
        <v>422</v>
      </c>
      <c r="E1762" s="50">
        <v>24000</v>
      </c>
      <c r="F1762" t="s">
        <v>82</v>
      </c>
      <c r="G1762" t="s">
        <v>327</v>
      </c>
      <c r="H1762" t="s">
        <v>82</v>
      </c>
      <c r="I1762" t="s">
        <v>82</v>
      </c>
    </row>
    <row r="1763" spans="1:9" x14ac:dyDescent="0.25">
      <c r="A1763" s="31">
        <v>1762</v>
      </c>
      <c r="B1763" s="48">
        <v>44201</v>
      </c>
      <c r="C1763" t="s">
        <v>9</v>
      </c>
      <c r="D1763" t="s">
        <v>10</v>
      </c>
      <c r="E1763" s="50">
        <v>5200</v>
      </c>
      <c r="F1763" t="s">
        <v>82</v>
      </c>
      <c r="G1763" t="s">
        <v>209</v>
      </c>
      <c r="H1763" t="s">
        <v>82</v>
      </c>
      <c r="I1763" t="s">
        <v>82</v>
      </c>
    </row>
    <row r="1764" spans="1:9" x14ac:dyDescent="0.25">
      <c r="A1764" s="31">
        <v>1763</v>
      </c>
      <c r="B1764" s="48">
        <v>44201</v>
      </c>
      <c r="C1764" t="s">
        <v>44</v>
      </c>
      <c r="D1764" t="s">
        <v>766</v>
      </c>
      <c r="E1764" s="50">
        <v>6300</v>
      </c>
      <c r="F1764" t="s">
        <v>82</v>
      </c>
      <c r="G1764" t="s">
        <v>693</v>
      </c>
      <c r="H1764" t="s">
        <v>82</v>
      </c>
      <c r="I1764" t="s">
        <v>82</v>
      </c>
    </row>
    <row r="1765" spans="1:9" x14ac:dyDescent="0.25">
      <c r="A1765" s="31">
        <v>1764</v>
      </c>
      <c r="B1765" s="48">
        <v>44201</v>
      </c>
      <c r="C1765" t="s">
        <v>13</v>
      </c>
      <c r="D1765" t="s">
        <v>756</v>
      </c>
      <c r="E1765" s="50">
        <v>6000</v>
      </c>
      <c r="F1765" t="s">
        <v>82</v>
      </c>
      <c r="G1765" t="s">
        <v>694</v>
      </c>
      <c r="H1765" t="s">
        <v>82</v>
      </c>
      <c r="I1765" t="s">
        <v>82</v>
      </c>
    </row>
    <row r="1766" spans="1:9" x14ac:dyDescent="0.25">
      <c r="A1766" s="31">
        <v>1765</v>
      </c>
      <c r="B1766" s="48">
        <v>44201</v>
      </c>
      <c r="C1766" t="s">
        <v>13</v>
      </c>
      <c r="D1766" t="s">
        <v>15</v>
      </c>
      <c r="E1766" s="50">
        <v>1500</v>
      </c>
      <c r="F1766" t="s">
        <v>82</v>
      </c>
      <c r="G1766" t="s">
        <v>695</v>
      </c>
      <c r="H1766" t="s">
        <v>82</v>
      </c>
      <c r="I1766" t="s">
        <v>82</v>
      </c>
    </row>
    <row r="1767" spans="1:9" x14ac:dyDescent="0.25">
      <c r="A1767" s="31">
        <v>1766</v>
      </c>
      <c r="B1767" s="48">
        <v>44201</v>
      </c>
      <c r="C1767" t="s">
        <v>4</v>
      </c>
      <c r="D1767" t="s">
        <v>37</v>
      </c>
      <c r="E1767" s="50">
        <v>800</v>
      </c>
      <c r="F1767" t="s">
        <v>82</v>
      </c>
      <c r="G1767" t="s">
        <v>696</v>
      </c>
      <c r="H1767" t="s">
        <v>82</v>
      </c>
      <c r="I1767" t="s">
        <v>82</v>
      </c>
    </row>
    <row r="1768" spans="1:9" x14ac:dyDescent="0.25">
      <c r="A1768" s="31">
        <v>1767</v>
      </c>
      <c r="B1768" s="48">
        <v>44201</v>
      </c>
      <c r="C1768" t="s">
        <v>23</v>
      </c>
      <c r="D1768" t="s">
        <v>760</v>
      </c>
      <c r="E1768" s="50">
        <v>2100</v>
      </c>
      <c r="F1768" t="s">
        <v>82</v>
      </c>
      <c r="G1768" t="s">
        <v>697</v>
      </c>
      <c r="H1768" t="s">
        <v>82</v>
      </c>
      <c r="I1768" t="s">
        <v>82</v>
      </c>
    </row>
    <row r="1769" spans="1:9" x14ac:dyDescent="0.25">
      <c r="A1769" s="31">
        <v>1768</v>
      </c>
      <c r="B1769" s="48">
        <v>44201</v>
      </c>
      <c r="C1769" t="s">
        <v>744</v>
      </c>
      <c r="D1769" t="s">
        <v>745</v>
      </c>
      <c r="E1769" s="50">
        <v>24000</v>
      </c>
      <c r="F1769" t="s">
        <v>82</v>
      </c>
      <c r="G1769" t="s">
        <v>698</v>
      </c>
      <c r="H1769" t="s">
        <v>82</v>
      </c>
      <c r="I1769" t="s">
        <v>82</v>
      </c>
    </row>
    <row r="1770" spans="1:9" x14ac:dyDescent="0.25">
      <c r="A1770" s="31">
        <v>1769</v>
      </c>
      <c r="B1770" s="48">
        <v>44202</v>
      </c>
      <c r="C1770" t="s">
        <v>9</v>
      </c>
      <c r="D1770" t="s">
        <v>12</v>
      </c>
      <c r="E1770" s="50">
        <v>23850</v>
      </c>
      <c r="F1770" t="s">
        <v>82</v>
      </c>
      <c r="G1770" t="s">
        <v>388</v>
      </c>
      <c r="H1770" t="s">
        <v>82</v>
      </c>
      <c r="I1770" t="s">
        <v>82</v>
      </c>
    </row>
    <row r="1771" spans="1:9" x14ac:dyDescent="0.25">
      <c r="A1771" s="31">
        <v>1770</v>
      </c>
      <c r="B1771" s="48">
        <v>44203</v>
      </c>
      <c r="C1771" t="s">
        <v>9</v>
      </c>
      <c r="D1771" t="s">
        <v>10</v>
      </c>
      <c r="E1771" s="50">
        <v>5200</v>
      </c>
      <c r="F1771" t="s">
        <v>82</v>
      </c>
      <c r="G1771" t="s">
        <v>209</v>
      </c>
      <c r="H1771" t="s">
        <v>82</v>
      </c>
      <c r="I1771" t="s">
        <v>82</v>
      </c>
    </row>
    <row r="1772" spans="1:9" x14ac:dyDescent="0.25">
      <c r="A1772" s="31">
        <v>1771</v>
      </c>
      <c r="B1772" s="48">
        <v>44203</v>
      </c>
      <c r="C1772" t="s">
        <v>48</v>
      </c>
      <c r="D1772" t="s">
        <v>118</v>
      </c>
      <c r="E1772" s="50">
        <v>20000</v>
      </c>
      <c r="F1772" t="s">
        <v>82</v>
      </c>
      <c r="G1772" t="s">
        <v>699</v>
      </c>
      <c r="H1772" t="s">
        <v>82</v>
      </c>
      <c r="I1772" t="s">
        <v>82</v>
      </c>
    </row>
    <row r="1773" spans="1:9" x14ac:dyDescent="0.25">
      <c r="A1773" s="31">
        <v>1772</v>
      </c>
      <c r="B1773" s="48">
        <v>44203</v>
      </c>
      <c r="C1773" t="s">
        <v>750</v>
      </c>
      <c r="D1773" t="s">
        <v>32</v>
      </c>
      <c r="E1773" s="50">
        <v>46000</v>
      </c>
      <c r="F1773" t="s">
        <v>82</v>
      </c>
      <c r="G1773" t="s">
        <v>700</v>
      </c>
      <c r="H1773" t="s">
        <v>82</v>
      </c>
      <c r="I1773" t="s">
        <v>82</v>
      </c>
    </row>
    <row r="1774" spans="1:9" x14ac:dyDescent="0.25">
      <c r="A1774" s="31">
        <v>1773</v>
      </c>
      <c r="B1774" s="48">
        <v>44203</v>
      </c>
      <c r="C1774" t="s">
        <v>2</v>
      </c>
      <c r="D1774" t="s">
        <v>78</v>
      </c>
      <c r="E1774" s="50">
        <v>6000</v>
      </c>
      <c r="F1774" t="s">
        <v>82</v>
      </c>
      <c r="G1774" t="s">
        <v>701</v>
      </c>
      <c r="H1774" t="s">
        <v>82</v>
      </c>
      <c r="I1774" t="s">
        <v>82</v>
      </c>
    </row>
    <row r="1775" spans="1:9" x14ac:dyDescent="0.25">
      <c r="A1775" s="31">
        <v>1774</v>
      </c>
      <c r="B1775" s="48">
        <v>44204</v>
      </c>
      <c r="C1775" t="s">
        <v>40</v>
      </c>
      <c r="D1775" t="s">
        <v>60</v>
      </c>
      <c r="E1775" s="50">
        <v>30000</v>
      </c>
      <c r="F1775" t="s">
        <v>82</v>
      </c>
      <c r="G1775" t="s">
        <v>702</v>
      </c>
      <c r="H1775" t="s">
        <v>82</v>
      </c>
      <c r="I1775" t="s">
        <v>82</v>
      </c>
    </row>
    <row r="1776" spans="1:9" x14ac:dyDescent="0.25">
      <c r="A1776" s="31">
        <v>1775</v>
      </c>
      <c r="B1776" s="48">
        <v>44205</v>
      </c>
      <c r="C1776" t="s">
        <v>768</v>
      </c>
      <c r="D1776" t="s">
        <v>764</v>
      </c>
      <c r="E1776" s="50">
        <v>45500</v>
      </c>
      <c r="F1776" t="s">
        <v>82</v>
      </c>
      <c r="G1776" t="s">
        <v>690</v>
      </c>
      <c r="H1776" t="s">
        <v>82</v>
      </c>
      <c r="I1776" t="s">
        <v>82</v>
      </c>
    </row>
    <row r="1777" spans="1:9" x14ac:dyDescent="0.25">
      <c r="A1777" s="31">
        <v>1776</v>
      </c>
      <c r="B1777" s="48">
        <v>44206</v>
      </c>
      <c r="C1777" t="s">
        <v>13</v>
      </c>
      <c r="D1777" t="s">
        <v>17</v>
      </c>
      <c r="E1777" s="50">
        <v>9500</v>
      </c>
      <c r="F1777" t="s">
        <v>82</v>
      </c>
      <c r="G1777" t="s">
        <v>703</v>
      </c>
      <c r="H1777" t="s">
        <v>82</v>
      </c>
      <c r="I1777" t="s">
        <v>82</v>
      </c>
    </row>
    <row r="1778" spans="1:9" x14ac:dyDescent="0.25">
      <c r="A1778" s="31">
        <v>1777</v>
      </c>
      <c r="B1778" s="48">
        <v>44207</v>
      </c>
      <c r="C1778" t="s">
        <v>9</v>
      </c>
      <c r="D1778" t="s">
        <v>10</v>
      </c>
      <c r="E1778" s="50">
        <v>5200</v>
      </c>
      <c r="F1778" t="s">
        <v>82</v>
      </c>
      <c r="G1778" t="s">
        <v>209</v>
      </c>
      <c r="H1778" t="s">
        <v>82</v>
      </c>
      <c r="I1778" t="s">
        <v>82</v>
      </c>
    </row>
    <row r="1779" spans="1:9" x14ac:dyDescent="0.25">
      <c r="A1779" s="31">
        <v>1778</v>
      </c>
      <c r="B1779" s="48">
        <v>44208</v>
      </c>
      <c r="C1779" t="s">
        <v>9</v>
      </c>
      <c r="D1779" t="s">
        <v>12</v>
      </c>
      <c r="E1779" s="50">
        <v>23850</v>
      </c>
      <c r="F1779" t="s">
        <v>82</v>
      </c>
      <c r="G1779" t="s">
        <v>388</v>
      </c>
      <c r="H1779" t="s">
        <v>82</v>
      </c>
      <c r="I1779" t="s">
        <v>82</v>
      </c>
    </row>
    <row r="1780" spans="1:9" x14ac:dyDescent="0.25">
      <c r="A1780" s="31">
        <v>1779</v>
      </c>
      <c r="B1780" s="48">
        <v>44209</v>
      </c>
      <c r="C1780" t="s">
        <v>4</v>
      </c>
      <c r="D1780" t="s">
        <v>37</v>
      </c>
      <c r="E1780" s="50">
        <v>500</v>
      </c>
      <c r="F1780" t="s">
        <v>82</v>
      </c>
      <c r="G1780" t="s">
        <v>704</v>
      </c>
      <c r="H1780" t="s">
        <v>82</v>
      </c>
      <c r="I1780" t="s">
        <v>82</v>
      </c>
    </row>
    <row r="1781" spans="1:9" x14ac:dyDescent="0.25">
      <c r="A1781" s="31">
        <v>1780</v>
      </c>
      <c r="B1781" s="48">
        <v>44210</v>
      </c>
      <c r="C1781" t="s">
        <v>23</v>
      </c>
      <c r="D1781" t="s">
        <v>34</v>
      </c>
      <c r="E1781" s="50">
        <v>7000</v>
      </c>
      <c r="F1781" t="s">
        <v>82</v>
      </c>
      <c r="G1781" t="s">
        <v>705</v>
      </c>
      <c r="H1781" t="s">
        <v>82</v>
      </c>
      <c r="I1781" t="s">
        <v>82</v>
      </c>
    </row>
    <row r="1782" spans="1:9" x14ac:dyDescent="0.25">
      <c r="A1782" s="31">
        <v>1781</v>
      </c>
      <c r="B1782" s="48">
        <v>44210</v>
      </c>
      <c r="C1782" t="s">
        <v>23</v>
      </c>
      <c r="D1782" t="s">
        <v>760</v>
      </c>
      <c r="E1782" s="50">
        <v>17000</v>
      </c>
      <c r="F1782" t="s">
        <v>82</v>
      </c>
      <c r="G1782" t="s">
        <v>706</v>
      </c>
      <c r="H1782" t="s">
        <v>82</v>
      </c>
      <c r="I1782" t="s">
        <v>82</v>
      </c>
    </row>
    <row r="1783" spans="1:9" x14ac:dyDescent="0.25">
      <c r="A1783" s="31">
        <v>1782</v>
      </c>
      <c r="B1783" s="48">
        <v>44210</v>
      </c>
      <c r="C1783" t="s">
        <v>3</v>
      </c>
      <c r="D1783" t="s">
        <v>752</v>
      </c>
      <c r="E1783" s="50">
        <v>53000</v>
      </c>
      <c r="F1783" t="s">
        <v>82</v>
      </c>
      <c r="G1783" t="s">
        <v>707</v>
      </c>
      <c r="H1783" t="s">
        <v>82</v>
      </c>
      <c r="I1783" t="s">
        <v>82</v>
      </c>
    </row>
    <row r="1784" spans="1:9" x14ac:dyDescent="0.25">
      <c r="A1784" s="31">
        <v>1783</v>
      </c>
      <c r="B1784" s="48">
        <v>44211</v>
      </c>
      <c r="C1784" t="s">
        <v>9</v>
      </c>
      <c r="D1784" t="s">
        <v>10</v>
      </c>
      <c r="E1784" s="50">
        <v>5200</v>
      </c>
      <c r="F1784" t="s">
        <v>82</v>
      </c>
      <c r="G1784" t="s">
        <v>209</v>
      </c>
      <c r="H1784" t="s">
        <v>82</v>
      </c>
      <c r="I1784" t="s">
        <v>82</v>
      </c>
    </row>
    <row r="1785" spans="1:9" x14ac:dyDescent="0.25">
      <c r="A1785" s="31">
        <v>1784</v>
      </c>
      <c r="B1785" s="48">
        <v>44211</v>
      </c>
      <c r="C1785" t="s">
        <v>4</v>
      </c>
      <c r="D1785" t="s">
        <v>37</v>
      </c>
      <c r="E1785" s="50">
        <v>300</v>
      </c>
      <c r="F1785" t="s">
        <v>82</v>
      </c>
      <c r="G1785" t="s">
        <v>4</v>
      </c>
      <c r="H1785" t="s">
        <v>82</v>
      </c>
      <c r="I1785" t="s">
        <v>82</v>
      </c>
    </row>
    <row r="1786" spans="1:9" x14ac:dyDescent="0.25">
      <c r="A1786" s="31">
        <v>1785</v>
      </c>
      <c r="B1786" s="48">
        <v>44211</v>
      </c>
      <c r="C1786" t="s">
        <v>3</v>
      </c>
      <c r="D1786" t="s">
        <v>752</v>
      </c>
      <c r="E1786" s="50">
        <v>24000</v>
      </c>
      <c r="F1786" t="s">
        <v>82</v>
      </c>
      <c r="G1786" t="s">
        <v>708</v>
      </c>
      <c r="H1786" t="s">
        <v>82</v>
      </c>
      <c r="I1786" t="s">
        <v>82</v>
      </c>
    </row>
    <row r="1787" spans="1:9" x14ac:dyDescent="0.25">
      <c r="A1787" s="31">
        <v>1786</v>
      </c>
      <c r="B1787" s="48">
        <v>44211</v>
      </c>
      <c r="C1787" t="s">
        <v>23</v>
      </c>
      <c r="D1787" t="s">
        <v>762</v>
      </c>
      <c r="E1787" s="50">
        <v>12000</v>
      </c>
      <c r="F1787" t="s">
        <v>82</v>
      </c>
      <c r="G1787" t="s">
        <v>709</v>
      </c>
      <c r="H1787" t="s">
        <v>82</v>
      </c>
      <c r="I1787" t="s">
        <v>82</v>
      </c>
    </row>
    <row r="1788" spans="1:9" x14ac:dyDescent="0.25">
      <c r="A1788" s="31">
        <v>1787</v>
      </c>
      <c r="B1788" s="48">
        <v>44211</v>
      </c>
      <c r="C1788" t="s">
        <v>9</v>
      </c>
      <c r="D1788" t="s">
        <v>11</v>
      </c>
      <c r="E1788" s="50">
        <v>2500</v>
      </c>
      <c r="F1788" t="s">
        <v>82</v>
      </c>
      <c r="G1788" t="s">
        <v>242</v>
      </c>
      <c r="H1788" t="s">
        <v>82</v>
      </c>
      <c r="I1788" t="s">
        <v>82</v>
      </c>
    </row>
    <row r="1789" spans="1:9" x14ac:dyDescent="0.25">
      <c r="A1789" s="31">
        <v>1788</v>
      </c>
      <c r="B1789" s="48">
        <v>44211</v>
      </c>
      <c r="C1789" t="s">
        <v>9</v>
      </c>
      <c r="D1789" t="s">
        <v>12</v>
      </c>
      <c r="E1789" s="50">
        <v>23850</v>
      </c>
      <c r="F1789" t="s">
        <v>82</v>
      </c>
      <c r="G1789" t="s">
        <v>388</v>
      </c>
      <c r="H1789" t="s">
        <v>82</v>
      </c>
      <c r="I1789" t="s">
        <v>82</v>
      </c>
    </row>
    <row r="1790" spans="1:9" x14ac:dyDescent="0.25">
      <c r="A1790" s="31">
        <v>1789</v>
      </c>
      <c r="B1790" s="48">
        <v>44212</v>
      </c>
      <c r="C1790" t="s">
        <v>13</v>
      </c>
      <c r="D1790" t="s">
        <v>17</v>
      </c>
      <c r="E1790" s="50">
        <v>44500</v>
      </c>
      <c r="F1790" t="s">
        <v>82</v>
      </c>
      <c r="G1790" t="s">
        <v>167</v>
      </c>
      <c r="H1790" t="s">
        <v>82</v>
      </c>
      <c r="I1790" t="s">
        <v>82</v>
      </c>
    </row>
    <row r="1791" spans="1:9" x14ac:dyDescent="0.25">
      <c r="A1791" s="31">
        <v>1790</v>
      </c>
      <c r="B1791" s="48">
        <v>44212</v>
      </c>
      <c r="C1791" t="s">
        <v>13</v>
      </c>
      <c r="D1791" t="s">
        <v>180</v>
      </c>
      <c r="E1791" s="50">
        <v>16500</v>
      </c>
      <c r="F1791" t="s">
        <v>82</v>
      </c>
      <c r="G1791" t="s">
        <v>710</v>
      </c>
      <c r="H1791" t="s">
        <v>82</v>
      </c>
      <c r="I1791" t="s">
        <v>82</v>
      </c>
    </row>
    <row r="1792" spans="1:9" x14ac:dyDescent="0.25">
      <c r="A1792" s="31">
        <v>1791</v>
      </c>
      <c r="B1792" s="48">
        <v>44212</v>
      </c>
      <c r="C1792" t="s">
        <v>750</v>
      </c>
      <c r="D1792" t="s">
        <v>32</v>
      </c>
      <c r="E1792" s="50">
        <v>3500</v>
      </c>
      <c r="F1792" t="s">
        <v>82</v>
      </c>
      <c r="G1792" t="s">
        <v>711</v>
      </c>
      <c r="H1792" t="s">
        <v>82</v>
      </c>
      <c r="I1792" t="s">
        <v>82</v>
      </c>
    </row>
    <row r="1793" spans="1:9" x14ac:dyDescent="0.25">
      <c r="A1793" s="31">
        <v>1792</v>
      </c>
      <c r="B1793" s="48">
        <v>44212</v>
      </c>
      <c r="C1793" t="s">
        <v>768</v>
      </c>
      <c r="D1793" t="s">
        <v>764</v>
      </c>
      <c r="E1793" s="50">
        <v>45500</v>
      </c>
      <c r="F1793" t="s">
        <v>82</v>
      </c>
      <c r="G1793" t="s">
        <v>690</v>
      </c>
      <c r="H1793" t="s">
        <v>82</v>
      </c>
      <c r="I1793" t="s">
        <v>82</v>
      </c>
    </row>
    <row r="1794" spans="1:9" x14ac:dyDescent="0.25">
      <c r="A1794" s="31">
        <v>1793</v>
      </c>
      <c r="B1794" s="48">
        <v>44214</v>
      </c>
      <c r="C1794" t="s">
        <v>23</v>
      </c>
      <c r="D1794" t="s">
        <v>762</v>
      </c>
      <c r="E1794" s="50">
        <v>15000</v>
      </c>
      <c r="F1794" t="s">
        <v>82</v>
      </c>
      <c r="G1794" t="s">
        <v>712</v>
      </c>
      <c r="H1794" t="s">
        <v>82</v>
      </c>
      <c r="I1794" t="s">
        <v>82</v>
      </c>
    </row>
    <row r="1795" spans="1:9" x14ac:dyDescent="0.25">
      <c r="A1795" s="31">
        <v>1794</v>
      </c>
      <c r="B1795" s="48">
        <v>44215</v>
      </c>
      <c r="C1795" t="s">
        <v>23</v>
      </c>
      <c r="D1795" t="s">
        <v>762</v>
      </c>
      <c r="E1795" s="50">
        <v>3500</v>
      </c>
      <c r="F1795" t="s">
        <v>82</v>
      </c>
      <c r="G1795" t="s">
        <v>713</v>
      </c>
      <c r="H1795" t="s">
        <v>82</v>
      </c>
      <c r="I1795" t="s">
        <v>82</v>
      </c>
    </row>
    <row r="1796" spans="1:9" x14ac:dyDescent="0.25">
      <c r="A1796" s="31">
        <v>1795</v>
      </c>
      <c r="B1796" s="48">
        <v>44215</v>
      </c>
      <c r="C1796" t="s">
        <v>9</v>
      </c>
      <c r="D1796" t="s">
        <v>12</v>
      </c>
      <c r="E1796" s="50">
        <v>23850</v>
      </c>
      <c r="F1796" t="s">
        <v>82</v>
      </c>
      <c r="G1796" t="s">
        <v>388</v>
      </c>
      <c r="H1796" t="s">
        <v>82</v>
      </c>
      <c r="I1796" t="s">
        <v>82</v>
      </c>
    </row>
    <row r="1797" spans="1:9" x14ac:dyDescent="0.25">
      <c r="A1797" s="31">
        <v>1796</v>
      </c>
      <c r="B1797" s="48">
        <v>44216</v>
      </c>
      <c r="C1797" t="s">
        <v>744</v>
      </c>
      <c r="D1797" t="s">
        <v>745</v>
      </c>
      <c r="E1797" s="50">
        <v>18500</v>
      </c>
      <c r="F1797" t="s">
        <v>82</v>
      </c>
      <c r="G1797" t="s">
        <v>714</v>
      </c>
      <c r="H1797" t="s">
        <v>82</v>
      </c>
      <c r="I1797" t="s">
        <v>82</v>
      </c>
    </row>
    <row r="1798" spans="1:9" x14ac:dyDescent="0.25">
      <c r="A1798" s="31">
        <v>1797</v>
      </c>
      <c r="B1798" s="48">
        <v>44216</v>
      </c>
      <c r="C1798" t="s">
        <v>13</v>
      </c>
      <c r="D1798" t="s">
        <v>15</v>
      </c>
      <c r="E1798" s="50">
        <v>7000</v>
      </c>
      <c r="F1798" t="s">
        <v>82</v>
      </c>
      <c r="G1798" t="s">
        <v>695</v>
      </c>
      <c r="H1798" t="s">
        <v>82</v>
      </c>
      <c r="I1798" t="s">
        <v>82</v>
      </c>
    </row>
    <row r="1799" spans="1:9" x14ac:dyDescent="0.25">
      <c r="A1799" s="31">
        <v>1798</v>
      </c>
      <c r="B1799" s="48">
        <v>44216</v>
      </c>
      <c r="C1799" t="s">
        <v>3</v>
      </c>
      <c r="D1799" t="s">
        <v>752</v>
      </c>
      <c r="E1799" s="50">
        <v>1500</v>
      </c>
      <c r="F1799" t="s">
        <v>82</v>
      </c>
      <c r="G1799" t="s">
        <v>715</v>
      </c>
      <c r="H1799" t="s">
        <v>82</v>
      </c>
      <c r="I1799" t="s">
        <v>82</v>
      </c>
    </row>
    <row r="1800" spans="1:9" x14ac:dyDescent="0.25">
      <c r="A1800" s="31">
        <v>1799</v>
      </c>
      <c r="B1800" s="48">
        <v>44216</v>
      </c>
      <c r="C1800" t="s">
        <v>3</v>
      </c>
      <c r="D1800" t="s">
        <v>752</v>
      </c>
      <c r="E1800" s="50">
        <v>3600</v>
      </c>
      <c r="F1800" t="s">
        <v>82</v>
      </c>
      <c r="G1800" t="s">
        <v>716</v>
      </c>
      <c r="H1800" t="s">
        <v>82</v>
      </c>
      <c r="I1800" t="s">
        <v>82</v>
      </c>
    </row>
    <row r="1801" spans="1:9" x14ac:dyDescent="0.25">
      <c r="A1801" s="31">
        <v>1800</v>
      </c>
      <c r="B1801" s="48">
        <v>44216</v>
      </c>
      <c r="C1801" t="s">
        <v>3</v>
      </c>
      <c r="D1801" t="s">
        <v>752</v>
      </c>
      <c r="E1801" s="50">
        <v>2500</v>
      </c>
      <c r="F1801" t="s">
        <v>82</v>
      </c>
      <c r="G1801" t="s">
        <v>717</v>
      </c>
      <c r="H1801" t="s">
        <v>82</v>
      </c>
      <c r="I1801" t="s">
        <v>82</v>
      </c>
    </row>
    <row r="1802" spans="1:9" x14ac:dyDescent="0.25">
      <c r="A1802" s="31">
        <v>1801</v>
      </c>
      <c r="B1802" s="48">
        <v>44216</v>
      </c>
      <c r="C1802" t="s">
        <v>13</v>
      </c>
      <c r="D1802" t="s">
        <v>756</v>
      </c>
      <c r="E1802" s="50">
        <v>1000</v>
      </c>
      <c r="F1802" t="s">
        <v>82</v>
      </c>
      <c r="G1802" t="s">
        <v>718</v>
      </c>
      <c r="H1802" t="s">
        <v>82</v>
      </c>
      <c r="I1802" t="s">
        <v>82</v>
      </c>
    </row>
    <row r="1803" spans="1:9" x14ac:dyDescent="0.25">
      <c r="A1803" s="31">
        <v>1802</v>
      </c>
      <c r="B1803" s="48">
        <v>44216</v>
      </c>
      <c r="C1803" t="s">
        <v>23</v>
      </c>
      <c r="D1803" t="s">
        <v>125</v>
      </c>
      <c r="E1803" s="50">
        <v>6000</v>
      </c>
      <c r="F1803" t="s">
        <v>82</v>
      </c>
      <c r="G1803" t="s">
        <v>719</v>
      </c>
      <c r="H1803" t="s">
        <v>82</v>
      </c>
      <c r="I1803" t="s">
        <v>82</v>
      </c>
    </row>
    <row r="1804" spans="1:9" x14ac:dyDescent="0.25">
      <c r="A1804" s="31">
        <v>1803</v>
      </c>
      <c r="B1804" s="48">
        <v>44217</v>
      </c>
      <c r="C1804" t="s">
        <v>13</v>
      </c>
      <c r="D1804" t="s">
        <v>27</v>
      </c>
      <c r="E1804" s="50">
        <v>9500</v>
      </c>
      <c r="F1804" t="s">
        <v>82</v>
      </c>
      <c r="G1804" t="s">
        <v>720</v>
      </c>
      <c r="H1804" t="s">
        <v>82</v>
      </c>
      <c r="I1804" t="s">
        <v>82</v>
      </c>
    </row>
    <row r="1805" spans="1:9" x14ac:dyDescent="0.25">
      <c r="A1805" s="31">
        <v>1804</v>
      </c>
      <c r="B1805" s="48">
        <v>44217</v>
      </c>
      <c r="C1805" t="s">
        <v>44</v>
      </c>
      <c r="D1805" t="s">
        <v>766</v>
      </c>
      <c r="E1805" s="50">
        <v>5000</v>
      </c>
      <c r="F1805" t="s">
        <v>82</v>
      </c>
      <c r="G1805" t="s">
        <v>721</v>
      </c>
      <c r="H1805" t="s">
        <v>82</v>
      </c>
      <c r="I1805" t="s">
        <v>82</v>
      </c>
    </row>
    <row r="1806" spans="1:9" x14ac:dyDescent="0.25">
      <c r="A1806" s="31">
        <v>1805</v>
      </c>
      <c r="B1806" s="48">
        <v>44217</v>
      </c>
      <c r="C1806" t="s">
        <v>48</v>
      </c>
      <c r="D1806" t="s">
        <v>118</v>
      </c>
      <c r="E1806" s="50">
        <v>103500</v>
      </c>
      <c r="F1806" t="s">
        <v>82</v>
      </c>
      <c r="G1806" t="s">
        <v>722</v>
      </c>
      <c r="H1806" t="s">
        <v>82</v>
      </c>
      <c r="I1806" t="s">
        <v>82</v>
      </c>
    </row>
    <row r="1807" spans="1:9" x14ac:dyDescent="0.25">
      <c r="A1807" s="31">
        <v>1806</v>
      </c>
      <c r="B1807" s="48">
        <v>44217</v>
      </c>
      <c r="C1807" t="s">
        <v>48</v>
      </c>
      <c r="D1807" t="s">
        <v>117</v>
      </c>
      <c r="E1807" s="50">
        <v>18500</v>
      </c>
      <c r="F1807" t="s">
        <v>82</v>
      </c>
      <c r="G1807" t="s">
        <v>723</v>
      </c>
      <c r="H1807" t="s">
        <v>82</v>
      </c>
      <c r="I1807" t="s">
        <v>82</v>
      </c>
    </row>
    <row r="1808" spans="1:9" x14ac:dyDescent="0.25">
      <c r="A1808" s="31">
        <v>1807</v>
      </c>
      <c r="B1808" s="48">
        <v>44217</v>
      </c>
      <c r="C1808" t="s">
        <v>23</v>
      </c>
      <c r="D1808" t="s">
        <v>762</v>
      </c>
      <c r="E1808" s="50">
        <v>7000</v>
      </c>
      <c r="F1808" t="s">
        <v>82</v>
      </c>
      <c r="G1808" t="s">
        <v>724</v>
      </c>
      <c r="H1808" t="s">
        <v>82</v>
      </c>
      <c r="I1808" t="s">
        <v>82</v>
      </c>
    </row>
    <row r="1809" spans="1:9" x14ac:dyDescent="0.25">
      <c r="A1809" s="31">
        <v>1808</v>
      </c>
      <c r="B1809" s="48">
        <v>44217</v>
      </c>
      <c r="C1809" t="s">
        <v>9</v>
      </c>
      <c r="D1809" t="s">
        <v>10</v>
      </c>
      <c r="E1809" s="50">
        <v>5000</v>
      </c>
      <c r="F1809" t="s">
        <v>82</v>
      </c>
      <c r="G1809" t="s">
        <v>209</v>
      </c>
      <c r="H1809" t="s">
        <v>82</v>
      </c>
      <c r="I1809" t="s">
        <v>82</v>
      </c>
    </row>
    <row r="1810" spans="1:9" x14ac:dyDescent="0.25">
      <c r="A1810" s="31">
        <v>1809</v>
      </c>
      <c r="B1810" s="48">
        <v>44217</v>
      </c>
      <c r="C1810" t="s">
        <v>13</v>
      </c>
      <c r="D1810" t="s">
        <v>759</v>
      </c>
      <c r="E1810" s="50">
        <v>7500</v>
      </c>
      <c r="F1810" t="s">
        <v>82</v>
      </c>
      <c r="G1810" t="s">
        <v>725</v>
      </c>
      <c r="H1810" t="s">
        <v>82</v>
      </c>
      <c r="I1810" t="s">
        <v>82</v>
      </c>
    </row>
    <row r="1811" spans="1:9" x14ac:dyDescent="0.25">
      <c r="A1811" s="31">
        <v>1810</v>
      </c>
      <c r="B1811" s="48">
        <v>44217</v>
      </c>
      <c r="C1811" t="s">
        <v>13</v>
      </c>
      <c r="D1811" t="s">
        <v>759</v>
      </c>
      <c r="E1811" s="50">
        <v>2000</v>
      </c>
      <c r="F1811" t="s">
        <v>82</v>
      </c>
      <c r="G1811" t="s">
        <v>726</v>
      </c>
      <c r="H1811" t="s">
        <v>82</v>
      </c>
      <c r="I1811" t="s">
        <v>82</v>
      </c>
    </row>
    <row r="1812" spans="1:9" x14ac:dyDescent="0.25">
      <c r="A1812" s="31">
        <v>1811</v>
      </c>
      <c r="B1812" s="48">
        <v>44218</v>
      </c>
      <c r="C1812" t="s">
        <v>23</v>
      </c>
      <c r="D1812" t="s">
        <v>34</v>
      </c>
      <c r="E1812" s="50">
        <v>12000</v>
      </c>
      <c r="F1812" t="s">
        <v>82</v>
      </c>
      <c r="G1812" t="s">
        <v>727</v>
      </c>
      <c r="H1812" t="s">
        <v>82</v>
      </c>
      <c r="I1812" t="s">
        <v>82</v>
      </c>
    </row>
    <row r="1813" spans="1:9" x14ac:dyDescent="0.25">
      <c r="A1813" s="31">
        <v>1812</v>
      </c>
      <c r="B1813" s="48">
        <v>44218</v>
      </c>
      <c r="C1813" t="s">
        <v>44</v>
      </c>
      <c r="D1813" t="s">
        <v>766</v>
      </c>
      <c r="E1813" s="50">
        <v>40000</v>
      </c>
      <c r="F1813" t="s">
        <v>82</v>
      </c>
      <c r="G1813" t="s">
        <v>728</v>
      </c>
      <c r="H1813" t="s">
        <v>82</v>
      </c>
      <c r="I1813" t="s">
        <v>82</v>
      </c>
    </row>
    <row r="1814" spans="1:9" x14ac:dyDescent="0.25">
      <c r="A1814" s="31">
        <v>1813</v>
      </c>
      <c r="B1814" s="48">
        <v>44218</v>
      </c>
      <c r="C1814" t="s">
        <v>768</v>
      </c>
      <c r="D1814" t="s">
        <v>764</v>
      </c>
      <c r="E1814" s="50">
        <v>6000</v>
      </c>
      <c r="F1814" t="s">
        <v>82</v>
      </c>
      <c r="G1814" t="s">
        <v>729</v>
      </c>
      <c r="H1814" t="s">
        <v>82</v>
      </c>
      <c r="I1814" t="s">
        <v>82</v>
      </c>
    </row>
    <row r="1815" spans="1:9" x14ac:dyDescent="0.25">
      <c r="A1815" s="31">
        <v>1814</v>
      </c>
      <c r="B1815" s="48">
        <v>44218</v>
      </c>
      <c r="C1815" t="s">
        <v>9</v>
      </c>
      <c r="D1815" t="s">
        <v>12</v>
      </c>
      <c r="E1815" s="50">
        <v>23850</v>
      </c>
      <c r="F1815" t="s">
        <v>82</v>
      </c>
      <c r="G1815" t="s">
        <v>388</v>
      </c>
      <c r="H1815" t="s">
        <v>82</v>
      </c>
      <c r="I1815" t="s">
        <v>82</v>
      </c>
    </row>
    <row r="1816" spans="1:9" x14ac:dyDescent="0.25">
      <c r="A1816" s="31">
        <v>1815</v>
      </c>
      <c r="B1816" s="48">
        <v>44219</v>
      </c>
      <c r="C1816" t="s">
        <v>768</v>
      </c>
      <c r="D1816" t="s">
        <v>764</v>
      </c>
      <c r="E1816" s="50">
        <v>45500</v>
      </c>
      <c r="F1816" t="s">
        <v>82</v>
      </c>
      <c r="G1816" t="s">
        <v>690</v>
      </c>
      <c r="H1816" t="s">
        <v>82</v>
      </c>
      <c r="I1816" t="s">
        <v>82</v>
      </c>
    </row>
    <row r="1817" spans="1:9" x14ac:dyDescent="0.25">
      <c r="A1817" s="31">
        <v>1816</v>
      </c>
      <c r="B1817" s="48">
        <v>44219</v>
      </c>
      <c r="C1817" t="s">
        <v>744</v>
      </c>
      <c r="D1817" t="s">
        <v>21</v>
      </c>
      <c r="E1817" s="50">
        <v>20000</v>
      </c>
      <c r="F1817" t="s">
        <v>82</v>
      </c>
      <c r="G1817" t="s">
        <v>541</v>
      </c>
      <c r="H1817" t="s">
        <v>82</v>
      </c>
      <c r="I1817" t="s">
        <v>82</v>
      </c>
    </row>
    <row r="1818" spans="1:9" x14ac:dyDescent="0.25">
      <c r="A1818" s="31">
        <v>1817</v>
      </c>
      <c r="B1818" s="48">
        <v>44221</v>
      </c>
      <c r="C1818" t="s">
        <v>750</v>
      </c>
      <c r="D1818" t="s">
        <v>615</v>
      </c>
      <c r="E1818" s="50">
        <v>330500</v>
      </c>
      <c r="F1818" t="s">
        <v>82</v>
      </c>
      <c r="G1818" t="s">
        <v>615</v>
      </c>
      <c r="H1818" t="s">
        <v>82</v>
      </c>
      <c r="I1818" t="s">
        <v>82</v>
      </c>
    </row>
    <row r="1819" spans="1:9" x14ac:dyDescent="0.25">
      <c r="A1819" s="31">
        <v>1818</v>
      </c>
      <c r="B1819" s="48">
        <v>44221</v>
      </c>
      <c r="C1819" t="s">
        <v>744</v>
      </c>
      <c r="D1819" t="s">
        <v>422</v>
      </c>
      <c r="E1819" s="50">
        <v>160000</v>
      </c>
      <c r="F1819" t="s">
        <v>82</v>
      </c>
      <c r="G1819" t="s">
        <v>674</v>
      </c>
      <c r="H1819" t="s">
        <v>82</v>
      </c>
      <c r="I1819" t="s">
        <v>82</v>
      </c>
    </row>
    <row r="1820" spans="1:9" x14ac:dyDescent="0.25">
      <c r="A1820" s="31">
        <v>1819</v>
      </c>
      <c r="B1820" s="48">
        <v>44221</v>
      </c>
      <c r="C1820" t="s">
        <v>744</v>
      </c>
      <c r="D1820" t="s">
        <v>745</v>
      </c>
      <c r="E1820" s="50">
        <v>349000</v>
      </c>
      <c r="F1820" t="s">
        <v>82</v>
      </c>
      <c r="G1820" t="s">
        <v>730</v>
      </c>
      <c r="H1820" t="s">
        <v>82</v>
      </c>
      <c r="I1820" t="s">
        <v>82</v>
      </c>
    </row>
    <row r="1821" spans="1:9" x14ac:dyDescent="0.25">
      <c r="A1821" s="31">
        <v>1820</v>
      </c>
      <c r="B1821" s="48">
        <v>44222</v>
      </c>
      <c r="C1821" t="s">
        <v>13</v>
      </c>
      <c r="D1821" t="s">
        <v>756</v>
      </c>
      <c r="E1821" s="50">
        <v>5000</v>
      </c>
      <c r="F1821" t="s">
        <v>82</v>
      </c>
      <c r="G1821" t="s">
        <v>731</v>
      </c>
      <c r="H1821" t="s">
        <v>82</v>
      </c>
      <c r="I1821" t="s">
        <v>82</v>
      </c>
    </row>
    <row r="1822" spans="1:9" x14ac:dyDescent="0.25">
      <c r="A1822" s="31">
        <v>1821</v>
      </c>
      <c r="B1822" s="48">
        <v>44222</v>
      </c>
      <c r="C1822" t="s">
        <v>44</v>
      </c>
      <c r="D1822" t="s">
        <v>766</v>
      </c>
      <c r="E1822" s="50">
        <v>2200</v>
      </c>
      <c r="F1822" t="s">
        <v>82</v>
      </c>
      <c r="G1822" t="s">
        <v>732</v>
      </c>
      <c r="H1822" t="s">
        <v>82</v>
      </c>
      <c r="I1822" t="s">
        <v>82</v>
      </c>
    </row>
    <row r="1823" spans="1:9" x14ac:dyDescent="0.25">
      <c r="A1823" s="31">
        <v>1822</v>
      </c>
      <c r="B1823" s="48">
        <v>44222</v>
      </c>
      <c r="C1823" t="s">
        <v>9</v>
      </c>
      <c r="D1823" t="s">
        <v>10</v>
      </c>
      <c r="E1823" s="50">
        <v>5200</v>
      </c>
      <c r="F1823" t="s">
        <v>82</v>
      </c>
      <c r="G1823" t="s">
        <v>209</v>
      </c>
      <c r="H1823" t="s">
        <v>82</v>
      </c>
      <c r="I1823" t="s">
        <v>82</v>
      </c>
    </row>
    <row r="1824" spans="1:9" x14ac:dyDescent="0.25">
      <c r="A1824" s="31">
        <v>1823</v>
      </c>
      <c r="B1824" s="48">
        <v>44222</v>
      </c>
      <c r="C1824" t="s">
        <v>9</v>
      </c>
      <c r="D1824" t="s">
        <v>11</v>
      </c>
      <c r="E1824" s="50">
        <v>2800</v>
      </c>
      <c r="F1824" t="s">
        <v>82</v>
      </c>
      <c r="G1824" t="s">
        <v>242</v>
      </c>
      <c r="H1824" t="s">
        <v>82</v>
      </c>
      <c r="I1824" t="s">
        <v>82</v>
      </c>
    </row>
    <row r="1825" spans="1:9" x14ac:dyDescent="0.25">
      <c r="A1825" s="31">
        <v>1824</v>
      </c>
      <c r="B1825" s="48">
        <v>44222</v>
      </c>
      <c r="C1825" t="s">
        <v>3</v>
      </c>
      <c r="D1825" t="s">
        <v>752</v>
      </c>
      <c r="E1825" s="50">
        <v>1000</v>
      </c>
      <c r="F1825" t="s">
        <v>82</v>
      </c>
      <c r="G1825" t="s">
        <v>733</v>
      </c>
      <c r="H1825" t="s">
        <v>82</v>
      </c>
      <c r="I1825" t="s">
        <v>82</v>
      </c>
    </row>
    <row r="1826" spans="1:9" x14ac:dyDescent="0.25">
      <c r="A1826" s="31">
        <v>1825</v>
      </c>
      <c r="B1826" s="48">
        <v>44222</v>
      </c>
      <c r="C1826" t="s">
        <v>744</v>
      </c>
      <c r="D1826" t="s">
        <v>745</v>
      </c>
      <c r="E1826" s="50">
        <v>642000</v>
      </c>
      <c r="F1826" t="s">
        <v>82</v>
      </c>
      <c r="G1826" t="s">
        <v>569</v>
      </c>
      <c r="H1826" t="s">
        <v>82</v>
      </c>
      <c r="I1826" t="s">
        <v>82</v>
      </c>
    </row>
    <row r="1827" spans="1:9" x14ac:dyDescent="0.25">
      <c r="A1827" s="31">
        <v>1826</v>
      </c>
      <c r="B1827" s="48">
        <v>44222</v>
      </c>
      <c r="C1827" t="s">
        <v>744</v>
      </c>
      <c r="D1827" t="s">
        <v>745</v>
      </c>
      <c r="E1827" s="50">
        <v>504000</v>
      </c>
      <c r="F1827" t="s">
        <v>82</v>
      </c>
      <c r="G1827" t="s">
        <v>734</v>
      </c>
      <c r="H1827" t="s">
        <v>82</v>
      </c>
      <c r="I1827" t="s">
        <v>82</v>
      </c>
    </row>
    <row r="1828" spans="1:9" x14ac:dyDescent="0.25">
      <c r="A1828" s="31">
        <v>1827</v>
      </c>
      <c r="B1828" s="48">
        <v>44222</v>
      </c>
      <c r="C1828" t="s">
        <v>751</v>
      </c>
      <c r="D1828" t="s">
        <v>757</v>
      </c>
      <c r="E1828" s="50">
        <v>55000</v>
      </c>
      <c r="F1828" t="s">
        <v>82</v>
      </c>
      <c r="G1828" t="s">
        <v>735</v>
      </c>
      <c r="H1828" t="s">
        <v>82</v>
      </c>
      <c r="I1828" t="s">
        <v>82</v>
      </c>
    </row>
    <row r="1829" spans="1:9" x14ac:dyDescent="0.25">
      <c r="A1829" s="31">
        <v>1828</v>
      </c>
      <c r="B1829" s="48">
        <v>44223</v>
      </c>
      <c r="C1829" t="s">
        <v>768</v>
      </c>
      <c r="D1829" t="s">
        <v>764</v>
      </c>
      <c r="E1829" s="50">
        <v>20000</v>
      </c>
      <c r="F1829" t="s">
        <v>82</v>
      </c>
      <c r="G1829" t="s">
        <v>736</v>
      </c>
      <c r="H1829" t="s">
        <v>82</v>
      </c>
      <c r="I1829" t="s">
        <v>82</v>
      </c>
    </row>
    <row r="1830" spans="1:9" x14ac:dyDescent="0.25">
      <c r="A1830" s="31">
        <v>1829</v>
      </c>
      <c r="B1830" s="48">
        <v>44223</v>
      </c>
      <c r="C1830" t="s">
        <v>751</v>
      </c>
      <c r="D1830" t="s">
        <v>761</v>
      </c>
      <c r="E1830" s="50">
        <v>10000</v>
      </c>
      <c r="F1830" t="s">
        <v>82</v>
      </c>
      <c r="G1830" t="s">
        <v>737</v>
      </c>
      <c r="H1830" t="s">
        <v>82</v>
      </c>
      <c r="I1830" t="s">
        <v>82</v>
      </c>
    </row>
    <row r="1831" spans="1:9" x14ac:dyDescent="0.25">
      <c r="A1831" s="31">
        <v>1830</v>
      </c>
      <c r="B1831" s="48">
        <v>44224</v>
      </c>
      <c r="C1831" t="s">
        <v>9</v>
      </c>
      <c r="D1831" t="s">
        <v>12</v>
      </c>
      <c r="E1831" s="50">
        <v>24850</v>
      </c>
      <c r="F1831" t="s">
        <v>82</v>
      </c>
      <c r="G1831" t="s">
        <v>388</v>
      </c>
      <c r="H1831" t="s">
        <v>82</v>
      </c>
      <c r="I1831" t="s">
        <v>82</v>
      </c>
    </row>
    <row r="1832" spans="1:9" x14ac:dyDescent="0.25">
      <c r="A1832" s="31">
        <v>1831</v>
      </c>
      <c r="B1832" s="48">
        <v>44225</v>
      </c>
      <c r="C1832" t="s">
        <v>9</v>
      </c>
      <c r="D1832" t="s">
        <v>10</v>
      </c>
      <c r="E1832" s="50">
        <v>10000</v>
      </c>
      <c r="F1832" t="s">
        <v>807</v>
      </c>
      <c r="G1832" t="s">
        <v>209</v>
      </c>
      <c r="H1832" t="s">
        <v>794</v>
      </c>
      <c r="I1832" s="47">
        <v>44510.115590277775</v>
      </c>
    </row>
    <row r="1833" spans="1:9" x14ac:dyDescent="0.25">
      <c r="A1833" s="31">
        <v>1832</v>
      </c>
      <c r="B1833" s="48">
        <v>44226</v>
      </c>
      <c r="C1833" t="s">
        <v>768</v>
      </c>
      <c r="D1833" t="s">
        <v>764</v>
      </c>
      <c r="E1833" s="50">
        <v>43500</v>
      </c>
      <c r="F1833" t="s">
        <v>82</v>
      </c>
      <c r="G1833" t="s">
        <v>690</v>
      </c>
      <c r="H1833" t="s">
        <v>82</v>
      </c>
      <c r="I1833" t="s">
        <v>82</v>
      </c>
    </row>
    <row r="1834" spans="1:9" x14ac:dyDescent="0.25">
      <c r="A1834" s="31">
        <v>1833</v>
      </c>
      <c r="B1834" s="48">
        <v>44226</v>
      </c>
      <c r="C1834" t="s">
        <v>9</v>
      </c>
      <c r="D1834" t="s">
        <v>11</v>
      </c>
      <c r="E1834" s="50">
        <v>2500</v>
      </c>
      <c r="F1834" t="s">
        <v>82</v>
      </c>
      <c r="G1834" t="s">
        <v>242</v>
      </c>
      <c r="H1834" t="s">
        <v>82</v>
      </c>
      <c r="I1834" t="s">
        <v>82</v>
      </c>
    </row>
    <row r="1835" spans="1:9" x14ac:dyDescent="0.25">
      <c r="A1835" s="31">
        <v>1834</v>
      </c>
      <c r="B1835" s="48">
        <v>44227</v>
      </c>
      <c r="C1835" t="s">
        <v>744</v>
      </c>
      <c r="D1835" t="s">
        <v>422</v>
      </c>
      <c r="E1835" s="50">
        <v>30000</v>
      </c>
      <c r="F1835" t="s">
        <v>82</v>
      </c>
      <c r="G1835" t="s">
        <v>689</v>
      </c>
      <c r="H1835" t="s">
        <v>82</v>
      </c>
      <c r="I1835" t="s">
        <v>82</v>
      </c>
    </row>
    <row r="1836" spans="1:9" x14ac:dyDescent="0.25">
      <c r="A1836" s="31">
        <v>1835</v>
      </c>
      <c r="B1836" s="48">
        <v>44227</v>
      </c>
      <c r="C1836" t="s">
        <v>768</v>
      </c>
      <c r="D1836" t="s">
        <v>764</v>
      </c>
      <c r="E1836" s="50">
        <v>30000</v>
      </c>
      <c r="F1836" t="s">
        <v>82</v>
      </c>
      <c r="G1836" t="s">
        <v>738</v>
      </c>
      <c r="H1836" t="s">
        <v>82</v>
      </c>
      <c r="I1836" t="s">
        <v>82</v>
      </c>
    </row>
    <row r="1837" spans="1:9" x14ac:dyDescent="0.25">
      <c r="A1837" s="31">
        <v>1836</v>
      </c>
      <c r="B1837" s="48">
        <v>44227</v>
      </c>
      <c r="C1837" t="s">
        <v>92</v>
      </c>
      <c r="D1837" t="s">
        <v>75</v>
      </c>
      <c r="E1837" s="50">
        <v>5000</v>
      </c>
      <c r="F1837" t="s">
        <v>82</v>
      </c>
      <c r="G1837" t="s">
        <v>202</v>
      </c>
      <c r="H1837" t="s">
        <v>82</v>
      </c>
      <c r="I1837" t="s">
        <v>82</v>
      </c>
    </row>
    <row r="1838" spans="1:9" x14ac:dyDescent="0.25">
      <c r="A1838" s="31">
        <v>1837</v>
      </c>
      <c r="B1838" s="48">
        <v>44228</v>
      </c>
      <c r="C1838" t="s">
        <v>13</v>
      </c>
      <c r="D1838" t="s">
        <v>17</v>
      </c>
      <c r="E1838" s="50">
        <v>3000</v>
      </c>
      <c r="F1838" t="s">
        <v>82</v>
      </c>
      <c r="G1838" t="s">
        <v>739</v>
      </c>
      <c r="H1838" t="s">
        <v>82</v>
      </c>
      <c r="I1838" t="s">
        <v>82</v>
      </c>
    </row>
    <row r="1839" spans="1:9" x14ac:dyDescent="0.25">
      <c r="A1839" s="31">
        <v>1838</v>
      </c>
      <c r="B1839" s="48">
        <v>44230</v>
      </c>
      <c r="C1839" t="s">
        <v>9</v>
      </c>
      <c r="D1839" t="s">
        <v>10</v>
      </c>
      <c r="E1839" s="50">
        <v>5200</v>
      </c>
      <c r="F1839" t="s">
        <v>82</v>
      </c>
      <c r="G1839" t="s">
        <v>209</v>
      </c>
      <c r="H1839" t="s">
        <v>82</v>
      </c>
      <c r="I1839" t="s">
        <v>82</v>
      </c>
    </row>
    <row r="1840" spans="1:9" x14ac:dyDescent="0.25">
      <c r="A1840" s="31">
        <v>1839</v>
      </c>
      <c r="B1840" s="48">
        <v>44230</v>
      </c>
      <c r="C1840" t="s">
        <v>9</v>
      </c>
      <c r="D1840" t="s">
        <v>12</v>
      </c>
      <c r="E1840" s="50">
        <v>23850</v>
      </c>
      <c r="F1840" t="s">
        <v>82</v>
      </c>
      <c r="G1840" t="s">
        <v>388</v>
      </c>
      <c r="H1840" t="s">
        <v>82</v>
      </c>
      <c r="I1840" t="s">
        <v>82</v>
      </c>
    </row>
    <row r="1841" spans="1:9" x14ac:dyDescent="0.25">
      <c r="A1841" s="31">
        <v>1840</v>
      </c>
      <c r="B1841" s="48">
        <v>44231</v>
      </c>
      <c r="C1841" t="s">
        <v>13</v>
      </c>
      <c r="D1841" t="s">
        <v>17</v>
      </c>
      <c r="E1841" s="50">
        <v>8500</v>
      </c>
      <c r="F1841" t="s">
        <v>82</v>
      </c>
      <c r="G1841" t="s">
        <v>740</v>
      </c>
      <c r="H1841" t="s">
        <v>82</v>
      </c>
      <c r="I1841" t="s">
        <v>82</v>
      </c>
    </row>
    <row r="1842" spans="1:9" x14ac:dyDescent="0.25">
      <c r="A1842" s="31">
        <v>1841</v>
      </c>
      <c r="B1842" s="48">
        <v>44231</v>
      </c>
      <c r="C1842" t="s">
        <v>13</v>
      </c>
      <c r="D1842" t="s">
        <v>180</v>
      </c>
      <c r="E1842" s="50">
        <v>13000</v>
      </c>
      <c r="F1842" t="s">
        <v>82</v>
      </c>
      <c r="G1842" t="s">
        <v>741</v>
      </c>
      <c r="H1842" t="s">
        <v>82</v>
      </c>
      <c r="I1842" t="s">
        <v>82</v>
      </c>
    </row>
    <row r="1843" spans="1:9" x14ac:dyDescent="0.25">
      <c r="A1843" s="31">
        <v>1842</v>
      </c>
      <c r="B1843" s="48">
        <v>44231</v>
      </c>
      <c r="C1843" t="s">
        <v>744</v>
      </c>
      <c r="D1843" t="s">
        <v>422</v>
      </c>
      <c r="E1843" s="50">
        <v>24000</v>
      </c>
      <c r="F1843" t="s">
        <v>82</v>
      </c>
      <c r="G1843" t="s">
        <v>327</v>
      </c>
      <c r="H1843" t="s">
        <v>82</v>
      </c>
      <c r="I1843" t="s">
        <v>82</v>
      </c>
    </row>
    <row r="1844" spans="1:9" x14ac:dyDescent="0.25">
      <c r="A1844" s="31">
        <v>1843</v>
      </c>
      <c r="B1844" s="48">
        <v>44232</v>
      </c>
      <c r="C1844" t="s">
        <v>48</v>
      </c>
      <c r="D1844" t="s">
        <v>118</v>
      </c>
      <c r="E1844" s="50">
        <v>20000</v>
      </c>
      <c r="F1844" t="s">
        <v>82</v>
      </c>
      <c r="G1844" t="s">
        <v>742</v>
      </c>
      <c r="H1844" t="s">
        <v>82</v>
      </c>
      <c r="I1844" t="s">
        <v>82</v>
      </c>
    </row>
    <row r="1845" spans="1:9" x14ac:dyDescent="0.25">
      <c r="A1845" s="31">
        <v>1844</v>
      </c>
      <c r="B1845" s="48">
        <v>44233</v>
      </c>
      <c r="C1845" t="s">
        <v>768</v>
      </c>
      <c r="D1845" t="s">
        <v>764</v>
      </c>
      <c r="E1845" s="50">
        <v>43500</v>
      </c>
      <c r="F1845" t="s">
        <v>82</v>
      </c>
      <c r="G1845" t="s">
        <v>191</v>
      </c>
      <c r="H1845" t="s">
        <v>82</v>
      </c>
      <c r="I1845" t="s">
        <v>82</v>
      </c>
    </row>
    <row r="1846" spans="1:9" x14ac:dyDescent="0.25">
      <c r="A1846" s="31">
        <v>1845</v>
      </c>
      <c r="B1846" s="48">
        <v>44233</v>
      </c>
      <c r="C1846" t="s">
        <v>9</v>
      </c>
      <c r="D1846" t="s">
        <v>12</v>
      </c>
      <c r="E1846" s="50">
        <v>23450</v>
      </c>
      <c r="F1846" t="s">
        <v>82</v>
      </c>
      <c r="G1846" t="s">
        <v>388</v>
      </c>
      <c r="H1846" t="s">
        <v>82</v>
      </c>
      <c r="I1846" t="s">
        <v>82</v>
      </c>
    </row>
    <row r="1847" spans="1:9" x14ac:dyDescent="0.25">
      <c r="A1847" s="31">
        <v>1846</v>
      </c>
      <c r="B1847" s="48">
        <v>44234</v>
      </c>
      <c r="C1847" t="s">
        <v>750</v>
      </c>
      <c r="D1847" t="s">
        <v>754</v>
      </c>
      <c r="E1847" s="50">
        <v>50000</v>
      </c>
      <c r="F1847" t="s">
        <v>82</v>
      </c>
      <c r="G1847" t="s">
        <v>743</v>
      </c>
      <c r="H1847" t="s">
        <v>82</v>
      </c>
      <c r="I1847" t="s">
        <v>82</v>
      </c>
    </row>
    <row r="1848" spans="1:9" x14ac:dyDescent="0.25">
      <c r="A1848" s="31">
        <v>1847</v>
      </c>
      <c r="B1848" s="48">
        <v>44234</v>
      </c>
      <c r="C1848" t="s">
        <v>744</v>
      </c>
      <c r="D1848" t="s">
        <v>21</v>
      </c>
      <c r="E1848" s="50">
        <v>1000</v>
      </c>
      <c r="F1848" t="s">
        <v>82</v>
      </c>
      <c r="G1848" t="s">
        <v>329</v>
      </c>
      <c r="H1848" t="s">
        <v>82</v>
      </c>
      <c r="I1848" t="s">
        <v>82</v>
      </c>
    </row>
    <row r="1849" spans="1:9" x14ac:dyDescent="0.25">
      <c r="A1849" s="31">
        <v>1848</v>
      </c>
      <c r="B1849" s="48">
        <v>44444</v>
      </c>
      <c r="C1849" t="s">
        <v>23</v>
      </c>
      <c r="D1849" t="s">
        <v>26</v>
      </c>
      <c r="E1849" s="50">
        <v>4000000</v>
      </c>
      <c r="F1849" t="s">
        <v>803</v>
      </c>
      <c r="G1849" t="s">
        <v>805</v>
      </c>
      <c r="H1849" t="s">
        <v>794</v>
      </c>
      <c r="I1849" s="47">
        <v>44325.157627314817</v>
      </c>
    </row>
    <row r="1850" spans="1:9" x14ac:dyDescent="0.25">
      <c r="A1850" s="31">
        <v>1849</v>
      </c>
      <c r="B1850" s="48">
        <v>44444</v>
      </c>
      <c r="C1850" t="s">
        <v>23</v>
      </c>
      <c r="D1850" t="s">
        <v>74</v>
      </c>
      <c r="E1850" s="50">
        <v>500</v>
      </c>
      <c r="F1850" t="s">
        <v>806</v>
      </c>
      <c r="G1850" t="s">
        <v>805</v>
      </c>
      <c r="H1850" t="s">
        <v>794</v>
      </c>
      <c r="I1850" s="47">
        <v>44325.158842592595</v>
      </c>
    </row>
  </sheetData>
  <pageMargins left="0.7" right="0.7" top="0.75" bottom="0.75" header="0.3" footer="0.3"/>
  <pageSetup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60EA5-0084-4BD0-ADA9-5CEFA856BC63}">
  <sheetPr codeName="Sheet10"/>
  <dimension ref="A1:BL67"/>
  <sheetViews>
    <sheetView showRuler="0" workbookViewId="0">
      <selection activeCell="H13" sqref="H13"/>
    </sheetView>
  </sheetViews>
  <sheetFormatPr defaultRowHeight="15" x14ac:dyDescent="0.25"/>
  <cols>
    <col min="2" max="2" width="10.7109375" bestFit="1" customWidth="1"/>
    <col min="3" max="3" width="33.5703125" bestFit="1" customWidth="1"/>
    <col min="4" max="4" width="13.42578125" bestFit="1" customWidth="1"/>
    <col min="5" max="5" width="10.7109375" bestFit="1" customWidth="1"/>
    <col min="6" max="6" width="9.42578125" bestFit="1" customWidth="1"/>
    <col min="7" max="7" width="12.42578125" customWidth="1"/>
    <col min="10" max="10" width="21.85546875" bestFit="1" customWidth="1"/>
    <col min="11" max="11" width="13.42578125" bestFit="1" customWidth="1"/>
    <col min="15" max="15" width="21.85546875" bestFit="1" customWidth="1"/>
    <col min="16" max="16" width="14.85546875" bestFit="1" customWidth="1"/>
    <col min="20" max="20" width="11.28515625" customWidth="1"/>
    <col min="25" max="25" width="21.85546875" bestFit="1" customWidth="1"/>
    <col min="26" max="26" width="9.42578125" bestFit="1" customWidth="1"/>
    <col min="27" max="27" width="21.140625" bestFit="1" customWidth="1"/>
    <col min="28" max="28" width="16.28515625" bestFit="1" customWidth="1"/>
    <col min="29" max="29" width="70.42578125" customWidth="1"/>
    <col min="30" max="30" width="14" bestFit="1" customWidth="1"/>
    <col min="31" max="31" width="12" bestFit="1" customWidth="1"/>
    <col min="32" max="32" width="15" bestFit="1" customWidth="1"/>
    <col min="33" max="33" width="8" bestFit="1" customWidth="1"/>
    <col min="34" max="34" width="7.42578125" bestFit="1" customWidth="1"/>
    <col min="35" max="35" width="22.140625" bestFit="1" customWidth="1"/>
    <col min="36" max="36" width="15" bestFit="1" customWidth="1"/>
    <col min="37" max="37" width="12" bestFit="1" customWidth="1"/>
    <col min="38" max="38" width="33.28515625" bestFit="1" customWidth="1"/>
    <col min="39" max="39" width="18.28515625" bestFit="1" customWidth="1"/>
    <col min="41" max="41" width="21.85546875" bestFit="1" customWidth="1"/>
    <col min="42" max="42" width="15.42578125" bestFit="1" customWidth="1"/>
    <col min="45" max="46" width="14.5703125" bestFit="1" customWidth="1"/>
    <col min="47" max="47" width="9.140625" customWidth="1"/>
    <col min="50" max="50" width="11.5703125" bestFit="1" customWidth="1"/>
    <col min="52" max="52" width="14.28515625" bestFit="1" customWidth="1"/>
    <col min="53" max="53" width="13.42578125" bestFit="1" customWidth="1"/>
    <col min="57" max="57" width="17" bestFit="1" customWidth="1"/>
    <col min="58" max="58" width="13.42578125" bestFit="1" customWidth="1"/>
    <col min="63" max="63" width="21.85546875" bestFit="1" customWidth="1"/>
    <col min="64" max="64" width="13.42578125" bestFit="1" customWidth="1"/>
    <col min="68" max="68" width="6.5703125" bestFit="1" customWidth="1"/>
    <col min="69" max="69" width="10.85546875" bestFit="1" customWidth="1"/>
    <col min="70" max="70" width="11.140625" bestFit="1" customWidth="1"/>
    <col min="71" max="71" width="16.5703125" bestFit="1" customWidth="1"/>
    <col min="72" max="72" width="10.42578125" bestFit="1" customWidth="1"/>
    <col min="73" max="73" width="22.5703125" bestFit="1" customWidth="1"/>
    <col min="74" max="74" width="81.140625" bestFit="1" customWidth="1"/>
    <col min="75" max="75" width="15.140625" bestFit="1" customWidth="1"/>
    <col min="76" max="76" width="15.42578125" bestFit="1" customWidth="1"/>
    <col min="83" max="83" width="9.5703125" customWidth="1"/>
    <col min="84" max="84" width="17.5703125" customWidth="1"/>
    <col min="85" max="85" width="12.5703125" customWidth="1"/>
    <col min="86" max="86" width="12.85546875" customWidth="1"/>
    <col min="87" max="87" width="29.85546875" bestFit="1" customWidth="1"/>
    <col min="88" max="88" width="19.85546875" bestFit="1" customWidth="1"/>
    <col min="89" max="89" width="15" customWidth="1"/>
    <col min="90" max="90" width="16" customWidth="1"/>
    <col min="91" max="91" width="13.28515625" customWidth="1"/>
    <col min="92" max="92" width="16.140625" customWidth="1"/>
    <col min="93" max="93" width="16" customWidth="1"/>
    <col min="94" max="94" width="16.42578125" customWidth="1"/>
    <col min="95" max="95" width="15" customWidth="1"/>
    <col min="96" max="96" width="19" customWidth="1"/>
    <col min="97" max="97" width="17" customWidth="1"/>
    <col min="98" max="98" width="19.5703125" customWidth="1"/>
  </cols>
  <sheetData>
    <row r="1" spans="1:64" x14ac:dyDescent="0.25">
      <c r="J1" t="s">
        <v>79</v>
      </c>
      <c r="O1" t="s">
        <v>80</v>
      </c>
      <c r="AE1" t="s">
        <v>770</v>
      </c>
      <c r="AJ1" t="s">
        <v>778</v>
      </c>
      <c r="AK1" t="s">
        <v>779</v>
      </c>
      <c r="AL1" t="s">
        <v>780</v>
      </c>
      <c r="AM1" t="s">
        <v>781</v>
      </c>
      <c r="AT1" t="s">
        <v>774</v>
      </c>
      <c r="AX1" t="s">
        <v>773</v>
      </c>
      <c r="BC1" t="str">
        <f>IF(LARGE($BF$4:$BF$5,1),BE5,"")</f>
        <v>Directors Expense</v>
      </c>
      <c r="BD1">
        <f>IF(BE5=LARGE($BF$4:$BF$5,1),BF4,BF5)</f>
        <v>12980500</v>
      </c>
      <c r="BF1" t="s">
        <v>83</v>
      </c>
      <c r="BH1" t="s">
        <v>782</v>
      </c>
    </row>
    <row r="2" spans="1:64" ht="15.75" x14ac:dyDescent="0.3">
      <c r="Y2" t="s">
        <v>84</v>
      </c>
      <c r="Z2" s="14">
        <f>GETPIVOTDATA("[Measures].[Daily Avr]",$Y$4)</f>
        <v>37537.101135749057</v>
      </c>
      <c r="AE2" s="14">
        <f>GETPIVOTDATA("[Measures].[YearTillDate]",$AE$4)</f>
        <v>10945100</v>
      </c>
      <c r="AG2" s="14"/>
      <c r="AJ2" s="20">
        <f>GETPIVOTDATA("[Measures].[Percent Change]",$AJ$4)</f>
        <v>0.18722054018918596</v>
      </c>
      <c r="AK2" s="14">
        <f>GETPIVOTDATA("[Measures].[YearTillDate]",$AJ$4)</f>
        <v>10945100</v>
      </c>
      <c r="AL2" s="14">
        <f>GETPIVOTDATA("[Measures].[PrevYear vs Current Year difference]",$AJ$4)</f>
        <v>47515900</v>
      </c>
      <c r="AM2" s="14">
        <f>GETPIVOTDATA("[Measures].[Total Previous Year]",$AJ$4)</f>
        <v>58461000</v>
      </c>
      <c r="AT2" s="14">
        <f>GETPIVOTDATA("[Measures].[Avr.Largest Exp]",$AS$3)</f>
        <v>1639262.5</v>
      </c>
      <c r="AX2" s="9"/>
      <c r="BC2" t="str">
        <f>IF(LARGE($BF$4:$BF$5,1),BE4,"")</f>
        <v>Monthly Salary</v>
      </c>
      <c r="BD2">
        <f>IF(BE4=LARGE($BF$4:$BF$5,1),BF5,BF4)</f>
        <v>26228200</v>
      </c>
      <c r="BH2">
        <f>GETPIVOTDATA("[Measures].[Total Expense]",$BK$2)</f>
        <v>69406100</v>
      </c>
      <c r="BK2" s="17" t="s">
        <v>116</v>
      </c>
      <c r="BL2" t="s">
        <v>85</v>
      </c>
    </row>
    <row r="3" spans="1:64" x14ac:dyDescent="0.25">
      <c r="C3" s="17" t="s">
        <v>116</v>
      </c>
      <c r="D3" t="s">
        <v>85</v>
      </c>
      <c r="F3" s="8"/>
      <c r="J3" s="17" t="s">
        <v>116</v>
      </c>
      <c r="K3" t="s">
        <v>85</v>
      </c>
      <c r="O3" s="17" t="s">
        <v>116</v>
      </c>
      <c r="P3" t="s">
        <v>114</v>
      </c>
      <c r="AO3" t="s">
        <v>81</v>
      </c>
      <c r="AS3" t="s">
        <v>774</v>
      </c>
      <c r="AW3" t="str">
        <f>$AZ$4</f>
        <v>Monthly Salary</v>
      </c>
      <c r="AX3" s="14">
        <f>GETPIVOTDATA("[Measures].[Total Expense]",$AZ$3)</f>
        <v>26228200</v>
      </c>
      <c r="AZ3" s="17" t="s">
        <v>116</v>
      </c>
      <c r="BA3" t="s">
        <v>85</v>
      </c>
      <c r="BE3" s="17" t="s">
        <v>116</v>
      </c>
      <c r="BF3" t="s">
        <v>85</v>
      </c>
      <c r="BJ3" s="12"/>
      <c r="BK3" s="18" t="s">
        <v>2</v>
      </c>
      <c r="BL3" s="61">
        <v>232400</v>
      </c>
    </row>
    <row r="4" spans="1:64" x14ac:dyDescent="0.25">
      <c r="C4" s="18" t="s">
        <v>19</v>
      </c>
      <c r="D4" s="61">
        <v>122000</v>
      </c>
      <c r="G4" s="11"/>
      <c r="J4" s="18" t="s">
        <v>2</v>
      </c>
      <c r="K4" s="61">
        <v>232400</v>
      </c>
      <c r="O4" s="18" t="s">
        <v>9</v>
      </c>
      <c r="P4" s="62">
        <v>498</v>
      </c>
      <c r="T4" t="str">
        <f>O4</f>
        <v>Lubricant &amp; Fuel</v>
      </c>
      <c r="U4">
        <f>P4</f>
        <v>498</v>
      </c>
      <c r="Y4" s="17" t="s">
        <v>116</v>
      </c>
      <c r="Z4" t="s">
        <v>115</v>
      </c>
      <c r="AB4" t="s">
        <v>49</v>
      </c>
      <c r="AC4" t="s">
        <v>86</v>
      </c>
      <c r="AE4" t="s">
        <v>769</v>
      </c>
      <c r="AJ4" t="s">
        <v>777</v>
      </c>
      <c r="AK4" t="s">
        <v>769</v>
      </c>
      <c r="AL4" t="s">
        <v>775</v>
      </c>
      <c r="AM4" t="s">
        <v>776</v>
      </c>
      <c r="AS4" s="63">
        <v>1639262.5</v>
      </c>
      <c r="AZ4" s="18" t="s">
        <v>744</v>
      </c>
      <c r="BA4" s="61">
        <v>26228200</v>
      </c>
      <c r="BE4" s="18" t="s">
        <v>744</v>
      </c>
      <c r="BF4" s="61">
        <v>26228200</v>
      </c>
      <c r="BH4" s="13">
        <v>1</v>
      </c>
      <c r="BI4" s="11">
        <f>IF(LARGE($BF$3:$BF$5,2),BD1/BH2,"")</f>
        <v>0.18702246632500602</v>
      </c>
      <c r="BJ4" s="12"/>
      <c r="BK4" s="18" t="s">
        <v>3</v>
      </c>
      <c r="BL4" s="61">
        <v>1875700</v>
      </c>
    </row>
    <row r="5" spans="1:64" x14ac:dyDescent="0.25">
      <c r="C5" s="18" t="s">
        <v>74</v>
      </c>
      <c r="D5" s="61">
        <v>73100</v>
      </c>
      <c r="G5" s="11"/>
      <c r="J5" s="18" t="s">
        <v>3</v>
      </c>
      <c r="K5" s="61">
        <v>1875700</v>
      </c>
      <c r="O5" s="18" t="s">
        <v>13</v>
      </c>
      <c r="P5" s="62">
        <v>396</v>
      </c>
      <c r="T5" t="str">
        <f t="shared" ref="T5:U8" si="0">O5</f>
        <v>Repairs &amp; Maintenance</v>
      </c>
      <c r="U5">
        <f t="shared" si="0"/>
        <v>396</v>
      </c>
      <c r="Y5" s="18" t="s">
        <v>2</v>
      </c>
      <c r="Z5" s="60">
        <v>19366.666666666668</v>
      </c>
      <c r="AB5" t="s">
        <v>50</v>
      </c>
      <c r="AC5" t="s">
        <v>120</v>
      </c>
      <c r="AE5" s="60">
        <v>10945100</v>
      </c>
      <c r="AJ5" s="19">
        <v>0.18722054018918596</v>
      </c>
      <c r="AK5" s="60">
        <v>10945100</v>
      </c>
      <c r="AL5" s="61">
        <v>47515900</v>
      </c>
      <c r="AM5" s="61">
        <v>58461000</v>
      </c>
      <c r="AO5" s="17" t="s">
        <v>116</v>
      </c>
      <c r="AP5" t="s">
        <v>87</v>
      </c>
      <c r="AZ5" s="18" t="s">
        <v>59</v>
      </c>
      <c r="BA5" s="61">
        <v>26228200</v>
      </c>
      <c r="BE5" s="18" t="s">
        <v>768</v>
      </c>
      <c r="BF5" s="61">
        <v>12980500</v>
      </c>
      <c r="BH5" s="13">
        <v>1</v>
      </c>
      <c r="BI5" s="11">
        <f>IF(LARGE($BF$3:$BF$5,2),BD2/BH2,"")</f>
        <v>0.37789473835873216</v>
      </c>
      <c r="BJ5" s="12"/>
      <c r="BK5" s="18" t="s">
        <v>768</v>
      </c>
      <c r="BL5" s="61">
        <v>12980500</v>
      </c>
    </row>
    <row r="6" spans="1:64" x14ac:dyDescent="0.25">
      <c r="C6" s="18" t="s">
        <v>43</v>
      </c>
      <c r="D6" s="61">
        <v>912000</v>
      </c>
      <c r="J6" s="18" t="s">
        <v>768</v>
      </c>
      <c r="K6" s="61">
        <v>12980500</v>
      </c>
      <c r="O6" s="18" t="s">
        <v>23</v>
      </c>
      <c r="P6" s="62">
        <v>230</v>
      </c>
      <c r="T6" t="str">
        <f t="shared" si="0"/>
        <v>Purchases</v>
      </c>
      <c r="U6">
        <f t="shared" si="0"/>
        <v>230</v>
      </c>
      <c r="Y6" s="18" t="s">
        <v>3</v>
      </c>
      <c r="Z6" s="60">
        <v>37514</v>
      </c>
      <c r="AB6" t="s">
        <v>51</v>
      </c>
      <c r="AC6" t="s">
        <v>88</v>
      </c>
      <c r="AO6" s="18" t="s">
        <v>2</v>
      </c>
      <c r="AP6" s="19">
        <v>3.3484088574347211E-3</v>
      </c>
      <c r="BE6" s="18" t="s">
        <v>59</v>
      </c>
      <c r="BF6" s="61">
        <v>39208700</v>
      </c>
      <c r="BK6" s="18" t="s">
        <v>1</v>
      </c>
      <c r="BL6" s="61">
        <v>29400</v>
      </c>
    </row>
    <row r="7" spans="1:64" ht="15.75" x14ac:dyDescent="0.3">
      <c r="C7" s="18" t="s">
        <v>62</v>
      </c>
      <c r="D7" s="61">
        <v>58900</v>
      </c>
      <c r="J7" s="18" t="s">
        <v>1</v>
      </c>
      <c r="K7" s="61">
        <v>29400</v>
      </c>
      <c r="O7" s="18" t="s">
        <v>744</v>
      </c>
      <c r="P7" s="62">
        <v>165</v>
      </c>
      <c r="T7" t="str">
        <f t="shared" si="0"/>
        <v>Monthly Salary</v>
      </c>
      <c r="U7">
        <f t="shared" si="0"/>
        <v>165</v>
      </c>
      <c r="Y7" s="18" t="s">
        <v>768</v>
      </c>
      <c r="Z7" s="60">
        <v>81128.125</v>
      </c>
      <c r="AC7" s="15" t="s">
        <v>82</v>
      </c>
      <c r="AO7" s="18" t="s">
        <v>3</v>
      </c>
      <c r="AP7" s="19">
        <v>2.7025002125173437E-2</v>
      </c>
      <c r="AX7" s="9"/>
      <c r="BK7" s="18" t="s">
        <v>751</v>
      </c>
      <c r="BL7" s="61">
        <v>1339000</v>
      </c>
    </row>
    <row r="8" spans="1:64" ht="20.25" x14ac:dyDescent="0.3">
      <c r="C8" s="18" t="s">
        <v>758</v>
      </c>
      <c r="D8" s="61">
        <v>282400</v>
      </c>
      <c r="J8" s="18" t="s">
        <v>751</v>
      </c>
      <c r="K8" s="61">
        <v>1339000</v>
      </c>
      <c r="O8" s="18" t="s">
        <v>768</v>
      </c>
      <c r="P8" s="62">
        <v>160</v>
      </c>
      <c r="T8" t="str">
        <f t="shared" si="0"/>
        <v>Directors Expense</v>
      </c>
      <c r="U8">
        <f t="shared" si="0"/>
        <v>160</v>
      </c>
      <c r="Y8" s="18" t="s">
        <v>1</v>
      </c>
      <c r="Z8" s="60">
        <v>7350</v>
      </c>
      <c r="AC8" t="s">
        <v>89</v>
      </c>
      <c r="AO8" s="18" t="s">
        <v>768</v>
      </c>
      <c r="AP8" s="19">
        <v>0.18702246632500602</v>
      </c>
      <c r="AU8" s="10"/>
      <c r="BK8" s="18" t="s">
        <v>9</v>
      </c>
      <c r="BL8" s="61">
        <v>4001500</v>
      </c>
    </row>
    <row r="9" spans="1:64" x14ac:dyDescent="0.25">
      <c r="A9" t="str">
        <f>SUBTOTAL(103,Database!A2:A1011073)&amp;" Records"</f>
        <v>1849 Records</v>
      </c>
      <c r="C9" s="18" t="s">
        <v>24</v>
      </c>
      <c r="D9" s="61">
        <v>156000</v>
      </c>
      <c r="J9" s="18" t="s">
        <v>9</v>
      </c>
      <c r="K9" s="61">
        <v>4001500</v>
      </c>
      <c r="O9" s="18" t="s">
        <v>751</v>
      </c>
      <c r="P9" s="62">
        <v>110</v>
      </c>
      <c r="T9" t="s">
        <v>59</v>
      </c>
      <c r="U9">
        <f>GETPIVOTDATA("[Measures].[Number of Exp.]",$O$3)</f>
        <v>1849</v>
      </c>
      <c r="Y9" s="18" t="s">
        <v>751</v>
      </c>
      <c r="Z9" s="60">
        <v>12172.727272727272</v>
      </c>
      <c r="AC9" t="s">
        <v>90</v>
      </c>
      <c r="AO9" s="18" t="s">
        <v>1</v>
      </c>
      <c r="AP9" s="19">
        <v>4.235938916031876E-4</v>
      </c>
      <c r="BK9" s="18" t="s">
        <v>744</v>
      </c>
      <c r="BL9" s="61">
        <v>26228200</v>
      </c>
    </row>
    <row r="10" spans="1:64" x14ac:dyDescent="0.25">
      <c r="C10" s="18" t="s">
        <v>60</v>
      </c>
      <c r="D10" s="61">
        <v>60000</v>
      </c>
      <c r="J10" s="18" t="s">
        <v>744</v>
      </c>
      <c r="K10" s="61">
        <v>26228200</v>
      </c>
      <c r="O10" s="18" t="s">
        <v>48</v>
      </c>
      <c r="P10" s="62">
        <v>64</v>
      </c>
      <c r="Y10" s="18" t="s">
        <v>9</v>
      </c>
      <c r="Z10" s="60">
        <v>8035.1405622489956</v>
      </c>
      <c r="AC10" s="15" t="s">
        <v>82</v>
      </c>
      <c r="AO10" s="18" t="s">
        <v>751</v>
      </c>
      <c r="AP10" s="19">
        <v>1.9292252410090756E-2</v>
      </c>
      <c r="AS10" s="12">
        <f>GETPIVOTDATA("[Measures].[% Total Expense]",$AO$5)</f>
        <v>1</v>
      </c>
      <c r="AT10" s="13">
        <f>1-AS10</f>
        <v>0</v>
      </c>
      <c r="AU10" s="13">
        <v>0.05</v>
      </c>
      <c r="AV10" s="12">
        <v>0.05</v>
      </c>
      <c r="BK10" s="18" t="s">
        <v>44</v>
      </c>
      <c r="BL10" s="61">
        <v>1626000</v>
      </c>
    </row>
    <row r="11" spans="1:64" x14ac:dyDescent="0.25">
      <c r="A11" t="s">
        <v>799</v>
      </c>
      <c r="C11" s="18" t="s">
        <v>76</v>
      </c>
      <c r="D11" s="61">
        <v>21400</v>
      </c>
      <c r="J11" s="18" t="s">
        <v>44</v>
      </c>
      <c r="K11" s="61">
        <v>1626000</v>
      </c>
      <c r="O11" s="18" t="s">
        <v>750</v>
      </c>
      <c r="P11" s="62">
        <v>54</v>
      </c>
      <c r="Y11" s="18" t="s">
        <v>744</v>
      </c>
      <c r="Z11" s="60">
        <v>158958.78787878787</v>
      </c>
      <c r="AC11" t="s">
        <v>91</v>
      </c>
      <c r="AO11" s="18" t="s">
        <v>9</v>
      </c>
      <c r="AP11" s="19">
        <v>5.7653433920073306E-2</v>
      </c>
      <c r="BK11" s="18" t="s">
        <v>750</v>
      </c>
      <c r="BL11" s="61">
        <v>5216760</v>
      </c>
    </row>
    <row r="12" spans="1:64" x14ac:dyDescent="0.25">
      <c r="A12" t="s">
        <v>800</v>
      </c>
      <c r="C12" s="18" t="s">
        <v>10</v>
      </c>
      <c r="D12" s="61">
        <v>754600</v>
      </c>
      <c r="J12" s="18" t="s">
        <v>750</v>
      </c>
      <c r="K12" s="61">
        <v>5216760</v>
      </c>
      <c r="O12" s="18" t="s">
        <v>3</v>
      </c>
      <c r="P12" s="62">
        <v>50</v>
      </c>
      <c r="Y12" s="18" t="s">
        <v>44</v>
      </c>
      <c r="Z12" s="60">
        <v>47823.529411764706</v>
      </c>
      <c r="AC12" t="s">
        <v>93</v>
      </c>
      <c r="AO12" s="18" t="s">
        <v>744</v>
      </c>
      <c r="AP12" s="19">
        <v>0.37789473835873216</v>
      </c>
      <c r="BK12" s="18" t="s">
        <v>23</v>
      </c>
      <c r="BL12" s="61">
        <v>7948400</v>
      </c>
    </row>
    <row r="13" spans="1:64" x14ac:dyDescent="0.25">
      <c r="C13" s="18" t="s">
        <v>764</v>
      </c>
      <c r="D13" s="61">
        <v>4131900</v>
      </c>
      <c r="F13" s="31">
        <f>Database!A2:A12168</f>
        <v>12</v>
      </c>
      <c r="J13" s="18" t="s">
        <v>23</v>
      </c>
      <c r="K13" s="61">
        <v>7948400</v>
      </c>
      <c r="O13" s="18" t="s">
        <v>4</v>
      </c>
      <c r="P13" s="62">
        <v>38</v>
      </c>
      <c r="Y13" s="18" t="s">
        <v>750</v>
      </c>
      <c r="Z13" s="60">
        <v>96606.666666666672</v>
      </c>
      <c r="AC13" s="15" t="s">
        <v>82</v>
      </c>
      <c r="AO13" s="18" t="s">
        <v>44</v>
      </c>
      <c r="AP13" s="19">
        <v>2.3427335637645683E-2</v>
      </c>
      <c r="BK13" s="18" t="s">
        <v>6</v>
      </c>
      <c r="BL13" s="61">
        <v>33000</v>
      </c>
    </row>
    <row r="14" spans="1:64" x14ac:dyDescent="0.25">
      <c r="C14" s="18" t="s">
        <v>15</v>
      </c>
      <c r="D14" s="61">
        <v>222000</v>
      </c>
      <c r="J14" s="18" t="s">
        <v>6</v>
      </c>
      <c r="K14" s="61">
        <v>33000</v>
      </c>
      <c r="O14" s="18" t="s">
        <v>44</v>
      </c>
      <c r="P14" s="62">
        <v>34</v>
      </c>
      <c r="Y14" s="18" t="s">
        <v>23</v>
      </c>
      <c r="Z14" s="60">
        <v>34558.260869565216</v>
      </c>
      <c r="AC14" t="s">
        <v>94</v>
      </c>
      <c r="AO14" s="18" t="s">
        <v>750</v>
      </c>
      <c r="AP14" s="19">
        <v>7.5162845917001536E-2</v>
      </c>
      <c r="BK14" s="18" t="s">
        <v>13</v>
      </c>
      <c r="BL14" s="61">
        <v>4100140</v>
      </c>
    </row>
    <row r="15" spans="1:64" x14ac:dyDescent="0.25">
      <c r="A15" t="s">
        <v>794</v>
      </c>
      <c r="C15" s="18" t="s">
        <v>180</v>
      </c>
      <c r="D15" s="61">
        <v>819900</v>
      </c>
      <c r="J15" s="18" t="s">
        <v>13</v>
      </c>
      <c r="K15" s="61">
        <v>4100140</v>
      </c>
      <c r="O15" s="18" t="s">
        <v>92</v>
      </c>
      <c r="P15" s="62">
        <v>22</v>
      </c>
      <c r="Y15" s="18" t="s">
        <v>6</v>
      </c>
      <c r="Z15" s="60">
        <v>16500</v>
      </c>
      <c r="AC15" t="s">
        <v>95</v>
      </c>
      <c r="AO15" s="18" t="s">
        <v>23</v>
      </c>
      <c r="AP15" s="19">
        <v>0.11452019347002641</v>
      </c>
      <c r="BK15" s="18" t="s">
        <v>92</v>
      </c>
      <c r="BL15" s="61">
        <v>131000</v>
      </c>
    </row>
    <row r="16" spans="1:64" x14ac:dyDescent="0.25">
      <c r="C16" s="18" t="s">
        <v>118</v>
      </c>
      <c r="D16" s="61">
        <v>3094400</v>
      </c>
      <c r="J16" s="18" t="s">
        <v>92</v>
      </c>
      <c r="K16" s="61">
        <v>131000</v>
      </c>
      <c r="O16" s="18" t="s">
        <v>2</v>
      </c>
      <c r="P16" s="62">
        <v>12</v>
      </c>
      <c r="Y16" s="18" t="s">
        <v>13</v>
      </c>
      <c r="Z16" s="60">
        <v>10353.888888888889</v>
      </c>
      <c r="AC16" s="15" t="s">
        <v>82</v>
      </c>
      <c r="AO16" s="18" t="s">
        <v>6</v>
      </c>
      <c r="AP16" s="19">
        <v>4.7546253139133302E-4</v>
      </c>
      <c r="BK16" s="18" t="s">
        <v>40</v>
      </c>
      <c r="BL16" s="61">
        <v>119000</v>
      </c>
    </row>
    <row r="17" spans="3:64" x14ac:dyDescent="0.25">
      <c r="C17" s="18" t="s">
        <v>26</v>
      </c>
      <c r="D17" s="61">
        <v>4757000</v>
      </c>
      <c r="J17" s="18" t="s">
        <v>40</v>
      </c>
      <c r="K17" s="61">
        <v>119000</v>
      </c>
      <c r="O17" s="18" t="s">
        <v>40</v>
      </c>
      <c r="P17" s="62">
        <v>10</v>
      </c>
      <c r="Y17" s="18" t="s">
        <v>92</v>
      </c>
      <c r="Z17" s="60">
        <v>5954.545454545455</v>
      </c>
      <c r="AC17" t="s">
        <v>121</v>
      </c>
      <c r="AO17" s="18" t="s">
        <v>13</v>
      </c>
      <c r="AP17" s="19">
        <v>5.9074634650268493E-2</v>
      </c>
      <c r="BK17" s="18" t="s">
        <v>4</v>
      </c>
      <c r="BL17" s="61">
        <v>106200</v>
      </c>
    </row>
    <row r="18" spans="3:64" x14ac:dyDescent="0.25">
      <c r="C18" s="18" t="s">
        <v>11</v>
      </c>
      <c r="D18" s="61">
        <v>75000</v>
      </c>
      <c r="J18" s="18" t="s">
        <v>4</v>
      </c>
      <c r="K18" s="61">
        <v>106200</v>
      </c>
      <c r="O18" s="18" t="s">
        <v>1</v>
      </c>
      <c r="P18" s="62">
        <v>4</v>
      </c>
      <c r="Y18" s="18" t="s">
        <v>40</v>
      </c>
      <c r="Z18" s="60">
        <v>11900</v>
      </c>
      <c r="AC18" t="s">
        <v>96</v>
      </c>
      <c r="AO18" s="18" t="s">
        <v>92</v>
      </c>
      <c r="AP18" s="19">
        <v>1.887442170068625E-3</v>
      </c>
      <c r="BK18" s="18" t="s">
        <v>48</v>
      </c>
      <c r="BL18" s="61">
        <v>3438900</v>
      </c>
    </row>
    <row r="19" spans="3:64" x14ac:dyDescent="0.25">
      <c r="C19" s="18" t="s">
        <v>759</v>
      </c>
      <c r="D19" s="61">
        <v>127400</v>
      </c>
      <c r="J19" s="18" t="s">
        <v>48</v>
      </c>
      <c r="K19" s="61">
        <v>3438900</v>
      </c>
      <c r="O19" s="18" t="s">
        <v>6</v>
      </c>
      <c r="P19" s="62">
        <v>2</v>
      </c>
      <c r="Y19" s="18" t="s">
        <v>4</v>
      </c>
      <c r="Z19" s="60">
        <v>2794.7368421052633</v>
      </c>
      <c r="AC19" s="15" t="s">
        <v>82</v>
      </c>
      <c r="AO19" s="18" t="s">
        <v>40</v>
      </c>
      <c r="AP19" s="19">
        <v>1.7145467041081405E-3</v>
      </c>
      <c r="BK19" s="18" t="s">
        <v>59</v>
      </c>
      <c r="BL19" s="61">
        <v>69406100</v>
      </c>
    </row>
    <row r="20" spans="3:64" x14ac:dyDescent="0.25">
      <c r="C20" s="18" t="s">
        <v>37</v>
      </c>
      <c r="D20" s="61">
        <v>25300</v>
      </c>
      <c r="J20" s="18" t="s">
        <v>59</v>
      </c>
      <c r="K20" s="61">
        <v>69406100</v>
      </c>
      <c r="O20" s="18" t="s">
        <v>59</v>
      </c>
      <c r="P20" s="62">
        <v>1849</v>
      </c>
      <c r="Y20" s="18" t="s">
        <v>48</v>
      </c>
      <c r="Z20" s="60">
        <v>53732.8125</v>
      </c>
      <c r="AC20" t="s">
        <v>97</v>
      </c>
      <c r="AO20" s="18" t="s">
        <v>4</v>
      </c>
      <c r="AP20" s="19">
        <v>1.5301248737502899E-3</v>
      </c>
    </row>
    <row r="21" spans="3:64" x14ac:dyDescent="0.25">
      <c r="C21" s="18" t="s">
        <v>78</v>
      </c>
      <c r="D21" s="61">
        <v>12000</v>
      </c>
      <c r="G21" t="s">
        <v>85</v>
      </c>
      <c r="Y21" s="18" t="s">
        <v>59</v>
      </c>
      <c r="Z21" s="60">
        <v>37537.101135749057</v>
      </c>
      <c r="AC21" t="s">
        <v>98</v>
      </c>
      <c r="AO21" s="18" t="s">
        <v>48</v>
      </c>
      <c r="AP21" s="19">
        <v>4.9547518157625918E-2</v>
      </c>
    </row>
    <row r="22" spans="3:64" x14ac:dyDescent="0.25">
      <c r="C22" s="18" t="s">
        <v>124</v>
      </c>
      <c r="D22" s="61">
        <v>80000</v>
      </c>
      <c r="G22" s="16">
        <f>GETPIVOTDATA("[Measures].[Total Expense]",$C$3)</f>
        <v>69406100</v>
      </c>
      <c r="AC22" s="15" t="s">
        <v>82</v>
      </c>
      <c r="AO22" s="18" t="s">
        <v>59</v>
      </c>
      <c r="AP22" s="19">
        <v>1</v>
      </c>
    </row>
    <row r="23" spans="3:64" x14ac:dyDescent="0.25">
      <c r="C23" s="18" t="s">
        <v>35</v>
      </c>
      <c r="D23" s="61">
        <v>29400</v>
      </c>
      <c r="AC23" t="s">
        <v>99</v>
      </c>
    </row>
    <row r="24" spans="3:64" x14ac:dyDescent="0.25">
      <c r="C24" s="18" t="s">
        <v>56</v>
      </c>
      <c r="D24" s="61">
        <v>12000</v>
      </c>
      <c r="AC24" s="15" t="s">
        <v>82</v>
      </c>
    </row>
    <row r="25" spans="3:64" x14ac:dyDescent="0.25">
      <c r="C25" s="18" t="s">
        <v>75</v>
      </c>
      <c r="D25" s="61">
        <v>131000</v>
      </c>
      <c r="AC25" t="s">
        <v>122</v>
      </c>
      <c r="BF25" s="11"/>
    </row>
    <row r="26" spans="3:64" x14ac:dyDescent="0.25">
      <c r="C26" s="18" t="s">
        <v>762</v>
      </c>
      <c r="D26" s="61">
        <v>542100</v>
      </c>
      <c r="AC26" t="s">
        <v>100</v>
      </c>
    </row>
    <row r="27" spans="3:64" x14ac:dyDescent="0.25">
      <c r="C27" s="18" t="s">
        <v>761</v>
      </c>
      <c r="D27" s="61">
        <v>100000</v>
      </c>
      <c r="AC27" s="15" t="s">
        <v>82</v>
      </c>
    </row>
    <row r="28" spans="3:64" x14ac:dyDescent="0.25">
      <c r="C28" s="18" t="s">
        <v>749</v>
      </c>
      <c r="D28" s="61">
        <v>38000</v>
      </c>
      <c r="AC28" t="s">
        <v>101</v>
      </c>
    </row>
    <row r="29" spans="3:64" x14ac:dyDescent="0.25">
      <c r="C29" s="18" t="s">
        <v>748</v>
      </c>
      <c r="D29" s="61">
        <v>80000</v>
      </c>
      <c r="AC29" t="s">
        <v>102</v>
      </c>
    </row>
    <row r="30" spans="3:64" x14ac:dyDescent="0.25">
      <c r="C30" s="18" t="s">
        <v>746</v>
      </c>
      <c r="D30" s="61">
        <v>103000</v>
      </c>
      <c r="AC30" t="s">
        <v>103</v>
      </c>
    </row>
    <row r="31" spans="3:64" x14ac:dyDescent="0.25">
      <c r="C31" s="18" t="s">
        <v>757</v>
      </c>
      <c r="D31" s="61">
        <v>934000</v>
      </c>
      <c r="AC31" s="15" t="s">
        <v>82</v>
      </c>
    </row>
    <row r="32" spans="3:64" x14ac:dyDescent="0.25">
      <c r="C32" s="18" t="s">
        <v>747</v>
      </c>
      <c r="D32" s="61">
        <v>84000</v>
      </c>
      <c r="AC32" t="s">
        <v>104</v>
      </c>
    </row>
    <row r="33" spans="3:29" x14ac:dyDescent="0.25">
      <c r="C33" s="18" t="s">
        <v>47</v>
      </c>
      <c r="D33" s="61">
        <v>59000</v>
      </c>
      <c r="AC33" t="s">
        <v>105</v>
      </c>
    </row>
    <row r="34" spans="3:29" x14ac:dyDescent="0.25">
      <c r="C34" s="18" t="s">
        <v>760</v>
      </c>
      <c r="D34" s="61">
        <v>774800</v>
      </c>
      <c r="AC34" s="15" t="s">
        <v>82</v>
      </c>
    </row>
    <row r="35" spans="3:29" x14ac:dyDescent="0.25">
      <c r="C35" s="18" t="s">
        <v>756</v>
      </c>
      <c r="D35" s="61">
        <v>601800</v>
      </c>
      <c r="AC35" t="s">
        <v>123</v>
      </c>
    </row>
    <row r="36" spans="3:29" x14ac:dyDescent="0.25">
      <c r="C36" s="18" t="s">
        <v>27</v>
      </c>
      <c r="D36" s="61">
        <v>123400</v>
      </c>
      <c r="AC36" s="15" t="s">
        <v>106</v>
      </c>
    </row>
    <row r="37" spans="3:29" x14ac:dyDescent="0.25">
      <c r="C37" s="18" t="s">
        <v>34</v>
      </c>
      <c r="D37" s="61">
        <v>849800</v>
      </c>
      <c r="AC37" s="15" t="s">
        <v>82</v>
      </c>
    </row>
    <row r="38" spans="3:29" x14ac:dyDescent="0.25">
      <c r="C38" s="18" t="s">
        <v>46</v>
      </c>
      <c r="D38" s="61">
        <v>59000</v>
      </c>
      <c r="AC38" t="s">
        <v>107</v>
      </c>
    </row>
    <row r="39" spans="3:29" x14ac:dyDescent="0.25">
      <c r="C39" s="18" t="s">
        <v>765</v>
      </c>
      <c r="D39" s="61">
        <v>83000</v>
      </c>
      <c r="AC39" t="s">
        <v>108</v>
      </c>
    </row>
    <row r="40" spans="3:29" x14ac:dyDescent="0.25">
      <c r="C40" s="18" t="s">
        <v>767</v>
      </c>
      <c r="D40" s="61">
        <v>1280000</v>
      </c>
      <c r="AC40" s="15" t="s">
        <v>82</v>
      </c>
    </row>
    <row r="41" spans="3:29" x14ac:dyDescent="0.25">
      <c r="C41" s="18" t="s">
        <v>16</v>
      </c>
      <c r="D41" s="61">
        <v>90800</v>
      </c>
      <c r="AC41" t="s">
        <v>109</v>
      </c>
    </row>
    <row r="42" spans="3:29" x14ac:dyDescent="0.25">
      <c r="C42" s="18" t="s">
        <v>39</v>
      </c>
      <c r="D42" s="61">
        <v>22000</v>
      </c>
      <c r="AC42" t="s">
        <v>110</v>
      </c>
    </row>
    <row r="43" spans="3:29" x14ac:dyDescent="0.25">
      <c r="C43" s="18" t="s">
        <v>14</v>
      </c>
      <c r="D43" s="61">
        <v>40000</v>
      </c>
      <c r="AC43" s="15" t="s">
        <v>82</v>
      </c>
    </row>
    <row r="44" spans="3:29" x14ac:dyDescent="0.25">
      <c r="C44" s="18" t="s">
        <v>7</v>
      </c>
      <c r="D44" s="61">
        <v>33000</v>
      </c>
      <c r="AC44" t="s">
        <v>111</v>
      </c>
    </row>
    <row r="45" spans="3:29" x14ac:dyDescent="0.25">
      <c r="C45" s="18" t="s">
        <v>12</v>
      </c>
      <c r="D45" s="61">
        <v>3171900</v>
      </c>
      <c r="AC45" t="s">
        <v>112</v>
      </c>
    </row>
    <row r="46" spans="3:29" x14ac:dyDescent="0.25">
      <c r="C46" s="18" t="s">
        <v>32</v>
      </c>
      <c r="D46" s="61">
        <v>638400</v>
      </c>
    </row>
    <row r="47" spans="3:29" x14ac:dyDescent="0.25">
      <c r="C47" s="18" t="s">
        <v>763</v>
      </c>
      <c r="D47" s="61">
        <v>25160</v>
      </c>
    </row>
    <row r="48" spans="3:29" x14ac:dyDescent="0.25">
      <c r="C48" s="18" t="s">
        <v>753</v>
      </c>
      <c r="D48" s="61">
        <v>35200</v>
      </c>
    </row>
    <row r="49" spans="3:4" x14ac:dyDescent="0.25">
      <c r="C49" s="18" t="s">
        <v>615</v>
      </c>
      <c r="D49" s="61">
        <v>4373000</v>
      </c>
    </row>
    <row r="50" spans="3:4" x14ac:dyDescent="0.25">
      <c r="C50" s="18" t="s">
        <v>754</v>
      </c>
      <c r="D50" s="61">
        <v>128400</v>
      </c>
    </row>
    <row r="51" spans="3:4" x14ac:dyDescent="0.25">
      <c r="C51" s="18" t="s">
        <v>17</v>
      </c>
      <c r="D51" s="61">
        <v>545600</v>
      </c>
    </row>
    <row r="52" spans="3:4" x14ac:dyDescent="0.25">
      <c r="C52" s="18" t="s">
        <v>25</v>
      </c>
      <c r="D52" s="61">
        <v>31000</v>
      </c>
    </row>
    <row r="53" spans="3:4" x14ac:dyDescent="0.25">
      <c r="C53" s="18" t="s">
        <v>755</v>
      </c>
      <c r="D53" s="61">
        <v>8765600</v>
      </c>
    </row>
    <row r="54" spans="3:4" x14ac:dyDescent="0.25">
      <c r="C54" s="18" t="s">
        <v>18</v>
      </c>
      <c r="D54" s="61">
        <v>73800</v>
      </c>
    </row>
    <row r="55" spans="3:4" x14ac:dyDescent="0.25">
      <c r="C55" s="18" t="s">
        <v>745</v>
      </c>
      <c r="D55" s="61">
        <v>21993200</v>
      </c>
    </row>
    <row r="56" spans="3:4" x14ac:dyDescent="0.25">
      <c r="C56" s="18" t="s">
        <v>21</v>
      </c>
      <c r="D56" s="61">
        <v>1370000</v>
      </c>
    </row>
    <row r="57" spans="3:4" x14ac:dyDescent="0.25">
      <c r="C57" s="18" t="s">
        <v>77</v>
      </c>
      <c r="D57" s="61">
        <v>174400</v>
      </c>
    </row>
    <row r="58" spans="3:4" x14ac:dyDescent="0.25">
      <c r="C58" s="18" t="s">
        <v>422</v>
      </c>
      <c r="D58" s="61">
        <v>2865000</v>
      </c>
    </row>
    <row r="59" spans="3:4" x14ac:dyDescent="0.25">
      <c r="C59" s="18" t="s">
        <v>766</v>
      </c>
      <c r="D59" s="61">
        <v>207000</v>
      </c>
    </row>
    <row r="60" spans="3:4" x14ac:dyDescent="0.25">
      <c r="C60" s="18" t="s">
        <v>125</v>
      </c>
      <c r="D60" s="61">
        <v>795600</v>
      </c>
    </row>
    <row r="61" spans="3:4" x14ac:dyDescent="0.25">
      <c r="C61" s="18" t="s">
        <v>73</v>
      </c>
      <c r="D61" s="61">
        <v>1641500</v>
      </c>
    </row>
    <row r="62" spans="3:4" x14ac:dyDescent="0.25">
      <c r="C62" s="18" t="s">
        <v>20</v>
      </c>
      <c r="D62" s="61">
        <v>91240</v>
      </c>
    </row>
    <row r="63" spans="3:4" x14ac:dyDescent="0.25">
      <c r="C63" s="18" t="s">
        <v>22</v>
      </c>
      <c r="D63" s="61">
        <v>46000</v>
      </c>
    </row>
    <row r="64" spans="3:4" x14ac:dyDescent="0.25">
      <c r="C64" s="18" t="s">
        <v>119</v>
      </c>
      <c r="D64" s="61">
        <v>117000</v>
      </c>
    </row>
    <row r="65" spans="3:4" x14ac:dyDescent="0.25">
      <c r="C65" s="18" t="s">
        <v>117</v>
      </c>
      <c r="D65" s="61">
        <v>227500</v>
      </c>
    </row>
    <row r="66" spans="3:4" x14ac:dyDescent="0.25">
      <c r="C66" s="18" t="s">
        <v>804</v>
      </c>
      <c r="D66" s="61">
        <v>234200</v>
      </c>
    </row>
    <row r="67" spans="3:4" x14ac:dyDescent="0.25">
      <c r="C67" s="18" t="s">
        <v>59</v>
      </c>
      <c r="D67" s="61">
        <v>69406100</v>
      </c>
    </row>
  </sheetData>
  <pageMargins left="0.7" right="0.7" top="0.75" bottom="0.75" header="0.3" footer="0.3"/>
  <pageSetup orientation="portrait" r:id="rId12"/>
  <drawing r:id="rId13"/>
  <legacyDrawing r:id="rId14"/>
  <extLst>
    <ext xmlns:x14="http://schemas.microsoft.com/office/spreadsheetml/2009/9/main" uri="{A8765BA9-456A-4dab-B4F3-ACF838C121DE}">
      <x14:slicerList>
        <x14:slicer r:id="rId15"/>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7C945-05D4-47A7-9F93-D9F179D65944}">
  <sheetPr codeName="Sheet4"/>
  <dimension ref="A1:U109"/>
  <sheetViews>
    <sheetView showRuler="0" workbookViewId="0">
      <selection sqref="A1:G2"/>
    </sheetView>
  </sheetViews>
  <sheetFormatPr defaultRowHeight="15" x14ac:dyDescent="0.25"/>
  <cols>
    <col min="1" max="1" width="10.28515625" bestFit="1" customWidth="1"/>
    <col min="2" max="2" width="5.85546875" bestFit="1" customWidth="1"/>
    <col min="3" max="3" width="11" bestFit="1" customWidth="1"/>
    <col min="4" max="4" width="9.42578125" bestFit="1" customWidth="1"/>
    <col min="5" max="5" width="8.28515625" bestFit="1" customWidth="1"/>
    <col min="6" max="7" width="10.42578125" bestFit="1" customWidth="1"/>
  </cols>
  <sheetData>
    <row r="1" spans="1:21" x14ac:dyDescent="0.25">
      <c r="A1" s="40" t="s">
        <v>797</v>
      </c>
      <c r="B1" s="40" t="s">
        <v>789</v>
      </c>
      <c r="C1" s="33" t="s">
        <v>790</v>
      </c>
      <c r="D1" s="33" t="s">
        <v>791</v>
      </c>
      <c r="E1" s="33" t="s">
        <v>792</v>
      </c>
      <c r="F1" s="33" t="s">
        <v>793</v>
      </c>
      <c r="G1" s="33" t="s">
        <v>798</v>
      </c>
      <c r="U1" s="36"/>
    </row>
    <row r="2" spans="1:21" x14ac:dyDescent="0.25">
      <c r="A2" s="36" t="s">
        <v>794</v>
      </c>
      <c r="B2" s="36" t="s">
        <v>795</v>
      </c>
      <c r="C2">
        <v>8165611658</v>
      </c>
      <c r="D2" s="45" t="s">
        <v>796</v>
      </c>
      <c r="E2" t="b">
        <v>1</v>
      </c>
      <c r="F2" t="b">
        <v>1</v>
      </c>
      <c r="G2" t="b">
        <v>1</v>
      </c>
    </row>
    <row r="3" spans="1:21" x14ac:dyDescent="0.25">
      <c r="A3" s="36"/>
      <c r="B3" s="36"/>
      <c r="D3" s="45"/>
    </row>
    <row r="4" spans="1:21" x14ac:dyDescent="0.25">
      <c r="A4" s="36"/>
      <c r="B4" s="36"/>
      <c r="D4" s="45"/>
    </row>
    <row r="5" spans="1:21" x14ac:dyDescent="0.25">
      <c r="A5" s="36"/>
      <c r="B5" s="36"/>
      <c r="D5" s="45"/>
    </row>
    <row r="6" spans="1:21" x14ac:dyDescent="0.25">
      <c r="A6" s="36"/>
      <c r="B6" s="36"/>
      <c r="D6" s="45"/>
    </row>
    <row r="7" spans="1:21" x14ac:dyDescent="0.25">
      <c r="A7" s="36"/>
      <c r="B7" s="36"/>
      <c r="D7" s="45"/>
    </row>
    <row r="8" spans="1:21" x14ac:dyDescent="0.25">
      <c r="A8" s="36"/>
      <c r="B8" s="36"/>
      <c r="D8" s="45"/>
    </row>
    <row r="9" spans="1:21" x14ac:dyDescent="0.25">
      <c r="A9" s="36"/>
      <c r="B9" s="36"/>
      <c r="D9" s="45"/>
    </row>
    <row r="10" spans="1:21" x14ac:dyDescent="0.25">
      <c r="A10" s="36"/>
      <c r="B10" s="36"/>
      <c r="D10" s="45"/>
    </row>
    <row r="11" spans="1:21" x14ac:dyDescent="0.25">
      <c r="A11" s="36"/>
      <c r="B11" s="36"/>
      <c r="D11" s="45"/>
    </row>
    <row r="12" spans="1:21" x14ac:dyDescent="0.25">
      <c r="D12" s="45"/>
    </row>
    <row r="13" spans="1:21" x14ac:dyDescent="0.25">
      <c r="D13" s="45"/>
    </row>
    <row r="14" spans="1:21" x14ac:dyDescent="0.25">
      <c r="D14" s="45"/>
    </row>
    <row r="15" spans="1:21" x14ac:dyDescent="0.25">
      <c r="D15" s="45"/>
    </row>
    <row r="16" spans="1:21" x14ac:dyDescent="0.25">
      <c r="D16" s="45"/>
    </row>
    <row r="17" spans="4:4" x14ac:dyDescent="0.25">
      <c r="D17" s="45"/>
    </row>
    <row r="18" spans="4:4" x14ac:dyDescent="0.25">
      <c r="D18" s="45"/>
    </row>
    <row r="19" spans="4:4" x14ac:dyDescent="0.25">
      <c r="D19" s="45"/>
    </row>
    <row r="20" spans="4:4" x14ac:dyDescent="0.25">
      <c r="D20" s="45"/>
    </row>
    <row r="21" spans="4:4" x14ac:dyDescent="0.25">
      <c r="D21" s="45"/>
    </row>
    <row r="22" spans="4:4" x14ac:dyDescent="0.25">
      <c r="D22" s="45"/>
    </row>
    <row r="23" spans="4:4" x14ac:dyDescent="0.25">
      <c r="D23" s="45"/>
    </row>
    <row r="24" spans="4:4" x14ac:dyDescent="0.25">
      <c r="D24" s="45"/>
    </row>
    <row r="25" spans="4:4" x14ac:dyDescent="0.25">
      <c r="D25" s="45"/>
    </row>
    <row r="26" spans="4:4" x14ac:dyDescent="0.25">
      <c r="D26" s="45"/>
    </row>
    <row r="27" spans="4:4" x14ac:dyDescent="0.25">
      <c r="D27" s="45"/>
    </row>
    <row r="28" spans="4:4" x14ac:dyDescent="0.25">
      <c r="D28" s="45"/>
    </row>
    <row r="29" spans="4:4" x14ac:dyDescent="0.25">
      <c r="D29" s="45"/>
    </row>
    <row r="30" spans="4:4" x14ac:dyDescent="0.25">
      <c r="D30" s="45"/>
    </row>
    <row r="31" spans="4:4" x14ac:dyDescent="0.25">
      <c r="D31" s="45"/>
    </row>
    <row r="32" spans="4:4" x14ac:dyDescent="0.25">
      <c r="D32" s="45"/>
    </row>
    <row r="33" spans="4:4" x14ac:dyDescent="0.25">
      <c r="D33" s="45"/>
    </row>
    <row r="34" spans="4:4" x14ac:dyDescent="0.25">
      <c r="D34" s="45"/>
    </row>
    <row r="35" spans="4:4" x14ac:dyDescent="0.25">
      <c r="D35" s="45"/>
    </row>
    <row r="36" spans="4:4" x14ac:dyDescent="0.25">
      <c r="D36" s="45"/>
    </row>
    <row r="37" spans="4:4" x14ac:dyDescent="0.25">
      <c r="D37" s="45"/>
    </row>
    <row r="38" spans="4:4" x14ac:dyDescent="0.25">
      <c r="D38" s="45"/>
    </row>
    <row r="39" spans="4:4" x14ac:dyDescent="0.25">
      <c r="D39" s="45"/>
    </row>
    <row r="40" spans="4:4" x14ac:dyDescent="0.25">
      <c r="D40" s="45"/>
    </row>
    <row r="41" spans="4:4" x14ac:dyDescent="0.25">
      <c r="D41" s="45"/>
    </row>
    <row r="42" spans="4:4" x14ac:dyDescent="0.25">
      <c r="D42" s="45"/>
    </row>
    <row r="43" spans="4:4" x14ac:dyDescent="0.25">
      <c r="D43" s="45"/>
    </row>
    <row r="44" spans="4:4" x14ac:dyDescent="0.25">
      <c r="D44" s="45"/>
    </row>
    <row r="45" spans="4:4" x14ac:dyDescent="0.25">
      <c r="D45" s="45"/>
    </row>
    <row r="46" spans="4:4" x14ac:dyDescent="0.25">
      <c r="D46" s="45"/>
    </row>
    <row r="47" spans="4:4" x14ac:dyDescent="0.25">
      <c r="D47" s="45"/>
    </row>
    <row r="48" spans="4:4" x14ac:dyDescent="0.25">
      <c r="D48" s="45"/>
    </row>
    <row r="49" spans="4:4" x14ac:dyDescent="0.25">
      <c r="D49" s="45"/>
    </row>
    <row r="50" spans="4:4" x14ac:dyDescent="0.25">
      <c r="D50" s="45"/>
    </row>
    <row r="51" spans="4:4" x14ac:dyDescent="0.25">
      <c r="D51" s="45"/>
    </row>
    <row r="52" spans="4:4" x14ac:dyDescent="0.25">
      <c r="D52" s="45"/>
    </row>
    <row r="53" spans="4:4" x14ac:dyDescent="0.25">
      <c r="D53" s="45"/>
    </row>
    <row r="54" spans="4:4" x14ac:dyDescent="0.25">
      <c r="D54" s="45"/>
    </row>
    <row r="55" spans="4:4" x14ac:dyDescent="0.25">
      <c r="D55" s="45"/>
    </row>
    <row r="56" spans="4:4" x14ac:dyDescent="0.25">
      <c r="D56" s="45"/>
    </row>
    <row r="57" spans="4:4" x14ac:dyDescent="0.25">
      <c r="D57" s="45"/>
    </row>
    <row r="58" spans="4:4" x14ac:dyDescent="0.25">
      <c r="D58" s="45"/>
    </row>
    <row r="59" spans="4:4" x14ac:dyDescent="0.25">
      <c r="D59" s="45"/>
    </row>
    <row r="60" spans="4:4" x14ac:dyDescent="0.25">
      <c r="D60" s="45"/>
    </row>
    <row r="61" spans="4:4" x14ac:dyDescent="0.25">
      <c r="D61" s="45"/>
    </row>
    <row r="62" spans="4:4" x14ac:dyDescent="0.25">
      <c r="D62" s="45"/>
    </row>
    <row r="63" spans="4:4" x14ac:dyDescent="0.25">
      <c r="D63" s="45"/>
    </row>
    <row r="64" spans="4:4" x14ac:dyDescent="0.25">
      <c r="D64" s="45"/>
    </row>
    <row r="65" spans="4:4" x14ac:dyDescent="0.25">
      <c r="D65" s="45"/>
    </row>
    <row r="66" spans="4:4" x14ac:dyDescent="0.25">
      <c r="D66" s="45"/>
    </row>
    <row r="67" spans="4:4" x14ac:dyDescent="0.25">
      <c r="D67" s="45"/>
    </row>
    <row r="68" spans="4:4" x14ac:dyDescent="0.25">
      <c r="D68" s="45"/>
    </row>
    <row r="69" spans="4:4" x14ac:dyDescent="0.25">
      <c r="D69" s="45"/>
    </row>
    <row r="70" spans="4:4" x14ac:dyDescent="0.25">
      <c r="D70" s="45"/>
    </row>
    <row r="71" spans="4:4" x14ac:dyDescent="0.25">
      <c r="D71" s="45"/>
    </row>
    <row r="72" spans="4:4" x14ac:dyDescent="0.25">
      <c r="D72" s="45"/>
    </row>
    <row r="73" spans="4:4" x14ac:dyDescent="0.25">
      <c r="D73" s="45"/>
    </row>
    <row r="74" spans="4:4" x14ac:dyDescent="0.25">
      <c r="D74" s="45"/>
    </row>
    <row r="75" spans="4:4" x14ac:dyDescent="0.25">
      <c r="D75" s="45"/>
    </row>
    <row r="76" spans="4:4" x14ac:dyDescent="0.25">
      <c r="D76" s="45"/>
    </row>
    <row r="77" spans="4:4" x14ac:dyDescent="0.25">
      <c r="D77" s="45"/>
    </row>
    <row r="78" spans="4:4" x14ac:dyDescent="0.25">
      <c r="D78" s="45"/>
    </row>
    <row r="79" spans="4:4" x14ac:dyDescent="0.25">
      <c r="D79" s="45"/>
    </row>
    <row r="80" spans="4:4" x14ac:dyDescent="0.25">
      <c r="D80" s="45"/>
    </row>
    <row r="81" spans="4:4" x14ac:dyDescent="0.25">
      <c r="D81" s="45"/>
    </row>
    <row r="82" spans="4:4" x14ac:dyDescent="0.25">
      <c r="D82" s="45"/>
    </row>
    <row r="83" spans="4:4" x14ac:dyDescent="0.25">
      <c r="D83" s="45"/>
    </row>
    <row r="84" spans="4:4" x14ac:dyDescent="0.25">
      <c r="D84" s="45"/>
    </row>
    <row r="85" spans="4:4" x14ac:dyDescent="0.25">
      <c r="D85" s="45"/>
    </row>
    <row r="86" spans="4:4" x14ac:dyDescent="0.25">
      <c r="D86" s="45"/>
    </row>
    <row r="87" spans="4:4" x14ac:dyDescent="0.25">
      <c r="D87" s="45"/>
    </row>
    <row r="88" spans="4:4" x14ac:dyDescent="0.25">
      <c r="D88" s="45"/>
    </row>
    <row r="89" spans="4:4" x14ac:dyDescent="0.25">
      <c r="D89" s="45"/>
    </row>
    <row r="90" spans="4:4" x14ac:dyDescent="0.25">
      <c r="D90" s="45"/>
    </row>
    <row r="91" spans="4:4" x14ac:dyDescent="0.25">
      <c r="D91" s="45"/>
    </row>
    <row r="92" spans="4:4" x14ac:dyDescent="0.25">
      <c r="D92" s="45"/>
    </row>
    <row r="93" spans="4:4" x14ac:dyDescent="0.25">
      <c r="D93" s="45"/>
    </row>
    <row r="94" spans="4:4" x14ac:dyDescent="0.25">
      <c r="D94" s="45"/>
    </row>
    <row r="95" spans="4:4" x14ac:dyDescent="0.25">
      <c r="D95" s="45"/>
    </row>
    <row r="96" spans="4:4" x14ac:dyDescent="0.25">
      <c r="D96" s="45"/>
    </row>
    <row r="97" spans="4:4" x14ac:dyDescent="0.25">
      <c r="D97" s="45"/>
    </row>
    <row r="98" spans="4:4" x14ac:dyDescent="0.25">
      <c r="D98" s="45"/>
    </row>
    <row r="99" spans="4:4" x14ac:dyDescent="0.25">
      <c r="D99" s="45"/>
    </row>
    <row r="100" spans="4:4" x14ac:dyDescent="0.25">
      <c r="D100" s="45"/>
    </row>
    <row r="101" spans="4:4" x14ac:dyDescent="0.25">
      <c r="D101" s="45"/>
    </row>
    <row r="102" spans="4:4" x14ac:dyDescent="0.25">
      <c r="D102" s="45"/>
    </row>
    <row r="103" spans="4:4" x14ac:dyDescent="0.25">
      <c r="D103" s="45"/>
    </row>
    <row r="104" spans="4:4" x14ac:dyDescent="0.25">
      <c r="D104" s="45"/>
    </row>
    <row r="105" spans="4:4" x14ac:dyDescent="0.25">
      <c r="D105" s="45"/>
    </row>
    <row r="106" spans="4:4" x14ac:dyDescent="0.25">
      <c r="D106" s="45"/>
    </row>
    <row r="107" spans="4:4" x14ac:dyDescent="0.25">
      <c r="D107" s="45"/>
    </row>
    <row r="108" spans="4:4" x14ac:dyDescent="0.25">
      <c r="D108" s="45"/>
    </row>
    <row r="109" spans="4:4" x14ac:dyDescent="0.25">
      <c r="D109" s="45"/>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140BF-E0F9-4C89-BDF1-AE41154EBED1}">
  <sheetPr codeName="Sheet1"/>
  <dimension ref="A1:Q14"/>
  <sheetViews>
    <sheetView workbookViewId="0">
      <selection activeCell="K4" sqref="K4"/>
    </sheetView>
  </sheetViews>
  <sheetFormatPr defaultRowHeight="15" x14ac:dyDescent="0.25"/>
  <cols>
    <col min="1" max="1" width="11.140625" style="1" bestFit="1" customWidth="1"/>
    <col min="2" max="2" width="5.5703125" style="1" bestFit="1" customWidth="1"/>
    <col min="15" max="15" width="15.85546875" bestFit="1" customWidth="1"/>
    <col min="17" max="17" width="32.28515625" bestFit="1" customWidth="1"/>
  </cols>
  <sheetData>
    <row r="1" spans="1:17" x14ac:dyDescent="0.25">
      <c r="A1" s="59" t="s">
        <v>63</v>
      </c>
      <c r="B1" s="59"/>
      <c r="N1" s="1" t="s">
        <v>64</v>
      </c>
    </row>
    <row r="2" spans="1:17" x14ac:dyDescent="0.25">
      <c r="A2" s="3" t="s">
        <v>65</v>
      </c>
      <c r="B2" s="4">
        <f ca="1">IF(HOUR(NOW())&gt;12,HOUR(NOW())-12,HOUR(NOW()))+(B7/60)</f>
        <v>10.272777777777778</v>
      </c>
    </row>
    <row r="3" spans="1:17" x14ac:dyDescent="0.25">
      <c r="A3" s="3" t="s">
        <v>66</v>
      </c>
      <c r="B3" s="4">
        <v>0.03</v>
      </c>
    </row>
    <row r="4" spans="1:17" x14ac:dyDescent="0.25">
      <c r="A4" s="3" t="s">
        <v>67</v>
      </c>
      <c r="B4" s="4">
        <f ca="1">12-SUM(B2:B3)</f>
        <v>1.6972222222222229</v>
      </c>
    </row>
    <row r="5" spans="1:17" x14ac:dyDescent="0.25">
      <c r="A5" s="3"/>
      <c r="B5" s="3"/>
    </row>
    <row r="6" spans="1:17" x14ac:dyDescent="0.25">
      <c r="A6" s="59" t="s">
        <v>68</v>
      </c>
      <c r="B6" s="59"/>
    </row>
    <row r="7" spans="1:17" x14ac:dyDescent="0.25">
      <c r="A7" s="3" t="s">
        <v>69</v>
      </c>
      <c r="B7" s="4">
        <f ca="1">MINUTE(NOW())+(B12/60)</f>
        <v>16.366666666666667</v>
      </c>
      <c r="Q7" s="6">
        <f ca="1">NOW()</f>
        <v>45463.428036574071</v>
      </c>
    </row>
    <row r="8" spans="1:17" x14ac:dyDescent="0.25">
      <c r="A8" s="3" t="s">
        <v>66</v>
      </c>
      <c r="B8" s="4">
        <v>0.02</v>
      </c>
    </row>
    <row r="9" spans="1:17" x14ac:dyDescent="0.25">
      <c r="A9" s="3" t="s">
        <v>67</v>
      </c>
      <c r="B9" s="4">
        <f ca="1">60-SUM(B7:B8)</f>
        <v>43.61333333333333</v>
      </c>
    </row>
    <row r="10" spans="1:17" x14ac:dyDescent="0.25">
      <c r="A10" s="3"/>
      <c r="B10" s="3"/>
    </row>
    <row r="11" spans="1:17" x14ac:dyDescent="0.25">
      <c r="A11" s="59" t="s">
        <v>70</v>
      </c>
      <c r="B11" s="59"/>
    </row>
    <row r="12" spans="1:17" x14ac:dyDescent="0.25">
      <c r="A12" s="3" t="s">
        <v>71</v>
      </c>
      <c r="B12" s="5">
        <f ca="1">SECOND(NOW())</f>
        <v>22</v>
      </c>
    </row>
    <row r="13" spans="1:17" x14ac:dyDescent="0.25">
      <c r="A13" s="3" t="s">
        <v>66</v>
      </c>
      <c r="B13" s="4">
        <v>0.01</v>
      </c>
      <c r="O13" s="7"/>
    </row>
    <row r="14" spans="1:17" x14ac:dyDescent="0.25">
      <c r="A14" s="3" t="s">
        <v>67</v>
      </c>
      <c r="B14" s="4">
        <f ca="1">60-SUM(B12:B13)</f>
        <v>37.989999999999995</v>
      </c>
    </row>
  </sheetData>
  <mergeCells count="3">
    <mergeCell ref="A1:B1"/>
    <mergeCell ref="A6:B6"/>
    <mergeCell ref="A11:B11"/>
  </mergeCell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Props1.xml><?xml version="1.0" encoding="utf-8"?>
<ds:datastoreItem xmlns:ds="http://schemas.openxmlformats.org/officeDocument/2006/customXml" ds:itemID="{9DC522F0-A467-4A79-9E48-E7528318E624}">
  <ds:schemaRefs/>
</ds:datastoreItem>
</file>

<file path=customXml/itemProps2.xml><?xml version="1.0" encoding="utf-8"?>
<ds:datastoreItem xmlns:ds="http://schemas.openxmlformats.org/officeDocument/2006/customXml" ds:itemID="{DFE6C47C-7532-43E3-A8EA-D39BB3A604D4}">
  <ds:schemaRefs/>
</ds:datastoreItem>
</file>

<file path=customXml/itemProps3.xml><?xml version="1.0" encoding="utf-8"?>
<ds:datastoreItem xmlns:ds="http://schemas.openxmlformats.org/officeDocument/2006/customXml" ds:itemID="{9B2CC133-BEE8-4108-8BE5-785101C4AFEE}">
  <ds:schemaRefs/>
</ds:datastoreItem>
</file>

<file path=customXml/itemProps4.xml><?xml version="1.0" encoding="utf-8"?>
<ds:datastoreItem xmlns:ds="http://schemas.openxmlformats.org/officeDocument/2006/customXml" ds:itemID="{33A86B5E-2697-4F71-B619-BBCFBFD840F9}">
  <ds:schemaRefs/>
</ds:datastoreItem>
</file>

<file path=customXml/itemProps5.xml><?xml version="1.0" encoding="utf-8"?>
<ds:datastoreItem xmlns:ds="http://schemas.openxmlformats.org/officeDocument/2006/customXml" ds:itemID="{D4F5EC51-C85E-4476-A2B3-1388D30BC3A3}">
  <ds:schemaRefs/>
</ds:datastoreItem>
</file>

<file path=customXml/itemProps6.xml><?xml version="1.0" encoding="utf-8"?>
<ds:datastoreItem xmlns:ds="http://schemas.openxmlformats.org/officeDocument/2006/customXml" ds:itemID="{571CF6EE-615C-444D-88D3-BCC1896E26C0}">
  <ds:schemaRefs/>
</ds:datastoreItem>
</file>

<file path=customXml/itemProps7.xml><?xml version="1.0" encoding="utf-8"?>
<ds:datastoreItem xmlns:ds="http://schemas.openxmlformats.org/officeDocument/2006/customXml" ds:itemID="{4B9315A1-D9CA-4E49-9853-7359CBB43C5E}">
  <ds:schemaRefs/>
</ds:datastoreItem>
</file>

<file path=customXml/itemProps8.xml><?xml version="1.0" encoding="utf-8"?>
<ds:datastoreItem xmlns:ds="http://schemas.openxmlformats.org/officeDocument/2006/customXml" ds:itemID="{AAF5EB3A-CBA0-4419-920E-E15CC54C79E3}">
  <ds:schemaRefs/>
</ds:datastoreItem>
</file>

<file path=customXml/itemProps9.xml><?xml version="1.0" encoding="utf-8"?>
<ds:datastoreItem xmlns:ds="http://schemas.openxmlformats.org/officeDocument/2006/customXml" ds:itemID="{3D383817-FDFE-40E5-8C6E-441A53FCD805}">
  <ds:schemaRefs/>
</ds:datastoreItem>
</file>

<file path=customXml/itemProps10.xml><?xml version="1.0" encoding="utf-8"?>
<ds:datastoreItem xmlns:ds="http://schemas.openxmlformats.org/officeDocument/2006/customXml" ds:itemID="{3F191EFB-52C9-4A4F-AD39-772C20392CDC}">
  <ds:schemaRefs/>
</ds:datastoreItem>
</file>

<file path=customXml/itemProps11.xml><?xml version="1.0" encoding="utf-8"?>
<ds:datastoreItem xmlns:ds="http://schemas.openxmlformats.org/officeDocument/2006/customXml" ds:itemID="{9865978A-86B1-496C-83F7-A0EE0ED10D86}">
  <ds:schemaRefs/>
</ds:datastoreItem>
</file>

<file path=customXml/itemProps12.xml><?xml version="1.0" encoding="utf-8"?>
<ds:datastoreItem xmlns:ds="http://schemas.openxmlformats.org/officeDocument/2006/customXml" ds:itemID="{A7D18AFD-615D-4D5C-871A-97CAC57A6FDB}">
  <ds:schemaRefs/>
</ds:datastoreItem>
</file>

<file path=customXml/itemProps13.xml><?xml version="1.0" encoding="utf-8"?>
<ds:datastoreItem xmlns:ds="http://schemas.openxmlformats.org/officeDocument/2006/customXml" ds:itemID="{B65EF8D9-13C1-4C8D-B87C-FF42097102B4}">
  <ds:schemaRefs/>
</ds:datastoreItem>
</file>

<file path=customXml/itemProps14.xml><?xml version="1.0" encoding="utf-8"?>
<ds:datastoreItem xmlns:ds="http://schemas.openxmlformats.org/officeDocument/2006/customXml" ds:itemID="{BF39EAA0-E355-42D1-99EE-82600C0321AB}">
  <ds:schemaRefs/>
</ds:datastoreItem>
</file>

<file path=customXml/itemProps15.xml><?xml version="1.0" encoding="utf-8"?>
<ds:datastoreItem xmlns:ds="http://schemas.openxmlformats.org/officeDocument/2006/customXml" ds:itemID="{D4CABF73-A366-4EFF-A906-0F35A7B04565}">
  <ds:schemaRefs/>
</ds:datastoreItem>
</file>

<file path=customXml/itemProps16.xml><?xml version="1.0" encoding="utf-8"?>
<ds:datastoreItem xmlns:ds="http://schemas.openxmlformats.org/officeDocument/2006/customXml" ds:itemID="{6DB3BDF3-F68F-47D6-85AD-416E696EDEDD}">
  <ds:schemaRefs/>
</ds:datastoreItem>
</file>

<file path=customXml/itemProps17.xml><?xml version="1.0" encoding="utf-8"?>
<ds:datastoreItem xmlns:ds="http://schemas.openxmlformats.org/officeDocument/2006/customXml" ds:itemID="{3A363C20-C544-4F26-A803-32C23FBAA1FD}">
  <ds:schemaRefs/>
</ds:datastoreItem>
</file>

<file path=customXml/itemProps18.xml><?xml version="1.0" encoding="utf-8"?>
<ds:datastoreItem xmlns:ds="http://schemas.openxmlformats.org/officeDocument/2006/customXml" ds:itemID="{16DAF330-4CD8-418D-8F3B-D1B8F8035BD8}">
  <ds:schemaRefs/>
</ds:datastoreItem>
</file>

<file path=customXml/itemProps19.xml><?xml version="1.0" encoding="utf-8"?>
<ds:datastoreItem xmlns:ds="http://schemas.openxmlformats.org/officeDocument/2006/customXml" ds:itemID="{51838856-C1D1-48F9-A444-D083F680AED2}">
  <ds:schemaRefs/>
</ds:datastoreItem>
</file>

<file path=customXml/itemProps20.xml><?xml version="1.0" encoding="utf-8"?>
<ds:datastoreItem xmlns:ds="http://schemas.openxmlformats.org/officeDocument/2006/customXml" ds:itemID="{5CFA2F68-FF8E-46AD-BE0F-4F363E81D100}">
  <ds:schemaRefs/>
</ds:datastoreItem>
</file>

<file path=customXml/itemProps21.xml><?xml version="1.0" encoding="utf-8"?>
<ds:datastoreItem xmlns:ds="http://schemas.openxmlformats.org/officeDocument/2006/customXml" ds:itemID="{931E2B56-6B85-4642-876C-11C34F904FC6}">
  <ds:schemaRefs/>
</ds:datastoreItem>
</file>

<file path=customXml/itemProps22.xml><?xml version="1.0" encoding="utf-8"?>
<ds:datastoreItem xmlns:ds="http://schemas.openxmlformats.org/officeDocument/2006/customXml" ds:itemID="{AA81A604-E619-492D-A992-558BF4808778}">
  <ds:schemaRefs/>
</ds:datastoreItem>
</file>

<file path=customXml/itemProps23.xml><?xml version="1.0" encoding="utf-8"?>
<ds:datastoreItem xmlns:ds="http://schemas.openxmlformats.org/officeDocument/2006/customXml" ds:itemID="{364DC62B-60C5-42A4-999D-AE444048D573}">
  <ds:schemaRefs/>
</ds:datastoreItem>
</file>

<file path=customXml/itemProps24.xml><?xml version="1.0" encoding="utf-8"?>
<ds:datastoreItem xmlns:ds="http://schemas.openxmlformats.org/officeDocument/2006/customXml" ds:itemID="{0F5B6538-2553-407D-9810-1A9673FC3412}">
  <ds:schemaRefs/>
</ds:datastoreItem>
</file>

<file path=customXml/itemProps25.xml><?xml version="1.0" encoding="utf-8"?>
<ds:datastoreItem xmlns:ds="http://schemas.openxmlformats.org/officeDocument/2006/customXml" ds:itemID="{5FF5900D-F9A0-4D2F-9CAA-D8F26F3FA3B8}">
  <ds:schemaRefs/>
</ds:datastoreItem>
</file>

<file path=customXml/itemProps26.xml><?xml version="1.0" encoding="utf-8"?>
<ds:datastoreItem xmlns:ds="http://schemas.openxmlformats.org/officeDocument/2006/customXml" ds:itemID="{D5E096C7-D156-40B5-9254-1C8B4DECB2E9}">
  <ds:schemaRefs/>
</ds:datastoreItem>
</file>

<file path=customXml/itemProps27.xml><?xml version="1.0" encoding="utf-8"?>
<ds:datastoreItem xmlns:ds="http://schemas.openxmlformats.org/officeDocument/2006/customXml" ds:itemID="{ACE645A1-492D-4406-A010-6B2DA12C443E}">
  <ds:schemaRefs/>
</ds:datastoreItem>
</file>

<file path=customXml/itemProps28.xml><?xml version="1.0" encoding="utf-8"?>
<ds:datastoreItem xmlns:ds="http://schemas.openxmlformats.org/officeDocument/2006/customXml" ds:itemID="{A2065481-EC0C-4991-897E-A4A34DF9E9FE}">
  <ds:schemaRefs/>
</ds:datastoreItem>
</file>

<file path=customXml/itemProps29.xml><?xml version="1.0" encoding="utf-8"?>
<ds:datastoreItem xmlns:ds="http://schemas.openxmlformats.org/officeDocument/2006/customXml" ds:itemID="{F3EE3162-D2DC-4485-8506-D94A91877F82}">
  <ds:schemaRefs/>
</ds:datastoreItem>
</file>

<file path=customXml/itemProps30.xml><?xml version="1.0" encoding="utf-8"?>
<ds:datastoreItem xmlns:ds="http://schemas.openxmlformats.org/officeDocument/2006/customXml" ds:itemID="{58E77B17-B00C-43A1-9F9D-B3D9BB107A70}">
  <ds:schemaRefs/>
</ds:datastoreItem>
</file>

<file path=customXml/itemProps31.xml><?xml version="1.0" encoding="utf-8"?>
<ds:datastoreItem xmlns:ds="http://schemas.openxmlformats.org/officeDocument/2006/customXml" ds:itemID="{DCC9A270-7A5A-460B-8797-607C8CA96BD6}">
  <ds:schemaRefs/>
</ds:datastoreItem>
</file>

<file path=customXml/itemProps32.xml><?xml version="1.0" encoding="utf-8"?>
<ds:datastoreItem xmlns:ds="http://schemas.openxmlformats.org/officeDocument/2006/customXml" ds:itemID="{167B6D47-6DBE-448C-80BA-8A2EDE343159}">
  <ds:schemaRefs/>
</ds:datastoreItem>
</file>

<file path=customXml/itemProps33.xml><?xml version="1.0" encoding="utf-8"?>
<ds:datastoreItem xmlns:ds="http://schemas.openxmlformats.org/officeDocument/2006/customXml" ds:itemID="{49CAF9F6-343C-4EC6-B22F-3A478A965EB7}">
  <ds:schemaRefs/>
</ds:datastoreItem>
</file>

<file path=customXml/itemProps34.xml><?xml version="1.0" encoding="utf-8"?>
<ds:datastoreItem xmlns:ds="http://schemas.openxmlformats.org/officeDocument/2006/customXml" ds:itemID="{FA600FFC-8950-4A7F-A640-23EE5BCC5B61}">
  <ds:schemaRefs/>
</ds:datastoreItem>
</file>

<file path=customXml/itemProps35.xml><?xml version="1.0" encoding="utf-8"?>
<ds:datastoreItem xmlns:ds="http://schemas.openxmlformats.org/officeDocument/2006/customXml" ds:itemID="{BDF1B75F-C2F7-4E40-9334-25FFD5E8D8D5}">
  <ds:schemaRefs/>
</ds:datastoreItem>
</file>

<file path=customXml/itemProps36.xml><?xml version="1.0" encoding="utf-8"?>
<ds:datastoreItem xmlns:ds="http://schemas.openxmlformats.org/officeDocument/2006/customXml" ds:itemID="{9D523EB7-042C-4477-A2CB-CC9F75D68C4B}">
  <ds:schemaRefs/>
</ds:datastoreItem>
</file>

<file path=customXml/itemProps37.xml><?xml version="1.0" encoding="utf-8"?>
<ds:datastoreItem xmlns:ds="http://schemas.openxmlformats.org/officeDocument/2006/customXml" ds:itemID="{F0BC4E55-FD76-47D7-AF20-40B94E8A6DCC}">
  <ds:schemaRefs/>
</ds:datastoreItem>
</file>

<file path=customXml/itemProps38.xml><?xml version="1.0" encoding="utf-8"?>
<ds:datastoreItem xmlns:ds="http://schemas.openxmlformats.org/officeDocument/2006/customXml" ds:itemID="{6CBFECF8-CB09-4F0D-B6FB-E50E948A1FE8}">
  <ds:schemaRefs/>
</ds:datastoreItem>
</file>

<file path=customXml/itemProps39.xml><?xml version="1.0" encoding="utf-8"?>
<ds:datastoreItem xmlns:ds="http://schemas.openxmlformats.org/officeDocument/2006/customXml" ds:itemID="{1E3F86DF-A5F7-46A1-8F9B-566DF54DA0BB}">
  <ds:schemaRefs/>
</ds:datastoreItem>
</file>

<file path=customXml/itemProps40.xml><?xml version="1.0" encoding="utf-8"?>
<ds:datastoreItem xmlns:ds="http://schemas.openxmlformats.org/officeDocument/2006/customXml" ds:itemID="{A1AF4085-6B54-47E8-AD6B-8FE487B56A50}">
  <ds:schemaRefs/>
</ds:datastoreItem>
</file>

<file path=customXml/itemProps41.xml><?xml version="1.0" encoding="utf-8"?>
<ds:datastoreItem xmlns:ds="http://schemas.openxmlformats.org/officeDocument/2006/customXml" ds:itemID="{4936E2C9-D602-4EF4-A671-844DD9B7C09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5</vt:i4>
      </vt:variant>
    </vt:vector>
  </HeadingPairs>
  <TitlesOfParts>
    <vt:vector size="13" baseType="lpstr">
      <vt:lpstr>Interface</vt:lpstr>
      <vt:lpstr>Analysis</vt:lpstr>
      <vt:lpstr>Dashboard</vt:lpstr>
      <vt:lpstr>combobox</vt:lpstr>
      <vt:lpstr>Database</vt:lpstr>
      <vt:lpstr>Support</vt:lpstr>
      <vt:lpstr>User</vt:lpstr>
      <vt:lpstr>Clock1</vt:lpstr>
      <vt:lpstr>Combobox2</vt:lpstr>
      <vt:lpstr>ExpenseCategory</vt:lpstr>
      <vt:lpstr>Headers</vt:lpstr>
      <vt:lpstr>Records</vt:lpstr>
      <vt:lpstr>Recordset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Israel Josiah</cp:lastModifiedBy>
  <dcterms:created xsi:type="dcterms:W3CDTF">2021-01-07T11:46:33Z</dcterms:created>
  <dcterms:modified xsi:type="dcterms:W3CDTF">2024-06-20T09:16:23Z</dcterms:modified>
</cp:coreProperties>
</file>