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User\Desktop\"/>
    </mc:Choice>
  </mc:AlternateContent>
  <xr:revisionPtr revIDLastSave="0" documentId="13_ncr:1_{9DB31EE0-66A0-4A6D-875D-AD28E006445B}" xr6:coauthVersionLast="47" xr6:coauthVersionMax="47" xr10:uidLastSave="{00000000-0000-0000-0000-000000000000}"/>
  <bookViews>
    <workbookView xWindow="-108" yWindow="-108" windowWidth="23256" windowHeight="12456" firstSheet="2" activeTab="6" xr2:uid="{4C0B74C6-F93F-44A3-853D-5D1D14A8D855}"/>
  </bookViews>
  <sheets>
    <sheet name="Basic &amp; Conditional formula" sheetId="1" r:id="rId1"/>
    <sheet name="Lookup, sumif, countif" sheetId="2" r:id="rId2"/>
    <sheet name="countrywise" sheetId="4" r:id="rId3"/>
    <sheet name="Occupation" sheetId="5" r:id="rId4"/>
    <sheet name="region" sheetId="6" r:id="rId5"/>
    <sheet name="combined" sheetId="7" r:id="rId6"/>
    <sheet name="Pivot data" sheetId="3" r:id="rId7"/>
  </sheets>
  <definedNames>
    <definedName name="Slicer_Age">#N/A</definedName>
    <definedName name="Slicer_Country">#N/A</definedName>
    <definedName name="Slicer_Region">#N/A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2" l="1"/>
  <c r="E43" i="2"/>
  <c r="E42" i="2"/>
  <c r="D20" i="2"/>
  <c r="C20" i="2"/>
  <c r="B20" i="2"/>
  <c r="L15" i="1"/>
  <c r="K6" i="1"/>
  <c r="K7" i="1"/>
  <c r="K8" i="1"/>
  <c r="K9" i="1"/>
  <c r="K10" i="1"/>
  <c r="K11" i="1"/>
  <c r="K12" i="1"/>
  <c r="K13" i="1"/>
  <c r="K14" i="1"/>
  <c r="K5" i="1"/>
  <c r="J6" i="1"/>
  <c r="L6" i="1" s="1"/>
  <c r="J7" i="1"/>
  <c r="J8" i="1"/>
  <c r="J9" i="1"/>
  <c r="J10" i="1"/>
  <c r="J11" i="1"/>
  <c r="J12" i="1"/>
  <c r="J13" i="1"/>
  <c r="J14" i="1"/>
  <c r="J5" i="1"/>
  <c r="E19" i="1"/>
  <c r="E20" i="1"/>
  <c r="E18" i="1"/>
  <c r="E17" i="1"/>
  <c r="H6" i="1"/>
  <c r="H7" i="1"/>
  <c r="H8" i="1"/>
  <c r="H9" i="1"/>
  <c r="H10" i="1"/>
  <c r="H11" i="1"/>
  <c r="H12" i="1"/>
  <c r="H13" i="1"/>
  <c r="H14" i="1"/>
  <c r="H5" i="1"/>
  <c r="G6" i="1"/>
  <c r="G7" i="1"/>
  <c r="G8" i="1"/>
  <c r="G9" i="1"/>
  <c r="G10" i="1"/>
  <c r="G11" i="1"/>
  <c r="G12" i="1"/>
  <c r="G13" i="1"/>
  <c r="G14" i="1"/>
  <c r="G5" i="1"/>
  <c r="L14" i="1" l="1"/>
  <c r="L13" i="1"/>
  <c r="L12" i="1"/>
  <c r="L11" i="1"/>
  <c r="L10" i="1"/>
  <c r="L9" i="1"/>
  <c r="L8" i="1"/>
  <c r="L7" i="1"/>
  <c r="G15" i="1"/>
  <c r="L5" i="1"/>
</calcChain>
</file>

<file path=xl/sharedStrings.xml><?xml version="1.0" encoding="utf-8"?>
<sst xmlns="http://schemas.openxmlformats.org/spreadsheetml/2006/main" count="391" uniqueCount="141">
  <si>
    <t>Item ID</t>
  </si>
  <si>
    <t>Item Name</t>
  </si>
  <si>
    <t>Category</t>
  </si>
  <si>
    <t>Stock Quantity</t>
  </si>
  <si>
    <t>Reorder Level</t>
  </si>
  <si>
    <t>Status</t>
  </si>
  <si>
    <t>Laptop</t>
  </si>
  <si>
    <t>Electronics</t>
  </si>
  <si>
    <t>Smartphone</t>
  </si>
  <si>
    <t>Printer</t>
  </si>
  <si>
    <t>Office Chair</t>
  </si>
  <si>
    <t>Furniture</t>
  </si>
  <si>
    <t>Desk</t>
  </si>
  <si>
    <t>Hard Drive</t>
  </si>
  <si>
    <t>Accessories</t>
  </si>
  <si>
    <t>Monitor</t>
  </si>
  <si>
    <t>Mouse</t>
  </si>
  <si>
    <t>Keyboard</t>
  </si>
  <si>
    <t>Router</t>
  </si>
  <si>
    <t>Networking</t>
  </si>
  <si>
    <t>Total Inventory Value</t>
  </si>
  <si>
    <t>Maximum stock quantity</t>
  </si>
  <si>
    <t xml:space="preserve">Minimum stock quantity </t>
  </si>
  <si>
    <t>No. of low stock item</t>
  </si>
  <si>
    <t>Average Stock level</t>
  </si>
  <si>
    <t>Smart-Tech Electronics
Inventory Management System</t>
  </si>
  <si>
    <t xml:space="preserve">Unit Price </t>
  </si>
  <si>
    <t xml:space="preserve">Total Value </t>
  </si>
  <si>
    <t>Sold Quantity</t>
  </si>
  <si>
    <t>Total Sales</t>
  </si>
  <si>
    <t>Discount</t>
  </si>
  <si>
    <t>Net Sales</t>
  </si>
  <si>
    <t>Discount Rules:
1) 2% Discount for total sales over $10,000
2) 5% Discount for total sales over $50,000
3) No Discount if total sales ≤ $10,000</t>
  </si>
  <si>
    <t>Net Revenue</t>
  </si>
  <si>
    <t>Name</t>
  </si>
  <si>
    <t>Quantity</t>
  </si>
  <si>
    <t>Price per Unit</t>
  </si>
  <si>
    <t>Alice</t>
  </si>
  <si>
    <t>Bob</t>
  </si>
  <si>
    <t>Charlie</t>
  </si>
  <si>
    <t>David</t>
  </si>
  <si>
    <t>Emma</t>
  </si>
  <si>
    <t>Frank</t>
  </si>
  <si>
    <t>Grace</t>
  </si>
  <si>
    <t>Henry</t>
  </si>
  <si>
    <t>Gender</t>
  </si>
  <si>
    <t>Age</t>
  </si>
  <si>
    <t>Occupation</t>
  </si>
  <si>
    <t>Female</t>
  </si>
  <si>
    <t>Engineer</t>
  </si>
  <si>
    <t>Male</t>
  </si>
  <si>
    <t>Teacher</t>
  </si>
  <si>
    <t>Doctor</t>
  </si>
  <si>
    <t>Software Developer</t>
  </si>
  <si>
    <t>Graphic Designer</t>
  </si>
  <si>
    <t>Business Owner</t>
  </si>
  <si>
    <t>Lawyer</t>
  </si>
  <si>
    <t>Accountant</t>
  </si>
  <si>
    <t>Isabella</t>
  </si>
  <si>
    <t>Marketing Manager</t>
  </si>
  <si>
    <t>Jack</t>
  </si>
  <si>
    <t>Consultant</t>
  </si>
  <si>
    <t xml:space="preserve">Name </t>
  </si>
  <si>
    <t xml:space="preserve">Age </t>
  </si>
  <si>
    <t>Lookup:</t>
  </si>
  <si>
    <t>Product</t>
  </si>
  <si>
    <t>Total quantity of laptop ( SUMIFS)</t>
  </si>
  <si>
    <t>How many times mouse is listed? (COUNTIFS)</t>
  </si>
  <si>
    <t>Price of keyboard (Index)</t>
  </si>
  <si>
    <t>Country</t>
  </si>
  <si>
    <t>Region</t>
  </si>
  <si>
    <t>Total Purchase ($)</t>
  </si>
  <si>
    <t>USA</t>
  </si>
  <si>
    <t>North</t>
  </si>
  <si>
    <t>Canada</t>
  </si>
  <si>
    <t>West</t>
  </si>
  <si>
    <t>UK</t>
  </si>
  <si>
    <t>South</t>
  </si>
  <si>
    <t>Germany</t>
  </si>
  <si>
    <t>East</t>
  </si>
  <si>
    <t>Australia</t>
  </si>
  <si>
    <t>Kevin</t>
  </si>
  <si>
    <t>Data Analyst</t>
  </si>
  <si>
    <t>Laura</t>
  </si>
  <si>
    <t>Pharmacist</t>
  </si>
  <si>
    <t>Michael</t>
  </si>
  <si>
    <t>Civil Engineer</t>
  </si>
  <si>
    <t>Natalie</t>
  </si>
  <si>
    <t>HR Manager</t>
  </si>
  <si>
    <t>Oliver</t>
  </si>
  <si>
    <t>Research Scientist</t>
  </si>
  <si>
    <t>Peter</t>
  </si>
  <si>
    <t>Architect</t>
  </si>
  <si>
    <t>Quinn</t>
  </si>
  <si>
    <t>Financial Advisor</t>
  </si>
  <si>
    <t>Rachel</t>
  </si>
  <si>
    <t>Journalist</t>
  </si>
  <si>
    <t>Steve</t>
  </si>
  <si>
    <t>Entrepreneur</t>
  </si>
  <si>
    <t>Tom</t>
  </si>
  <si>
    <t>IT Specialist</t>
  </si>
  <si>
    <t>Ursula</t>
  </si>
  <si>
    <t>Scientist</t>
  </si>
  <si>
    <t>Victor</t>
  </si>
  <si>
    <t>Marketing Executive</t>
  </si>
  <si>
    <t>Wendy</t>
  </si>
  <si>
    <t>Bank Manager</t>
  </si>
  <si>
    <t>Xavier</t>
  </si>
  <si>
    <t>Professor</t>
  </si>
  <si>
    <t>Yvonne</t>
  </si>
  <si>
    <t>Interior Designer</t>
  </si>
  <si>
    <t>Zach</t>
  </si>
  <si>
    <t>CEO</t>
  </si>
  <si>
    <t>Amy</t>
  </si>
  <si>
    <t>Real Estate Agent</t>
  </si>
  <si>
    <t>Brian</t>
  </si>
  <si>
    <t>Software Engineer</t>
  </si>
  <si>
    <t>Chloe</t>
  </si>
  <si>
    <t>Director</t>
  </si>
  <si>
    <t>Daniel</t>
  </si>
  <si>
    <t>Business Analyst</t>
  </si>
  <si>
    <t>Emily</t>
  </si>
  <si>
    <t>HR Specialist</t>
  </si>
  <si>
    <t>Finn</t>
  </si>
  <si>
    <t>Economist</t>
  </si>
  <si>
    <t>George</t>
  </si>
  <si>
    <t>CFO</t>
  </si>
  <si>
    <t>Hannah</t>
  </si>
  <si>
    <t>Operations Manager</t>
  </si>
  <si>
    <t>Ian</t>
  </si>
  <si>
    <t>Research Analyst</t>
  </si>
  <si>
    <t>Julia</t>
  </si>
  <si>
    <t>Fashion Designer</t>
  </si>
  <si>
    <t>Kyle</t>
  </si>
  <si>
    <t>Project Manager</t>
  </si>
  <si>
    <t>Lily</t>
  </si>
  <si>
    <t>Mason</t>
  </si>
  <si>
    <t>Investor</t>
  </si>
  <si>
    <t>Row Labels</t>
  </si>
  <si>
    <t>Grand Total</t>
  </si>
  <si>
    <t>Sum of Total Purchase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</si>
</sst>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0[$৳-845]"/>
  </numFmts>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b/>
      <sz val="12"/>
      <color theme="1"/>
      <name val="Times New Roman"/>
      <family val="1"/>
    </font>
    <font>
      <sz val="12"/>
      <color theme="1"/>
      <name val="Times New Roman"/>
      <family val="1"/>
    </font>
    <font>
      <b/>
      <sz val="16"/>
      <color theme="3" tint="9.9978637043366805E-2"/>
      <name val="Times New Roman"/>
      <family val="1"/>
    </font>
    <font>
      <b/>
      <u val="double"/>
      <sz val="12"/>
      <color theme="1"/>
      <name val="Times New Roman"/>
      <family val="1"/>
    </font>
  </fonts>
  <fills count="6">
    <fill>
      <patternFill patternType="none"/>
    </fill>
    <fill>
      <patternFill patternType="gray125"/>
    </fill>
    <fill>
      <patternFill patternType="solid">
        <fgColor theme="2" tint="-9.9978637043366805E-2"/>
        <bgColor indexed="64"/>
      </patternFill>
    </fill>
    <fill>
      <patternFill patternType="solid">
        <fgColor theme="4"/>
        <bgColor indexed="64"/>
      </patternFill>
    </fill>
    <fill>
      <patternFill patternType="solid">
        <fgColor theme="3" tint="0.749992370372631"/>
        <bgColor indexed="64"/>
      </patternFill>
    </fill>
    <fill>
      <patternFill patternType="solid">
        <fgColor theme="5" tint="0.39997558519241921"/>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85">
    <xf numFmtId="0" fontId="0" fillId="0" borderId="0" xfId="0"/>
    <xf numFmtId="0" fontId="4" fillId="0" borderId="0" xfId="0" applyFont="1"/>
    <xf numFmtId="0" fontId="4" fillId="0" borderId="0" xfId="0" applyFont="1" applyAlignment="1">
      <alignment horizontal="left" vertical="top"/>
    </xf>
    <xf numFmtId="0" fontId="3" fillId="2" borderId="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5"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5" xfId="0" applyFont="1" applyBorder="1" applyAlignment="1">
      <alignment horizontal="center"/>
    </xf>
    <xf numFmtId="0" fontId="0" fillId="0" borderId="8" xfId="0" applyBorder="1" applyAlignment="1">
      <alignment horizontal="center"/>
    </xf>
    <xf numFmtId="0" fontId="2" fillId="0" borderId="7" xfId="0" applyFont="1" applyBorder="1" applyAlignment="1">
      <alignment horizontal="center"/>
    </xf>
    <xf numFmtId="164" fontId="4" fillId="0" borderId="0" xfId="0" applyNumberFormat="1" applyFont="1" applyAlignment="1">
      <alignment horizontal="center" vertical="center" wrapText="1"/>
    </xf>
    <xf numFmtId="164" fontId="4" fillId="0" borderId="0" xfId="0" applyNumberFormat="1" applyFont="1" applyAlignment="1">
      <alignment horizontal="center"/>
    </xf>
    <xf numFmtId="164" fontId="6" fillId="0" borderId="7" xfId="1" applyNumberFormat="1" applyFont="1" applyBorder="1" applyAlignment="1">
      <alignment horizontal="center"/>
    </xf>
    <xf numFmtId="0" fontId="3" fillId="2" borderId="0" xfId="0" applyFont="1" applyFill="1" applyAlignment="1">
      <alignment vertical="center" wrapText="1"/>
    </xf>
    <xf numFmtId="0" fontId="4" fillId="0" borderId="0" xfId="0" applyFont="1" applyAlignment="1">
      <alignment vertical="center" wrapText="1"/>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4" fillId="2" borderId="0" xfId="0" applyFont="1" applyFill="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3" fillId="0" borderId="6" xfId="0" applyFont="1" applyBorder="1" applyAlignment="1">
      <alignment horizontal="center" vertical="top"/>
    </xf>
    <xf numFmtId="0" fontId="3" fillId="0" borderId="7" xfId="0" applyFont="1" applyBorder="1" applyAlignment="1">
      <alignment horizontal="center" vertical="top"/>
    </xf>
    <xf numFmtId="164" fontId="4" fillId="0" borderId="0" xfId="0" applyNumberFormat="1" applyFont="1"/>
    <xf numFmtId="164" fontId="4" fillId="0" borderId="5" xfId="0" applyNumberFormat="1" applyFont="1" applyBorder="1"/>
    <xf numFmtId="0" fontId="4" fillId="0" borderId="7" xfId="0" applyFont="1" applyBorder="1"/>
    <xf numFmtId="164" fontId="4" fillId="0" borderId="8" xfId="0" applyNumberFormat="1" applyFont="1" applyBorder="1"/>
    <xf numFmtId="0" fontId="2" fillId="0" borderId="0" xfId="0" applyFont="1" applyAlignment="1">
      <alignment horizontal="center" vertical="center" wrapText="1"/>
    </xf>
    <xf numFmtId="0" fontId="0" fillId="0" borderId="0" xfId="0" applyAlignment="1">
      <alignment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4" fillId="0" borderId="1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0" fillId="0" borderId="10" xfId="0" applyBorder="1"/>
    <xf numFmtId="0" fontId="0" fillId="0" borderId="11" xfId="0" applyBorder="1"/>
    <xf numFmtId="0" fontId="0" fillId="0" borderId="15" xfId="0" applyBorder="1"/>
    <xf numFmtId="0" fontId="0" fillId="0" borderId="16" xfId="0" applyBorder="1"/>
    <xf numFmtId="0" fontId="3" fillId="0" borderId="9" xfId="0" applyFont="1" applyBorder="1" applyAlignment="1">
      <alignment horizontal="center" vertical="center" wrapText="1"/>
    </xf>
    <xf numFmtId="0" fontId="4" fillId="3" borderId="1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0" fillId="3" borderId="0" xfId="0" applyFill="1" applyBorder="1"/>
    <xf numFmtId="0" fontId="4" fillId="3" borderId="13" xfId="0" applyFont="1" applyFill="1" applyBorder="1" applyAlignment="1">
      <alignment horizontal="center" vertical="center" wrapText="1"/>
    </xf>
    <xf numFmtId="6" fontId="4" fillId="0" borderId="13" xfId="0" applyNumberFormat="1" applyFont="1" applyBorder="1" applyAlignment="1">
      <alignment horizontal="center" vertical="center" wrapText="1"/>
    </xf>
    <xf numFmtId="6" fontId="4" fillId="0" borderId="16" xfId="0" applyNumberFormat="1" applyFont="1" applyBorder="1" applyAlignment="1">
      <alignment horizontal="center"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xf numFmtId="0" fontId="4" fillId="4" borderId="12" xfId="0" applyFont="1" applyFill="1" applyBorder="1" applyAlignment="1">
      <alignment horizontal="left" vertical="center" wrapText="1"/>
    </xf>
    <xf numFmtId="0" fontId="4" fillId="4" borderId="0" xfId="0" applyFont="1" applyFill="1" applyBorder="1" applyAlignment="1">
      <alignment horizontal="left" vertical="center" wrapText="1"/>
    </xf>
    <xf numFmtId="0" fontId="4" fillId="4" borderId="13" xfId="0" applyFont="1" applyFill="1" applyBorder="1"/>
    <xf numFmtId="0" fontId="4" fillId="4" borderId="14" xfId="0" applyFont="1" applyFill="1" applyBorder="1"/>
    <xf numFmtId="0" fontId="4" fillId="4" borderId="15" xfId="0" applyFont="1" applyFill="1" applyBorder="1"/>
    <xf numFmtId="0" fontId="4" fillId="4" borderId="16" xfId="0" applyFont="1" applyFill="1" applyBorder="1"/>
    <xf numFmtId="0" fontId="5" fillId="5" borderId="1" xfId="0" applyFont="1" applyFill="1" applyBorder="1" applyAlignment="1">
      <alignment horizontal="center" vertical="center" wrapText="1"/>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0" xfId="0" applyFont="1" applyFill="1" applyAlignment="1">
      <alignment horizontal="center" vertical="center"/>
    </xf>
    <xf numFmtId="0" fontId="5" fillId="5" borderId="5" xfId="0" applyFont="1" applyFill="1" applyBorder="1" applyAlignment="1">
      <alignment horizontal="center" vertical="center"/>
    </xf>
    <xf numFmtId="0" fontId="0" fillId="5" borderId="1" xfId="0" applyFill="1" applyBorder="1" applyAlignment="1">
      <alignment horizontal="left" vertical="top"/>
    </xf>
    <xf numFmtId="0" fontId="0" fillId="5" borderId="2" xfId="0" applyFill="1" applyBorder="1" applyAlignment="1">
      <alignment horizontal="left" vertical="top"/>
    </xf>
    <xf numFmtId="0" fontId="0" fillId="5" borderId="2" xfId="0" applyFill="1" applyBorder="1"/>
    <xf numFmtId="0" fontId="0" fillId="5" borderId="3" xfId="0" applyFill="1" applyBorder="1"/>
    <xf numFmtId="0" fontId="0" fillId="5" borderId="4" xfId="0" applyFill="1" applyBorder="1" applyAlignment="1">
      <alignment horizontal="left" vertical="top"/>
    </xf>
    <xf numFmtId="0" fontId="0" fillId="5" borderId="0" xfId="0" applyFill="1" applyAlignment="1">
      <alignment horizontal="left" vertical="top"/>
    </xf>
    <xf numFmtId="0" fontId="0" fillId="5" borderId="0" xfId="0" applyFill="1"/>
    <xf numFmtId="0" fontId="0" fillId="5" borderId="5" xfId="0" applyFill="1" applyBorder="1"/>
    <xf numFmtId="0" fontId="0" fillId="5" borderId="6" xfId="0" applyFill="1" applyBorder="1" applyAlignment="1">
      <alignment horizontal="left" vertical="top"/>
    </xf>
    <xf numFmtId="0" fontId="0" fillId="5" borderId="7" xfId="0" applyFill="1" applyBorder="1" applyAlignment="1">
      <alignment horizontal="left" vertical="top"/>
    </xf>
    <xf numFmtId="0" fontId="0" fillId="5" borderId="7" xfId="0" applyFill="1" applyBorder="1"/>
    <xf numFmtId="1" fontId="0" fillId="5" borderId="8" xfId="0" applyNumberFormat="1" applyFill="1" applyBorder="1"/>
    <xf numFmtId="0" fontId="2" fillId="0" borderId="17" xfId="0" applyFont="1" applyBorder="1" applyAlignment="1">
      <alignment horizontal="center" vertical="center" wrapText="1"/>
    </xf>
    <xf numFmtId="0" fontId="0" fillId="0" borderId="17"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1">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Inventory</a:t>
            </a:r>
            <a:r>
              <a:rPr lang="en-US" baseline="0"/>
              <a:t> Items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'Basic &amp; Conditional formula'!$B$5:$B$14</c:f>
              <c:strCache>
                <c:ptCount val="10"/>
                <c:pt idx="0">
                  <c:v>Laptop</c:v>
                </c:pt>
                <c:pt idx="1">
                  <c:v>Smartphone</c:v>
                </c:pt>
                <c:pt idx="2">
                  <c:v>Printer</c:v>
                </c:pt>
                <c:pt idx="3">
                  <c:v>Office Chair</c:v>
                </c:pt>
                <c:pt idx="4">
                  <c:v>Desk</c:v>
                </c:pt>
                <c:pt idx="5">
                  <c:v>Hard Drive</c:v>
                </c:pt>
                <c:pt idx="6">
                  <c:v>Monitor</c:v>
                </c:pt>
                <c:pt idx="7">
                  <c:v>Mouse</c:v>
                </c:pt>
                <c:pt idx="8">
                  <c:v>Keyboard</c:v>
                </c:pt>
                <c:pt idx="9">
                  <c:v>Router</c:v>
                </c:pt>
              </c:strCache>
            </c:strRef>
          </c:cat>
          <c:val>
            <c:numRef>
              <c:f>'Basic &amp; Conditional formula'!$D$5:$D$14</c:f>
              <c:numCache>
                <c:formatCode>#,##0[$৳-845]</c:formatCode>
                <c:ptCount val="10"/>
                <c:pt idx="0">
                  <c:v>8000</c:v>
                </c:pt>
                <c:pt idx="1">
                  <c:v>5000</c:v>
                </c:pt>
                <c:pt idx="2">
                  <c:v>2000</c:v>
                </c:pt>
                <c:pt idx="3">
                  <c:v>1500</c:v>
                </c:pt>
                <c:pt idx="4">
                  <c:v>3000</c:v>
                </c:pt>
                <c:pt idx="5">
                  <c:v>1000</c:v>
                </c:pt>
                <c:pt idx="6">
                  <c:v>2500</c:v>
                </c:pt>
                <c:pt idx="7">
                  <c:v>200</c:v>
                </c:pt>
                <c:pt idx="8">
                  <c:v>300</c:v>
                </c:pt>
                <c:pt idx="9">
                  <c:v>750</c:v>
                </c:pt>
              </c:numCache>
            </c:numRef>
          </c:val>
          <c:extLst>
            <c:ext xmlns:c16="http://schemas.microsoft.com/office/drawing/2014/chart" uri="{C3380CC4-5D6E-409C-BE32-E72D297353CC}">
              <c16:uniqueId val="{00000000-388D-4BB4-851C-9A7B04945702}"/>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'Basic &amp; Conditional formula'!$B$5:$B$14</c:f>
              <c:strCache>
                <c:ptCount val="10"/>
                <c:pt idx="0">
                  <c:v>Laptop</c:v>
                </c:pt>
                <c:pt idx="1">
                  <c:v>Smartphone</c:v>
                </c:pt>
                <c:pt idx="2">
                  <c:v>Printer</c:v>
                </c:pt>
                <c:pt idx="3">
                  <c:v>Office Chair</c:v>
                </c:pt>
                <c:pt idx="4">
                  <c:v>Desk</c:v>
                </c:pt>
                <c:pt idx="5">
                  <c:v>Hard Drive</c:v>
                </c:pt>
                <c:pt idx="6">
                  <c:v>Monitor</c:v>
                </c:pt>
                <c:pt idx="7">
                  <c:v>Mouse</c:v>
                </c:pt>
                <c:pt idx="8">
                  <c:v>Keyboard</c:v>
                </c:pt>
                <c:pt idx="9">
                  <c:v>Router</c:v>
                </c:pt>
              </c:strCache>
            </c:strRef>
          </c:cat>
          <c:val>
            <c:numRef>
              <c:f>'Basic &amp; Conditional formula'!$G$5:$G$14</c:f>
              <c:numCache>
                <c:formatCode>#,##0[$৳-845]</c:formatCode>
                <c:ptCount val="10"/>
                <c:pt idx="0">
                  <c:v>120000</c:v>
                </c:pt>
                <c:pt idx="1">
                  <c:v>40000</c:v>
                </c:pt>
                <c:pt idx="2">
                  <c:v>6000</c:v>
                </c:pt>
                <c:pt idx="3">
                  <c:v>18000</c:v>
                </c:pt>
                <c:pt idx="4">
                  <c:v>15000</c:v>
                </c:pt>
                <c:pt idx="5">
                  <c:v>20000</c:v>
                </c:pt>
                <c:pt idx="6">
                  <c:v>17500</c:v>
                </c:pt>
                <c:pt idx="7">
                  <c:v>5000</c:v>
                </c:pt>
                <c:pt idx="8">
                  <c:v>3000</c:v>
                </c:pt>
                <c:pt idx="9">
                  <c:v>3000</c:v>
                </c:pt>
              </c:numCache>
            </c:numRef>
          </c:val>
          <c:extLst>
            <c:ext xmlns:c16="http://schemas.microsoft.com/office/drawing/2014/chart" uri="{C3380CC4-5D6E-409C-BE32-E72D297353CC}">
              <c16:uniqueId val="{00000001-388D-4BB4-851C-9A7B04945702}"/>
            </c:ext>
          </c:extLst>
        </c:ser>
        <c:dLbls>
          <c:showLegendKey val="0"/>
          <c:showVal val="0"/>
          <c:showCatName val="0"/>
          <c:showSerName val="0"/>
          <c:showPercent val="0"/>
          <c:showBubbleSize val="0"/>
        </c:dLbls>
        <c:gapWidth val="150"/>
        <c:overlap val="100"/>
        <c:axId val="112579919"/>
        <c:axId val="112579439"/>
      </c:barChart>
      <c:catAx>
        <c:axId val="112579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79439"/>
        <c:crosses val="autoZero"/>
        <c:auto val="1"/>
        <c:lblAlgn val="ctr"/>
        <c:lblOffset val="100"/>
        <c:noMultiLvlLbl val="0"/>
      </c:catAx>
      <c:valAx>
        <c:axId val="112579439"/>
        <c:scaling>
          <c:orientation val="minMax"/>
        </c:scaling>
        <c:delete val="0"/>
        <c:axPos val="l"/>
        <c:majorGridlines>
          <c:spPr>
            <a:ln w="9525" cap="flat" cmpd="sng" algn="ctr">
              <a:solidFill>
                <a:schemeClr val="lt1">
                  <a:lumMod val="95000"/>
                  <a:alpha val="10000"/>
                </a:schemeClr>
              </a:solidFill>
              <a:round/>
            </a:ln>
            <a:effectLst/>
          </c:spPr>
        </c:majorGridlines>
        <c:numFmt formatCode="#,##0[$৳-845]"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79919"/>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Net</a:t>
            </a:r>
            <a:r>
              <a:rPr lang="en-US" baseline="0"/>
              <a:t> Sales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spPr>
            <a:pattFill prst="ltUpDiag">
              <a:fgClr>
                <a:schemeClr val="accent1"/>
              </a:fgClr>
              <a:bgClr>
                <a:schemeClr val="lt1"/>
              </a:bgClr>
            </a:pattFill>
            <a:ln>
              <a:noFill/>
            </a:ln>
            <a:effectLst/>
          </c:spPr>
          <c:invertIfNegative val="0"/>
          <c:cat>
            <c:strRef>
              <c:f>'Basic &amp; Conditional formula'!$B$5:$B$14</c:f>
              <c:strCache>
                <c:ptCount val="10"/>
                <c:pt idx="0">
                  <c:v>Laptop</c:v>
                </c:pt>
                <c:pt idx="1">
                  <c:v>Smartphone</c:v>
                </c:pt>
                <c:pt idx="2">
                  <c:v>Printer</c:v>
                </c:pt>
                <c:pt idx="3">
                  <c:v>Office Chair</c:v>
                </c:pt>
                <c:pt idx="4">
                  <c:v>Desk</c:v>
                </c:pt>
                <c:pt idx="5">
                  <c:v>Hard Drive</c:v>
                </c:pt>
                <c:pt idx="6">
                  <c:v>Monitor</c:v>
                </c:pt>
                <c:pt idx="7">
                  <c:v>Mouse</c:v>
                </c:pt>
                <c:pt idx="8">
                  <c:v>Keyboard</c:v>
                </c:pt>
                <c:pt idx="9">
                  <c:v>Router</c:v>
                </c:pt>
              </c:strCache>
            </c:strRef>
          </c:cat>
          <c:val>
            <c:numRef>
              <c:f>'Basic &amp; Conditional formula'!$L$5:$L$14</c:f>
              <c:numCache>
                <c:formatCode>#,##0[$৳-845]</c:formatCode>
                <c:ptCount val="10"/>
                <c:pt idx="0">
                  <c:v>76000</c:v>
                </c:pt>
                <c:pt idx="1">
                  <c:v>29400</c:v>
                </c:pt>
                <c:pt idx="2">
                  <c:v>4000</c:v>
                </c:pt>
                <c:pt idx="3">
                  <c:v>7500</c:v>
                </c:pt>
                <c:pt idx="4">
                  <c:v>9000</c:v>
                </c:pt>
                <c:pt idx="5">
                  <c:v>14700</c:v>
                </c:pt>
                <c:pt idx="6">
                  <c:v>12250</c:v>
                </c:pt>
                <c:pt idx="7">
                  <c:v>4000</c:v>
                </c:pt>
                <c:pt idx="8">
                  <c:v>2100</c:v>
                </c:pt>
                <c:pt idx="9">
                  <c:v>2250</c:v>
                </c:pt>
              </c:numCache>
            </c:numRef>
          </c:val>
          <c:extLst>
            <c:ext xmlns:c16="http://schemas.microsoft.com/office/drawing/2014/chart" uri="{C3380CC4-5D6E-409C-BE32-E72D297353CC}">
              <c16:uniqueId val="{00000000-257D-496A-BBC9-2D3CC32C1BB1}"/>
            </c:ext>
          </c:extLst>
        </c:ser>
        <c:dLbls>
          <c:showLegendKey val="0"/>
          <c:showVal val="0"/>
          <c:showCatName val="0"/>
          <c:showSerName val="0"/>
          <c:showPercent val="0"/>
          <c:showBubbleSize val="0"/>
        </c:dLbls>
        <c:gapWidth val="269"/>
        <c:overlap val="-20"/>
        <c:axId val="67449472"/>
        <c:axId val="67449952"/>
      </c:barChart>
      <c:catAx>
        <c:axId val="6744947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7449952"/>
        <c:crosses val="autoZero"/>
        <c:auto val="1"/>
        <c:lblAlgn val="ctr"/>
        <c:lblOffset val="100"/>
        <c:noMultiLvlLbl val="0"/>
      </c:catAx>
      <c:valAx>
        <c:axId val="67449952"/>
        <c:scaling>
          <c:orientation val="minMax"/>
        </c:scaling>
        <c:delete val="0"/>
        <c:axPos val="l"/>
        <c:numFmt formatCode="#,##0[$৳-845]"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44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 project.xlsx]countrywise!PivotTable3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countrywise!$B$3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countrywise!$A$4:$A$9</c:f>
              <c:strCache>
                <c:ptCount val="5"/>
                <c:pt idx="0">
                  <c:v>Australia</c:v>
                </c:pt>
                <c:pt idx="1">
                  <c:v>Canada</c:v>
                </c:pt>
                <c:pt idx="2">
                  <c:v>Germany</c:v>
                </c:pt>
                <c:pt idx="3">
                  <c:v>UK</c:v>
                </c:pt>
                <c:pt idx="4">
                  <c:v>USA</c:v>
                </c:pt>
              </c:strCache>
            </c:strRef>
          </c:cat>
          <c:val>
            <c:numRef>
              <c:f>countrywise!$B$4:$B$9</c:f>
              <c:numCache>
                <c:formatCode>General</c:formatCode>
                <c:ptCount val="5"/>
                <c:pt idx="0">
                  <c:v>25100</c:v>
                </c:pt>
                <c:pt idx="1">
                  <c:v>21900</c:v>
                </c:pt>
                <c:pt idx="2">
                  <c:v>20200</c:v>
                </c:pt>
                <c:pt idx="3">
                  <c:v>19900</c:v>
                </c:pt>
                <c:pt idx="4">
                  <c:v>18100</c:v>
                </c:pt>
              </c:numCache>
            </c:numRef>
          </c:val>
          <c:extLst>
            <c:ext xmlns:c16="http://schemas.microsoft.com/office/drawing/2014/chart" uri="{C3380CC4-5D6E-409C-BE32-E72D297353CC}">
              <c16:uniqueId val="{00000000-53F3-42FF-9C31-8619EB062E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 project.xlsx]Occupation!PivotTable4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Occupation!$B$3</c:f>
              <c:strCache>
                <c:ptCount val="1"/>
                <c:pt idx="0">
                  <c:v>Total</c:v>
                </c:pt>
              </c:strCache>
            </c:strRef>
          </c:tx>
          <c:spPr>
            <a:solidFill>
              <a:schemeClr val="accent1"/>
            </a:solidFill>
            <a:ln>
              <a:noFill/>
            </a:ln>
            <a:effectLst/>
          </c:spPr>
          <c:invertIfNegative val="0"/>
          <c:cat>
            <c:strRef>
              <c:f>Occupation!$A$4:$A$42</c:f>
              <c:strCache>
                <c:ptCount val="38"/>
                <c:pt idx="0">
                  <c:v>Accountant</c:v>
                </c:pt>
                <c:pt idx="1">
                  <c:v>Architect</c:v>
                </c:pt>
                <c:pt idx="2">
                  <c:v>Bank Manager</c:v>
                </c:pt>
                <c:pt idx="3">
                  <c:v>Business Analyst</c:v>
                </c:pt>
                <c:pt idx="4">
                  <c:v>Business Owner</c:v>
                </c:pt>
                <c:pt idx="5">
                  <c:v>CEO</c:v>
                </c:pt>
                <c:pt idx="6">
                  <c:v>CFO</c:v>
                </c:pt>
                <c:pt idx="7">
                  <c:v>Civil Engineer</c:v>
                </c:pt>
                <c:pt idx="8">
                  <c:v>Consultant</c:v>
                </c:pt>
                <c:pt idx="9">
                  <c:v>Data Analyst</c:v>
                </c:pt>
                <c:pt idx="10">
                  <c:v>Director</c:v>
                </c:pt>
                <c:pt idx="11">
                  <c:v>Doctor</c:v>
                </c:pt>
                <c:pt idx="12">
                  <c:v>Economist</c:v>
                </c:pt>
                <c:pt idx="13">
                  <c:v>Engineer</c:v>
                </c:pt>
                <c:pt idx="14">
                  <c:v>Entrepreneur</c:v>
                </c:pt>
                <c:pt idx="15">
                  <c:v>Fashion Designer</c:v>
                </c:pt>
                <c:pt idx="16">
                  <c:v>Financial Advisor</c:v>
                </c:pt>
                <c:pt idx="17">
                  <c:v>Graphic Designer</c:v>
                </c:pt>
                <c:pt idx="18">
                  <c:v>HR Manager</c:v>
                </c:pt>
                <c:pt idx="19">
                  <c:v>HR Specialist</c:v>
                </c:pt>
                <c:pt idx="20">
                  <c:v>Interior Designer</c:v>
                </c:pt>
                <c:pt idx="21">
                  <c:v>Investor</c:v>
                </c:pt>
                <c:pt idx="22">
                  <c:v>IT Specialist</c:v>
                </c:pt>
                <c:pt idx="23">
                  <c:v>Journalist</c:v>
                </c:pt>
                <c:pt idx="24">
                  <c:v>Lawyer</c:v>
                </c:pt>
                <c:pt idx="25">
                  <c:v>Marketing Executive</c:v>
                </c:pt>
                <c:pt idx="26">
                  <c:v>Marketing Manager</c:v>
                </c:pt>
                <c:pt idx="27">
                  <c:v>Operations Manager</c:v>
                </c:pt>
                <c:pt idx="28">
                  <c:v>Pharmacist</c:v>
                </c:pt>
                <c:pt idx="29">
                  <c:v>Professor</c:v>
                </c:pt>
                <c:pt idx="30">
                  <c:v>Project Manager</c:v>
                </c:pt>
                <c:pt idx="31">
                  <c:v>Real Estate Agent</c:v>
                </c:pt>
                <c:pt idx="32">
                  <c:v>Research Analyst</c:v>
                </c:pt>
                <c:pt idx="33">
                  <c:v>Research Scientist</c:v>
                </c:pt>
                <c:pt idx="34">
                  <c:v>Scientist</c:v>
                </c:pt>
                <c:pt idx="35">
                  <c:v>Software Developer</c:v>
                </c:pt>
                <c:pt idx="36">
                  <c:v>Software Engineer</c:v>
                </c:pt>
                <c:pt idx="37">
                  <c:v>Teacher</c:v>
                </c:pt>
              </c:strCache>
            </c:strRef>
          </c:cat>
          <c:val>
            <c:numRef>
              <c:f>Occupation!$B$4:$B$42</c:f>
              <c:numCache>
                <c:formatCode>General</c:formatCode>
                <c:ptCount val="38"/>
                <c:pt idx="0">
                  <c:v>1300</c:v>
                </c:pt>
                <c:pt idx="1">
                  <c:v>4000</c:v>
                </c:pt>
                <c:pt idx="2">
                  <c:v>3400</c:v>
                </c:pt>
                <c:pt idx="3">
                  <c:v>2700</c:v>
                </c:pt>
                <c:pt idx="4">
                  <c:v>5000</c:v>
                </c:pt>
                <c:pt idx="5">
                  <c:v>6000</c:v>
                </c:pt>
                <c:pt idx="6">
                  <c:v>4200</c:v>
                </c:pt>
                <c:pt idx="7">
                  <c:v>2900</c:v>
                </c:pt>
                <c:pt idx="8">
                  <c:v>3200</c:v>
                </c:pt>
                <c:pt idx="9">
                  <c:v>1600</c:v>
                </c:pt>
                <c:pt idx="10">
                  <c:v>4800</c:v>
                </c:pt>
                <c:pt idx="11">
                  <c:v>3000</c:v>
                </c:pt>
                <c:pt idx="12">
                  <c:v>1400</c:v>
                </c:pt>
                <c:pt idx="13">
                  <c:v>1500</c:v>
                </c:pt>
                <c:pt idx="14">
                  <c:v>2800</c:v>
                </c:pt>
                <c:pt idx="15">
                  <c:v>1800</c:v>
                </c:pt>
                <c:pt idx="16">
                  <c:v>3100</c:v>
                </c:pt>
                <c:pt idx="17">
                  <c:v>1800</c:v>
                </c:pt>
                <c:pt idx="18">
                  <c:v>2100</c:v>
                </c:pt>
                <c:pt idx="19">
                  <c:v>2200</c:v>
                </c:pt>
                <c:pt idx="20">
                  <c:v>1700</c:v>
                </c:pt>
                <c:pt idx="21">
                  <c:v>5500</c:v>
                </c:pt>
                <c:pt idx="22">
                  <c:v>2300</c:v>
                </c:pt>
                <c:pt idx="23">
                  <c:v>1500</c:v>
                </c:pt>
                <c:pt idx="24">
                  <c:v>2500</c:v>
                </c:pt>
                <c:pt idx="25">
                  <c:v>1900</c:v>
                </c:pt>
                <c:pt idx="26">
                  <c:v>2200</c:v>
                </c:pt>
                <c:pt idx="27">
                  <c:v>2600</c:v>
                </c:pt>
                <c:pt idx="28">
                  <c:v>2700</c:v>
                </c:pt>
                <c:pt idx="29">
                  <c:v>2300</c:v>
                </c:pt>
                <c:pt idx="30">
                  <c:v>3000</c:v>
                </c:pt>
                <c:pt idx="31">
                  <c:v>3500</c:v>
                </c:pt>
                <c:pt idx="32">
                  <c:v>2400</c:v>
                </c:pt>
                <c:pt idx="33">
                  <c:v>2500</c:v>
                </c:pt>
                <c:pt idx="34">
                  <c:v>2600</c:v>
                </c:pt>
                <c:pt idx="35">
                  <c:v>2000</c:v>
                </c:pt>
                <c:pt idx="36">
                  <c:v>2000</c:v>
                </c:pt>
                <c:pt idx="37">
                  <c:v>3200</c:v>
                </c:pt>
              </c:numCache>
            </c:numRef>
          </c:val>
          <c:extLst>
            <c:ext xmlns:c16="http://schemas.microsoft.com/office/drawing/2014/chart" uri="{C3380CC4-5D6E-409C-BE32-E72D297353CC}">
              <c16:uniqueId val="{00000000-64D6-46ED-A838-0BA5B1AB22C5}"/>
            </c:ext>
          </c:extLst>
        </c:ser>
        <c:dLbls>
          <c:showLegendKey val="0"/>
          <c:showVal val="0"/>
          <c:showCatName val="0"/>
          <c:showSerName val="0"/>
          <c:showPercent val="0"/>
          <c:showBubbleSize val="0"/>
        </c:dLbls>
        <c:gapWidth val="182"/>
        <c:axId val="148631568"/>
        <c:axId val="148633008"/>
      </c:barChart>
      <c:catAx>
        <c:axId val="14863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3008"/>
        <c:crosses val="autoZero"/>
        <c:auto val="1"/>
        <c:lblAlgn val="ctr"/>
        <c:lblOffset val="100"/>
        <c:noMultiLvlLbl val="0"/>
      </c:catAx>
      <c:valAx>
        <c:axId val="14863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 project.xlsx]region!PivotTable5</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pattFill prst="ltUpDiag">
              <a:fgClr>
                <a:schemeClr val="accent1"/>
              </a:fgClr>
              <a:bgClr>
                <a:schemeClr val="lt1"/>
              </a:bgClr>
            </a:pattFill>
            <a:ln>
              <a:noFill/>
            </a:ln>
            <a:effectLst/>
          </c:spPr>
          <c:invertIfNegative val="0"/>
          <c:cat>
            <c:strRef>
              <c:f>region!$A$4:$A$8</c:f>
              <c:strCache>
                <c:ptCount val="4"/>
                <c:pt idx="0">
                  <c:v>East</c:v>
                </c:pt>
                <c:pt idx="1">
                  <c:v>North</c:v>
                </c:pt>
                <c:pt idx="2">
                  <c:v>South</c:v>
                </c:pt>
                <c:pt idx="3">
                  <c:v>West</c:v>
                </c:pt>
              </c:strCache>
            </c:strRef>
          </c:cat>
          <c:val>
            <c:numRef>
              <c:f>region!$B$4:$B$8</c:f>
              <c:numCache>
                <c:formatCode>General</c:formatCode>
                <c:ptCount val="4"/>
                <c:pt idx="0">
                  <c:v>27200</c:v>
                </c:pt>
                <c:pt idx="1">
                  <c:v>25500</c:v>
                </c:pt>
                <c:pt idx="2">
                  <c:v>26600</c:v>
                </c:pt>
                <c:pt idx="3">
                  <c:v>25900</c:v>
                </c:pt>
              </c:numCache>
            </c:numRef>
          </c:val>
          <c:extLst>
            <c:ext xmlns:c16="http://schemas.microsoft.com/office/drawing/2014/chart" uri="{C3380CC4-5D6E-409C-BE32-E72D297353CC}">
              <c16:uniqueId val="{00000000-AF35-437E-99B1-D7F7966254BC}"/>
            </c:ext>
          </c:extLst>
        </c:ser>
        <c:dLbls>
          <c:showLegendKey val="0"/>
          <c:showVal val="0"/>
          <c:showCatName val="0"/>
          <c:showSerName val="0"/>
          <c:showPercent val="0"/>
          <c:showBubbleSize val="0"/>
        </c:dLbls>
        <c:gapWidth val="269"/>
        <c:overlap val="-20"/>
        <c:axId val="1719090384"/>
        <c:axId val="1719087984"/>
      </c:barChart>
      <c:catAx>
        <c:axId val="171909038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19087984"/>
        <c:crosses val="autoZero"/>
        <c:auto val="1"/>
        <c:lblAlgn val="ctr"/>
        <c:lblOffset val="100"/>
        <c:noMultiLvlLbl val="0"/>
      </c:catAx>
      <c:valAx>
        <c:axId val="1719087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90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 project.xlsx]countrywise!PivotTable3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countrywise!$B$3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53-429F-AB35-BCF0B0F673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53-429F-AB35-BCF0B0F673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53-429F-AB35-BCF0B0F673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53-429F-AB35-BCF0B0F673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53-429F-AB35-BCF0B0F673DB}"/>
              </c:ext>
            </c:extLst>
          </c:dPt>
          <c:cat>
            <c:strRef>
              <c:f>countrywise!$A$4:$A$9</c:f>
              <c:strCache>
                <c:ptCount val="5"/>
                <c:pt idx="0">
                  <c:v>Australia</c:v>
                </c:pt>
                <c:pt idx="1">
                  <c:v>Canada</c:v>
                </c:pt>
                <c:pt idx="2">
                  <c:v>Germany</c:v>
                </c:pt>
                <c:pt idx="3">
                  <c:v>UK</c:v>
                </c:pt>
                <c:pt idx="4">
                  <c:v>USA</c:v>
                </c:pt>
              </c:strCache>
            </c:strRef>
          </c:cat>
          <c:val>
            <c:numRef>
              <c:f>countrywise!$B$4:$B$9</c:f>
              <c:numCache>
                <c:formatCode>General</c:formatCode>
                <c:ptCount val="5"/>
                <c:pt idx="0">
                  <c:v>25100</c:v>
                </c:pt>
                <c:pt idx="1">
                  <c:v>21900</c:v>
                </c:pt>
                <c:pt idx="2">
                  <c:v>20200</c:v>
                </c:pt>
                <c:pt idx="3">
                  <c:v>19900</c:v>
                </c:pt>
                <c:pt idx="4">
                  <c:v>18100</c:v>
                </c:pt>
              </c:numCache>
            </c:numRef>
          </c:val>
          <c:extLst>
            <c:ext xmlns:c16="http://schemas.microsoft.com/office/drawing/2014/chart" uri="{C3380CC4-5D6E-409C-BE32-E72D297353CC}">
              <c16:uniqueId val="{0000000A-7753-429F-AB35-BCF0B0F673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 project.xlsx]Occupation!PivotTable4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Occupation!$B$3</c:f>
              <c:strCache>
                <c:ptCount val="1"/>
                <c:pt idx="0">
                  <c:v>Total</c:v>
                </c:pt>
              </c:strCache>
            </c:strRef>
          </c:tx>
          <c:spPr>
            <a:solidFill>
              <a:schemeClr val="accent1"/>
            </a:solidFill>
            <a:ln>
              <a:noFill/>
            </a:ln>
            <a:effectLst/>
          </c:spPr>
          <c:invertIfNegative val="0"/>
          <c:cat>
            <c:strRef>
              <c:f>Occupation!$A$4:$A$42</c:f>
              <c:strCache>
                <c:ptCount val="38"/>
                <c:pt idx="0">
                  <c:v>Accountant</c:v>
                </c:pt>
                <c:pt idx="1">
                  <c:v>Architect</c:v>
                </c:pt>
                <c:pt idx="2">
                  <c:v>Bank Manager</c:v>
                </c:pt>
                <c:pt idx="3">
                  <c:v>Business Analyst</c:v>
                </c:pt>
                <c:pt idx="4">
                  <c:v>Business Owner</c:v>
                </c:pt>
                <c:pt idx="5">
                  <c:v>CEO</c:v>
                </c:pt>
                <c:pt idx="6">
                  <c:v>CFO</c:v>
                </c:pt>
                <c:pt idx="7">
                  <c:v>Civil Engineer</c:v>
                </c:pt>
                <c:pt idx="8">
                  <c:v>Consultant</c:v>
                </c:pt>
                <c:pt idx="9">
                  <c:v>Data Analyst</c:v>
                </c:pt>
                <c:pt idx="10">
                  <c:v>Director</c:v>
                </c:pt>
                <c:pt idx="11">
                  <c:v>Doctor</c:v>
                </c:pt>
                <c:pt idx="12">
                  <c:v>Economist</c:v>
                </c:pt>
                <c:pt idx="13">
                  <c:v>Engineer</c:v>
                </c:pt>
                <c:pt idx="14">
                  <c:v>Entrepreneur</c:v>
                </c:pt>
                <c:pt idx="15">
                  <c:v>Fashion Designer</c:v>
                </c:pt>
                <c:pt idx="16">
                  <c:v>Financial Advisor</c:v>
                </c:pt>
                <c:pt idx="17">
                  <c:v>Graphic Designer</c:v>
                </c:pt>
                <c:pt idx="18">
                  <c:v>HR Manager</c:v>
                </c:pt>
                <c:pt idx="19">
                  <c:v>HR Specialist</c:v>
                </c:pt>
                <c:pt idx="20">
                  <c:v>Interior Designer</c:v>
                </c:pt>
                <c:pt idx="21">
                  <c:v>Investor</c:v>
                </c:pt>
                <c:pt idx="22">
                  <c:v>IT Specialist</c:v>
                </c:pt>
                <c:pt idx="23">
                  <c:v>Journalist</c:v>
                </c:pt>
                <c:pt idx="24">
                  <c:v>Lawyer</c:v>
                </c:pt>
                <c:pt idx="25">
                  <c:v>Marketing Executive</c:v>
                </c:pt>
                <c:pt idx="26">
                  <c:v>Marketing Manager</c:v>
                </c:pt>
                <c:pt idx="27">
                  <c:v>Operations Manager</c:v>
                </c:pt>
                <c:pt idx="28">
                  <c:v>Pharmacist</c:v>
                </c:pt>
                <c:pt idx="29">
                  <c:v>Professor</c:v>
                </c:pt>
                <c:pt idx="30">
                  <c:v>Project Manager</c:v>
                </c:pt>
                <c:pt idx="31">
                  <c:v>Real Estate Agent</c:v>
                </c:pt>
                <c:pt idx="32">
                  <c:v>Research Analyst</c:v>
                </c:pt>
                <c:pt idx="33">
                  <c:v>Research Scientist</c:v>
                </c:pt>
                <c:pt idx="34">
                  <c:v>Scientist</c:v>
                </c:pt>
                <c:pt idx="35">
                  <c:v>Software Developer</c:v>
                </c:pt>
                <c:pt idx="36">
                  <c:v>Software Engineer</c:v>
                </c:pt>
                <c:pt idx="37">
                  <c:v>Teacher</c:v>
                </c:pt>
              </c:strCache>
            </c:strRef>
          </c:cat>
          <c:val>
            <c:numRef>
              <c:f>Occupation!$B$4:$B$42</c:f>
              <c:numCache>
                <c:formatCode>General</c:formatCode>
                <c:ptCount val="38"/>
                <c:pt idx="0">
                  <c:v>1300</c:v>
                </c:pt>
                <c:pt idx="1">
                  <c:v>4000</c:v>
                </c:pt>
                <c:pt idx="2">
                  <c:v>3400</c:v>
                </c:pt>
                <c:pt idx="3">
                  <c:v>2700</c:v>
                </c:pt>
                <c:pt idx="4">
                  <c:v>5000</c:v>
                </c:pt>
                <c:pt idx="5">
                  <c:v>6000</c:v>
                </c:pt>
                <c:pt idx="6">
                  <c:v>4200</c:v>
                </c:pt>
                <c:pt idx="7">
                  <c:v>2900</c:v>
                </c:pt>
                <c:pt idx="8">
                  <c:v>3200</c:v>
                </c:pt>
                <c:pt idx="9">
                  <c:v>1600</c:v>
                </c:pt>
                <c:pt idx="10">
                  <c:v>4800</c:v>
                </c:pt>
                <c:pt idx="11">
                  <c:v>3000</c:v>
                </c:pt>
                <c:pt idx="12">
                  <c:v>1400</c:v>
                </c:pt>
                <c:pt idx="13">
                  <c:v>1500</c:v>
                </c:pt>
                <c:pt idx="14">
                  <c:v>2800</c:v>
                </c:pt>
                <c:pt idx="15">
                  <c:v>1800</c:v>
                </c:pt>
                <c:pt idx="16">
                  <c:v>3100</c:v>
                </c:pt>
                <c:pt idx="17">
                  <c:v>1800</c:v>
                </c:pt>
                <c:pt idx="18">
                  <c:v>2100</c:v>
                </c:pt>
                <c:pt idx="19">
                  <c:v>2200</c:v>
                </c:pt>
                <c:pt idx="20">
                  <c:v>1700</c:v>
                </c:pt>
                <c:pt idx="21">
                  <c:v>5500</c:v>
                </c:pt>
                <c:pt idx="22">
                  <c:v>2300</c:v>
                </c:pt>
                <c:pt idx="23">
                  <c:v>1500</c:v>
                </c:pt>
                <c:pt idx="24">
                  <c:v>2500</c:v>
                </c:pt>
                <c:pt idx="25">
                  <c:v>1900</c:v>
                </c:pt>
                <c:pt idx="26">
                  <c:v>2200</c:v>
                </c:pt>
                <c:pt idx="27">
                  <c:v>2600</c:v>
                </c:pt>
                <c:pt idx="28">
                  <c:v>2700</c:v>
                </c:pt>
                <c:pt idx="29">
                  <c:v>2300</c:v>
                </c:pt>
                <c:pt idx="30">
                  <c:v>3000</c:v>
                </c:pt>
                <c:pt idx="31">
                  <c:v>3500</c:v>
                </c:pt>
                <c:pt idx="32">
                  <c:v>2400</c:v>
                </c:pt>
                <c:pt idx="33">
                  <c:v>2500</c:v>
                </c:pt>
                <c:pt idx="34">
                  <c:v>2600</c:v>
                </c:pt>
                <c:pt idx="35">
                  <c:v>2000</c:v>
                </c:pt>
                <c:pt idx="36">
                  <c:v>2000</c:v>
                </c:pt>
                <c:pt idx="37">
                  <c:v>3200</c:v>
                </c:pt>
              </c:numCache>
            </c:numRef>
          </c:val>
          <c:extLst>
            <c:ext xmlns:c16="http://schemas.microsoft.com/office/drawing/2014/chart" uri="{C3380CC4-5D6E-409C-BE32-E72D297353CC}">
              <c16:uniqueId val="{00000000-94E0-4738-AB37-8827E6D1E11E}"/>
            </c:ext>
          </c:extLst>
        </c:ser>
        <c:dLbls>
          <c:showLegendKey val="0"/>
          <c:showVal val="0"/>
          <c:showCatName val="0"/>
          <c:showSerName val="0"/>
          <c:showPercent val="0"/>
          <c:showBubbleSize val="0"/>
        </c:dLbls>
        <c:gapWidth val="182"/>
        <c:axId val="148631568"/>
        <c:axId val="148633008"/>
      </c:barChart>
      <c:catAx>
        <c:axId val="148631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3008"/>
        <c:crosses val="autoZero"/>
        <c:auto val="1"/>
        <c:lblAlgn val="ctr"/>
        <c:lblOffset val="100"/>
        <c:noMultiLvlLbl val="0"/>
      </c:catAx>
      <c:valAx>
        <c:axId val="14863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3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 project.xlsx]region!PivotTable5</c:name>
    <c:fmtId val="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pattFill prst="ltUpDiag">
              <a:fgClr>
                <a:schemeClr val="accent1"/>
              </a:fgClr>
              <a:bgClr>
                <a:schemeClr val="lt1"/>
              </a:bgClr>
            </a:pattFill>
            <a:ln>
              <a:noFill/>
            </a:ln>
            <a:effectLst/>
          </c:spPr>
          <c:invertIfNegative val="0"/>
          <c:cat>
            <c:strRef>
              <c:f>region!$A$4:$A$8</c:f>
              <c:strCache>
                <c:ptCount val="4"/>
                <c:pt idx="0">
                  <c:v>East</c:v>
                </c:pt>
                <c:pt idx="1">
                  <c:v>North</c:v>
                </c:pt>
                <c:pt idx="2">
                  <c:v>South</c:v>
                </c:pt>
                <c:pt idx="3">
                  <c:v>West</c:v>
                </c:pt>
              </c:strCache>
            </c:strRef>
          </c:cat>
          <c:val>
            <c:numRef>
              <c:f>region!$B$4:$B$8</c:f>
              <c:numCache>
                <c:formatCode>General</c:formatCode>
                <c:ptCount val="4"/>
                <c:pt idx="0">
                  <c:v>27200</c:v>
                </c:pt>
                <c:pt idx="1">
                  <c:v>25500</c:v>
                </c:pt>
                <c:pt idx="2">
                  <c:v>26600</c:v>
                </c:pt>
                <c:pt idx="3">
                  <c:v>25900</c:v>
                </c:pt>
              </c:numCache>
            </c:numRef>
          </c:val>
          <c:extLst>
            <c:ext xmlns:c16="http://schemas.microsoft.com/office/drawing/2014/chart" uri="{C3380CC4-5D6E-409C-BE32-E72D297353CC}">
              <c16:uniqueId val="{00000000-43E8-4FF5-A107-87667834A333}"/>
            </c:ext>
          </c:extLst>
        </c:ser>
        <c:dLbls>
          <c:showLegendKey val="0"/>
          <c:showVal val="0"/>
          <c:showCatName val="0"/>
          <c:showSerName val="0"/>
          <c:showPercent val="0"/>
          <c:showBubbleSize val="0"/>
        </c:dLbls>
        <c:gapWidth val="269"/>
        <c:overlap val="-20"/>
        <c:axId val="1719090384"/>
        <c:axId val="1719087984"/>
      </c:barChart>
      <c:catAx>
        <c:axId val="171909038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719087984"/>
        <c:crosses val="autoZero"/>
        <c:auto val="1"/>
        <c:lblAlgn val="ctr"/>
        <c:lblOffset val="100"/>
        <c:noMultiLvlLbl val="0"/>
      </c:catAx>
      <c:valAx>
        <c:axId val="1719087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90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160020</xdr:colOff>
      <xdr:row>20</xdr:row>
      <xdr:rowOff>171450</xdr:rowOff>
    </xdr:from>
    <xdr:to>
      <xdr:col>7</xdr:col>
      <xdr:colOff>320040</xdr:colOff>
      <xdr:row>35</xdr:row>
      <xdr:rowOff>171450</xdr:rowOff>
    </xdr:to>
    <xdr:graphicFrame macro="">
      <xdr:nvGraphicFramePr>
        <xdr:cNvPr id="3" name="Chart 2">
          <a:extLst>
            <a:ext uri="{FF2B5EF4-FFF2-40B4-BE49-F238E27FC236}">
              <a16:creationId xmlns:a16="http://schemas.microsoft.com/office/drawing/2014/main" id="{0791FB32-3878-3828-0283-6AE46EC0B1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586740</xdr:colOff>
      <xdr:row>20</xdr:row>
      <xdr:rowOff>171450</xdr:rowOff>
    </xdr:from>
    <xdr:to>
      <xdr:col>15</xdr:col>
      <xdr:colOff>15240</xdr:colOff>
      <xdr:row>35</xdr:row>
      <xdr:rowOff>171450</xdr:rowOff>
    </xdr:to>
    <xdr:graphicFrame macro="">
      <xdr:nvGraphicFramePr>
        <xdr:cNvPr id="5" name="Chart 4">
          <a:extLst>
            <a:ext uri="{FF2B5EF4-FFF2-40B4-BE49-F238E27FC236}">
              <a16:creationId xmlns:a16="http://schemas.microsoft.com/office/drawing/2014/main" id="{45E980AC-24F4-A2DD-EC8C-5B3AE26CF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91440</xdr:rowOff>
    </xdr:from>
    <xdr:to>
      <xdr:col>4</xdr:col>
      <xdr:colOff>525780</xdr:colOff>
      <xdr:row>23</xdr:row>
      <xdr:rowOff>160020</xdr:rowOff>
    </xdr:to>
    <xdr:graphicFrame macro="">
      <xdr:nvGraphicFramePr>
        <xdr:cNvPr id="2" name="Chart 1">
          <a:extLst>
            <a:ext uri="{FF2B5EF4-FFF2-40B4-BE49-F238E27FC236}">
              <a16:creationId xmlns:a16="http://schemas.microsoft.com/office/drawing/2014/main" id="{0303B646-3075-D2CA-108D-8B5419E63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289560</xdr:colOff>
      <xdr:row>2</xdr:row>
      <xdr:rowOff>30480</xdr:rowOff>
    </xdr:from>
    <xdr:to>
      <xdr:col>13</xdr:col>
      <xdr:colOff>83820</xdr:colOff>
      <xdr:row>28</xdr:row>
      <xdr:rowOff>167640</xdr:rowOff>
    </xdr:to>
    <xdr:graphicFrame macro="">
      <xdr:nvGraphicFramePr>
        <xdr:cNvPr id="2" name="Chart 1">
          <a:extLst>
            <a:ext uri="{FF2B5EF4-FFF2-40B4-BE49-F238E27FC236}">
              <a16:creationId xmlns:a16="http://schemas.microsoft.com/office/drawing/2014/main" id="{F19D0062-060A-DDC4-0F11-F81BD0A9E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91440</xdr:rowOff>
    </xdr:from>
    <xdr:to>
      <xdr:col>4</xdr:col>
      <xdr:colOff>76200</xdr:colOff>
      <xdr:row>24</xdr:row>
      <xdr:rowOff>91440</xdr:rowOff>
    </xdr:to>
    <xdr:graphicFrame macro="">
      <xdr:nvGraphicFramePr>
        <xdr:cNvPr id="2" name="Chart 1">
          <a:extLst>
            <a:ext uri="{FF2B5EF4-FFF2-40B4-BE49-F238E27FC236}">
              <a16:creationId xmlns:a16="http://schemas.microsoft.com/office/drawing/2014/main" id="{6ABF0EA0-816B-F18F-8C35-64E1D0527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289560</xdr:colOff>
      <xdr:row>0</xdr:row>
      <xdr:rowOff>22860</xdr:rowOff>
    </xdr:from>
    <xdr:to>
      <xdr:col>9</xdr:col>
      <xdr:colOff>53340</xdr:colOff>
      <xdr:row>13</xdr:row>
      <xdr:rowOff>91440</xdr:rowOff>
    </xdr:to>
    <xdr:graphicFrame macro="">
      <xdr:nvGraphicFramePr>
        <xdr:cNvPr id="2" name="Chart 1">
          <a:extLst>
            <a:ext uri="{FF2B5EF4-FFF2-40B4-BE49-F238E27FC236}">
              <a16:creationId xmlns:a16="http://schemas.microsoft.com/office/drawing/2014/main" id="{0D72D611-08EE-4FA0-A2D0-D8152F42C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29</xdr:row>
      <xdr:rowOff>7620</xdr:rowOff>
    </xdr:from>
    <xdr:to>
      <xdr:col>11</xdr:col>
      <xdr:colOff>106680</xdr:colOff>
      <xdr:row>51</xdr:row>
      <xdr:rowOff>106680</xdr:rowOff>
    </xdr:to>
    <xdr:graphicFrame macro="">
      <xdr:nvGraphicFramePr>
        <xdr:cNvPr id="3" name="Chart 2">
          <a:extLst>
            <a:ext uri="{FF2B5EF4-FFF2-40B4-BE49-F238E27FC236}">
              <a16:creationId xmlns:a16="http://schemas.microsoft.com/office/drawing/2014/main" id="{832658E2-6FFF-4780-B1C5-DC51F1028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xdr:colOff>
      <xdr:row>13</xdr:row>
      <xdr:rowOff>144780</xdr:rowOff>
    </xdr:from>
    <xdr:to>
      <xdr:col>9</xdr:col>
      <xdr:colOff>289560</xdr:colOff>
      <xdr:row>28</xdr:row>
      <xdr:rowOff>144780</xdr:rowOff>
    </xdr:to>
    <xdr:graphicFrame macro="">
      <xdr:nvGraphicFramePr>
        <xdr:cNvPr id="4" name="Chart 3">
          <a:extLst>
            <a:ext uri="{FF2B5EF4-FFF2-40B4-BE49-F238E27FC236}">
              <a16:creationId xmlns:a16="http://schemas.microsoft.com/office/drawing/2014/main" id="{D08B030A-A270-483A-81AD-E2F44029D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381000</xdr:colOff>
      <xdr:row>1</xdr:row>
      <xdr:rowOff>7620</xdr:rowOff>
    </xdr:from>
    <xdr:to>
      <xdr:col>12</xdr:col>
      <xdr:colOff>381000</xdr:colOff>
      <xdr:row>15</xdr:row>
      <xdr:rowOff>28575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ADEDCDD5-CD9C-614A-DABF-7CF232194AC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101840" y="1905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1</xdr:row>
      <xdr:rowOff>7620</xdr:rowOff>
    </xdr:from>
    <xdr:to>
      <xdr:col>15</xdr:col>
      <xdr:colOff>381000</xdr:colOff>
      <xdr:row>15</xdr:row>
      <xdr:rowOff>28575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3128A60-CBA7-E466-EE67-CFADB9E868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30640" y="1905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403860</xdr:colOff>
      <xdr:row>1</xdr:row>
      <xdr:rowOff>0</xdr:rowOff>
    </xdr:from>
    <xdr:to>
      <xdr:col>18</xdr:col>
      <xdr:colOff>403860</xdr:colOff>
      <xdr:row>15</xdr:row>
      <xdr:rowOff>20955</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54638332-E230-E552-170E-0381BCB89AE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0782300" y="1828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9.974461689817" createdVersion="8" refreshedVersion="8" minRefreshableVersion="3" recordCount="39" xr:uid="{D7F6778A-E92F-4B0F-BED1-104694B67066}">
  <cacheSource type="worksheet">
    <worksheetSource ref="A1:F40" sheet="Pivot data"/>
  </cacheSource>
  <cacheFields count="6">
    <cacheField name="Name" numFmtId="0">
      <sharedItems/>
    </cacheField>
    <cacheField name="Country" numFmtId="0">
      <sharedItems count="5">
        <s v="USA"/>
        <s v="Canada"/>
        <s v="UK"/>
        <s v="Germany"/>
        <s v="Australia"/>
      </sharedItems>
    </cacheField>
    <cacheField name="Region" numFmtId="0">
      <sharedItems count="4">
        <s v="North"/>
        <s v="West"/>
        <s v="South"/>
        <s v="East"/>
      </sharedItems>
    </cacheField>
    <cacheField name="Age" numFmtId="0">
      <sharedItems containsSemiMixedTypes="0" containsString="0" containsNumber="1" containsInteger="1" minValue="25" maxValue="50" count="24">
        <n v="28"/>
        <n v="35"/>
        <n v="42"/>
        <n v="30"/>
        <n v="25"/>
        <n v="50"/>
        <n v="38"/>
        <n v="27"/>
        <n v="31"/>
        <n v="45"/>
        <n v="29"/>
        <n v="34"/>
        <n v="41"/>
        <n v="37"/>
        <n v="33"/>
        <n v="48"/>
        <n v="39"/>
        <n v="26"/>
        <n v="32"/>
        <n v="36"/>
        <n v="40"/>
        <n v="43"/>
        <n v="44"/>
        <n v="47"/>
      </sharedItems>
    </cacheField>
    <cacheField name="Occupation" numFmtId="0">
      <sharedItems count="38">
        <s v="Engineer"/>
        <s v="Teacher"/>
        <s v="Doctor"/>
        <s v="Software Developer"/>
        <s v="Graphic Designer"/>
        <s v="Business Owner"/>
        <s v="Lawyer"/>
        <s v="Accountant"/>
        <s v="Marketing Manager"/>
        <s v="Consultant"/>
        <s v="Data Analyst"/>
        <s v="Pharmacist"/>
        <s v="Civil Engineer"/>
        <s v="HR Manager"/>
        <s v="Research Scientist"/>
        <s v="Architect"/>
        <s v="Financial Advisor"/>
        <s v="Journalist"/>
        <s v="Entrepreneur"/>
        <s v="IT Specialist"/>
        <s v="Scientist"/>
        <s v="Marketing Executive"/>
        <s v="Bank Manager"/>
        <s v="Professor"/>
        <s v="Interior Designer"/>
        <s v="CEO"/>
        <s v="Real Estate Agent"/>
        <s v="Software Engineer"/>
        <s v="Director"/>
        <s v="Business Analyst"/>
        <s v="HR Specialist"/>
        <s v="Economist"/>
        <s v="CFO"/>
        <s v="Operations Manager"/>
        <s v="Research Analyst"/>
        <s v="Fashion Designer"/>
        <s v="Project Manager"/>
        <s v="Investor"/>
      </sharedItems>
    </cacheField>
    <cacheField name="Total Purchase ($)" numFmtId="0">
      <sharedItems containsSemiMixedTypes="0" containsString="0" containsNumber="1" containsInteger="1" minValue="1200" maxValue="6000"/>
    </cacheField>
  </cacheFields>
  <extLst>
    <ext xmlns:x14="http://schemas.microsoft.com/office/spreadsheetml/2009/9/main" uri="{725AE2AE-9491-48be-B2B4-4EB974FC3084}">
      <x14:pivotCacheDefinition pivotCacheId="313192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Alice"/>
    <x v="0"/>
    <x v="0"/>
    <x v="0"/>
    <x v="0"/>
    <n v="1500"/>
  </r>
  <r>
    <s v="Bob"/>
    <x v="1"/>
    <x v="1"/>
    <x v="1"/>
    <x v="1"/>
    <n v="1200"/>
  </r>
  <r>
    <s v="Charlie"/>
    <x v="2"/>
    <x v="2"/>
    <x v="2"/>
    <x v="2"/>
    <n v="3000"/>
  </r>
  <r>
    <s v="David"/>
    <x v="3"/>
    <x v="3"/>
    <x v="3"/>
    <x v="3"/>
    <n v="2000"/>
  </r>
  <r>
    <s v="Emma"/>
    <x v="0"/>
    <x v="2"/>
    <x v="4"/>
    <x v="4"/>
    <n v="1800"/>
  </r>
  <r>
    <s v="Frank"/>
    <x v="4"/>
    <x v="0"/>
    <x v="5"/>
    <x v="5"/>
    <n v="5000"/>
  </r>
  <r>
    <s v="Grace"/>
    <x v="1"/>
    <x v="3"/>
    <x v="6"/>
    <x v="6"/>
    <n v="2500"/>
  </r>
  <r>
    <s v="Henry"/>
    <x v="2"/>
    <x v="1"/>
    <x v="7"/>
    <x v="7"/>
    <n v="1300"/>
  </r>
  <r>
    <s v="Isabella"/>
    <x v="3"/>
    <x v="2"/>
    <x v="8"/>
    <x v="8"/>
    <n v="2200"/>
  </r>
  <r>
    <s v="Jack"/>
    <x v="0"/>
    <x v="0"/>
    <x v="9"/>
    <x v="9"/>
    <n v="3200"/>
  </r>
  <r>
    <s v="Kevin"/>
    <x v="1"/>
    <x v="2"/>
    <x v="10"/>
    <x v="10"/>
    <n v="1600"/>
  </r>
  <r>
    <s v="Laura"/>
    <x v="2"/>
    <x v="3"/>
    <x v="11"/>
    <x v="11"/>
    <n v="2700"/>
  </r>
  <r>
    <s v="Michael"/>
    <x v="3"/>
    <x v="1"/>
    <x v="12"/>
    <x v="12"/>
    <n v="2900"/>
  </r>
  <r>
    <s v="Natalie"/>
    <x v="4"/>
    <x v="2"/>
    <x v="13"/>
    <x v="13"/>
    <n v="2100"/>
  </r>
  <r>
    <s v="Oliver"/>
    <x v="0"/>
    <x v="3"/>
    <x v="14"/>
    <x v="14"/>
    <n v="2500"/>
  </r>
  <r>
    <s v="Peter"/>
    <x v="1"/>
    <x v="0"/>
    <x v="15"/>
    <x v="15"/>
    <n v="4000"/>
  </r>
  <r>
    <s v="Quinn"/>
    <x v="2"/>
    <x v="2"/>
    <x v="16"/>
    <x v="16"/>
    <n v="3100"/>
  </r>
  <r>
    <s v="Rachel"/>
    <x v="3"/>
    <x v="3"/>
    <x v="17"/>
    <x v="17"/>
    <n v="1500"/>
  </r>
  <r>
    <s v="Steve"/>
    <x v="4"/>
    <x v="1"/>
    <x v="18"/>
    <x v="18"/>
    <n v="2800"/>
  </r>
  <r>
    <s v="Tom"/>
    <x v="0"/>
    <x v="1"/>
    <x v="19"/>
    <x v="19"/>
    <n v="2300"/>
  </r>
  <r>
    <s v="Ursula"/>
    <x v="1"/>
    <x v="3"/>
    <x v="20"/>
    <x v="20"/>
    <n v="2600"/>
  </r>
  <r>
    <s v="Victor"/>
    <x v="2"/>
    <x v="0"/>
    <x v="10"/>
    <x v="21"/>
    <n v="1900"/>
  </r>
  <r>
    <s v="Wendy"/>
    <x v="3"/>
    <x v="1"/>
    <x v="21"/>
    <x v="22"/>
    <n v="3400"/>
  </r>
  <r>
    <s v="Xavier"/>
    <x v="4"/>
    <x v="3"/>
    <x v="8"/>
    <x v="23"/>
    <n v="2300"/>
  </r>
  <r>
    <s v="Yvonne"/>
    <x v="0"/>
    <x v="0"/>
    <x v="7"/>
    <x v="24"/>
    <n v="1700"/>
  </r>
  <r>
    <s v="Zach"/>
    <x v="1"/>
    <x v="1"/>
    <x v="5"/>
    <x v="25"/>
    <n v="6000"/>
  </r>
  <r>
    <s v="Amy"/>
    <x v="2"/>
    <x v="3"/>
    <x v="22"/>
    <x v="26"/>
    <n v="3500"/>
  </r>
  <r>
    <s v="Brian"/>
    <x v="3"/>
    <x v="2"/>
    <x v="0"/>
    <x v="27"/>
    <n v="2000"/>
  </r>
  <r>
    <s v="Chloe"/>
    <x v="4"/>
    <x v="0"/>
    <x v="9"/>
    <x v="28"/>
    <n v="4800"/>
  </r>
  <r>
    <s v="Daniel"/>
    <x v="0"/>
    <x v="2"/>
    <x v="14"/>
    <x v="29"/>
    <n v="2700"/>
  </r>
  <r>
    <s v="Emily"/>
    <x v="1"/>
    <x v="3"/>
    <x v="6"/>
    <x v="30"/>
    <n v="2200"/>
  </r>
  <r>
    <s v="Finn"/>
    <x v="2"/>
    <x v="0"/>
    <x v="17"/>
    <x v="31"/>
    <n v="1400"/>
  </r>
  <r>
    <s v="George"/>
    <x v="3"/>
    <x v="1"/>
    <x v="23"/>
    <x v="32"/>
    <n v="4200"/>
  </r>
  <r>
    <s v="Hannah"/>
    <x v="4"/>
    <x v="2"/>
    <x v="8"/>
    <x v="33"/>
    <n v="2600"/>
  </r>
  <r>
    <s v="Ian"/>
    <x v="0"/>
    <x v="3"/>
    <x v="13"/>
    <x v="34"/>
    <n v="2400"/>
  </r>
  <r>
    <s v="Julia"/>
    <x v="1"/>
    <x v="1"/>
    <x v="10"/>
    <x v="35"/>
    <n v="1800"/>
  </r>
  <r>
    <s v="Kyle"/>
    <x v="2"/>
    <x v="3"/>
    <x v="12"/>
    <x v="36"/>
    <n v="3000"/>
  </r>
  <r>
    <s v="Lily"/>
    <x v="3"/>
    <x v="0"/>
    <x v="1"/>
    <x v="1"/>
    <n v="2000"/>
  </r>
  <r>
    <s v="Mason"/>
    <x v="4"/>
    <x v="2"/>
    <x v="5"/>
    <x v="37"/>
    <n v="5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0D2E80-C434-4EB0-9E20-AC463AAFD07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pivotField axis="axisRow" showAll="0">
      <items count="6">
        <item x="4"/>
        <item x="1"/>
        <item x="3"/>
        <item x="2"/>
        <item x="0"/>
        <item t="default"/>
      </items>
    </pivotField>
    <pivotField showAll="0">
      <items count="5">
        <item x="3"/>
        <item x="0"/>
        <item x="2"/>
        <item x="1"/>
        <item t="default"/>
      </items>
    </pivotField>
    <pivotField showAll="0">
      <items count="25">
        <item x="4"/>
        <item x="17"/>
        <item x="7"/>
        <item x="0"/>
        <item x="10"/>
        <item x="3"/>
        <item x="8"/>
        <item x="18"/>
        <item x="14"/>
        <item x="11"/>
        <item x="1"/>
        <item x="19"/>
        <item x="13"/>
        <item x="6"/>
        <item x="16"/>
        <item x="20"/>
        <item x="12"/>
        <item x="2"/>
        <item x="21"/>
        <item x="22"/>
        <item x="9"/>
        <item x="23"/>
        <item x="15"/>
        <item x="5"/>
        <item t="default"/>
      </items>
    </pivotField>
    <pivotField showAll="0"/>
    <pivotField dataField="1" showAll="0"/>
  </pivotFields>
  <rowFields count="1">
    <field x="1"/>
  </rowFields>
  <rowItems count="6">
    <i>
      <x/>
    </i>
    <i>
      <x v="1"/>
    </i>
    <i>
      <x v="2"/>
    </i>
    <i>
      <x v="3"/>
    </i>
    <i>
      <x v="4"/>
    </i>
    <i t="grand">
      <x/>
    </i>
  </rowItems>
  <colItems count="1">
    <i/>
  </colItems>
  <dataFields count="1">
    <dataField name="Sum of Total Purchase ($)" fld="5" baseField="0"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68428A-90EA-4D1A-AB0E-1C10FADCCC78}"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2" firstHeaderRow="1" firstDataRow="1" firstDataCol="1"/>
  <pivotFields count="6">
    <pivotField showAll="0"/>
    <pivotField showAll="0">
      <items count="6">
        <item x="4"/>
        <item x="1"/>
        <item x="3"/>
        <item x="2"/>
        <item x="0"/>
        <item t="default"/>
      </items>
    </pivotField>
    <pivotField showAll="0">
      <items count="5">
        <item x="3"/>
        <item x="0"/>
        <item x="2"/>
        <item x="1"/>
        <item t="default"/>
      </items>
    </pivotField>
    <pivotField showAll="0">
      <items count="25">
        <item x="4"/>
        <item x="17"/>
        <item x="7"/>
        <item x="0"/>
        <item x="10"/>
        <item x="3"/>
        <item x="8"/>
        <item x="18"/>
        <item x="14"/>
        <item x="11"/>
        <item x="1"/>
        <item x="19"/>
        <item x="13"/>
        <item x="6"/>
        <item x="16"/>
        <item x="20"/>
        <item x="12"/>
        <item x="2"/>
        <item x="21"/>
        <item x="22"/>
        <item x="9"/>
        <item x="23"/>
        <item x="15"/>
        <item x="5"/>
        <item t="default"/>
      </items>
    </pivotField>
    <pivotField axis="axisRow" showAll="0">
      <items count="39">
        <item x="7"/>
        <item x="15"/>
        <item x="22"/>
        <item x="29"/>
        <item x="5"/>
        <item x="25"/>
        <item x="32"/>
        <item x="12"/>
        <item x="9"/>
        <item x="10"/>
        <item x="28"/>
        <item x="2"/>
        <item x="31"/>
        <item x="0"/>
        <item x="18"/>
        <item x="35"/>
        <item x="16"/>
        <item x="4"/>
        <item x="13"/>
        <item x="30"/>
        <item x="24"/>
        <item x="37"/>
        <item x="19"/>
        <item x="17"/>
        <item x="6"/>
        <item x="21"/>
        <item x="8"/>
        <item x="33"/>
        <item x="11"/>
        <item x="23"/>
        <item x="36"/>
        <item x="26"/>
        <item x="34"/>
        <item x="14"/>
        <item x="20"/>
        <item x="3"/>
        <item x="27"/>
        <item x="1"/>
        <item t="default"/>
      </items>
    </pivotField>
    <pivotField dataField="1"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Total Purchase ($)"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3E7539-BDF4-469D-AE6D-E7C2516A86F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6">
    <pivotField showAll="0"/>
    <pivotField showAll="0">
      <items count="6">
        <item x="4"/>
        <item x="1"/>
        <item x="3"/>
        <item x="2"/>
        <item x="0"/>
        <item t="default"/>
      </items>
    </pivotField>
    <pivotField axis="axisRow" showAll="0">
      <items count="5">
        <item x="3"/>
        <item x="0"/>
        <item x="2"/>
        <item x="1"/>
        <item t="default"/>
      </items>
    </pivotField>
    <pivotField showAll="0">
      <items count="25">
        <item x="4"/>
        <item x="17"/>
        <item x="7"/>
        <item x="0"/>
        <item x="10"/>
        <item x="3"/>
        <item x="8"/>
        <item x="18"/>
        <item x="14"/>
        <item x="11"/>
        <item x="1"/>
        <item x="19"/>
        <item x="13"/>
        <item x="6"/>
        <item x="16"/>
        <item x="20"/>
        <item x="12"/>
        <item x="2"/>
        <item x="21"/>
        <item x="22"/>
        <item x="9"/>
        <item x="23"/>
        <item x="15"/>
        <item x="5"/>
        <item t="default"/>
      </items>
    </pivotField>
    <pivotField showAll="0"/>
    <pivotField dataField="1" showAll="0"/>
  </pivotFields>
  <rowFields count="1">
    <field x="2"/>
  </rowFields>
  <rowItems count="5">
    <i>
      <x/>
    </i>
    <i>
      <x v="1"/>
    </i>
    <i>
      <x v="2"/>
    </i>
    <i>
      <x v="3"/>
    </i>
    <i t="grand">
      <x/>
    </i>
  </rowItems>
  <colItems count="1">
    <i/>
  </colItems>
  <dataFields count="1">
    <dataField name="Sum of Total Purchase ($)" fld="5"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C18325-C117-4276-889F-7D9FDDE8AAD8}"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B18" firstHeaderRow="1" firstDataRow="1" firstDataCol="1"/>
  <pivotFields count="6">
    <pivotField showAll="0"/>
    <pivotField showAll="0">
      <items count="6">
        <item x="4"/>
        <item x="1"/>
        <item x="3"/>
        <item x="2"/>
        <item x="0"/>
        <item t="default"/>
      </items>
    </pivotField>
    <pivotField axis="axisRow" showAll="0">
      <items count="5">
        <item x="3"/>
        <item x="0"/>
        <item x="2"/>
        <item x="1"/>
        <item t="default"/>
      </items>
    </pivotField>
    <pivotField showAll="0">
      <items count="25">
        <item x="4"/>
        <item x="17"/>
        <item x="7"/>
        <item x="0"/>
        <item x="10"/>
        <item x="3"/>
        <item x="8"/>
        <item x="18"/>
        <item x="14"/>
        <item x="11"/>
        <item x="1"/>
        <item x="19"/>
        <item x="13"/>
        <item x="6"/>
        <item x="16"/>
        <item x="20"/>
        <item x="12"/>
        <item x="2"/>
        <item x="21"/>
        <item x="22"/>
        <item x="9"/>
        <item x="23"/>
        <item x="15"/>
        <item x="5"/>
        <item t="default"/>
      </items>
    </pivotField>
    <pivotField showAll="0"/>
    <pivotField dataField="1" showAll="0"/>
  </pivotFields>
  <rowFields count="1">
    <field x="2"/>
  </rowFields>
  <rowItems count="5">
    <i>
      <x/>
    </i>
    <i>
      <x v="1"/>
    </i>
    <i>
      <x v="2"/>
    </i>
    <i>
      <x v="3"/>
    </i>
    <i t="grand">
      <x/>
    </i>
  </rowItems>
  <colItems count="1">
    <i/>
  </colItems>
  <dataFields count="1">
    <dataField name="Sum of Total Purchase ($)"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A3B59E-F36D-4D01-97A3-A2EAE1AFB8B5}"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7:B66" firstHeaderRow="1" firstDataRow="1" firstDataCol="1"/>
  <pivotFields count="6">
    <pivotField showAll="0"/>
    <pivotField showAll="0">
      <items count="6">
        <item x="4"/>
        <item x="1"/>
        <item x="3"/>
        <item x="2"/>
        <item x="0"/>
        <item t="default"/>
      </items>
    </pivotField>
    <pivotField showAll="0">
      <items count="5">
        <item x="3"/>
        <item x="0"/>
        <item x="2"/>
        <item x="1"/>
        <item t="default"/>
      </items>
    </pivotField>
    <pivotField showAll="0">
      <items count="25">
        <item x="4"/>
        <item x="17"/>
        <item x="7"/>
        <item x="0"/>
        <item x="10"/>
        <item x="3"/>
        <item x="8"/>
        <item x="18"/>
        <item x="14"/>
        <item x="11"/>
        <item x="1"/>
        <item x="19"/>
        <item x="13"/>
        <item x="6"/>
        <item x="16"/>
        <item x="20"/>
        <item x="12"/>
        <item x="2"/>
        <item x="21"/>
        <item x="22"/>
        <item x="9"/>
        <item x="23"/>
        <item x="15"/>
        <item x="5"/>
        <item t="default"/>
      </items>
    </pivotField>
    <pivotField axis="axisRow" showAll="0">
      <items count="39">
        <item x="7"/>
        <item x="15"/>
        <item x="22"/>
        <item x="29"/>
        <item x="5"/>
        <item x="25"/>
        <item x="32"/>
        <item x="12"/>
        <item x="9"/>
        <item x="10"/>
        <item x="28"/>
        <item x="2"/>
        <item x="31"/>
        <item x="0"/>
        <item x="18"/>
        <item x="35"/>
        <item x="16"/>
        <item x="4"/>
        <item x="13"/>
        <item x="30"/>
        <item x="24"/>
        <item x="37"/>
        <item x="19"/>
        <item x="17"/>
        <item x="6"/>
        <item x="21"/>
        <item x="8"/>
        <item x="33"/>
        <item x="11"/>
        <item x="23"/>
        <item x="36"/>
        <item x="26"/>
        <item x="34"/>
        <item x="14"/>
        <item x="20"/>
        <item x="3"/>
        <item x="27"/>
        <item x="1"/>
        <item t="default"/>
      </items>
    </pivotField>
    <pivotField dataField="1" showAll="0"/>
  </pivotFields>
  <rowFields count="1">
    <field x="4"/>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Sum of Total Purchase ($)"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F85093-2C03-43DB-AC75-CEADABA839A2}"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pivotFields count="6">
    <pivotField showAll="0"/>
    <pivotField axis="axisRow" showAll="0">
      <items count="6">
        <item x="4"/>
        <item x="1"/>
        <item x="3"/>
        <item x="2"/>
        <item x="0"/>
        <item t="default"/>
      </items>
    </pivotField>
    <pivotField showAll="0">
      <items count="5">
        <item x="3"/>
        <item x="0"/>
        <item x="2"/>
        <item x="1"/>
        <item t="default"/>
      </items>
    </pivotField>
    <pivotField showAll="0">
      <items count="25">
        <item x="4"/>
        <item x="17"/>
        <item x="7"/>
        <item x="0"/>
        <item x="10"/>
        <item x="3"/>
        <item x="8"/>
        <item x="18"/>
        <item x="14"/>
        <item x="11"/>
        <item x="1"/>
        <item x="19"/>
        <item x="13"/>
        <item x="6"/>
        <item x="16"/>
        <item x="20"/>
        <item x="12"/>
        <item x="2"/>
        <item x="21"/>
        <item x="22"/>
        <item x="9"/>
        <item x="23"/>
        <item x="15"/>
        <item x="5"/>
        <item t="default"/>
      </items>
    </pivotField>
    <pivotField showAll="0"/>
    <pivotField dataField="1" showAll="0"/>
  </pivotFields>
  <rowFields count="1">
    <field x="1"/>
  </rowFields>
  <rowItems count="6">
    <i>
      <x/>
    </i>
    <i>
      <x v="1"/>
    </i>
    <i>
      <x v="2"/>
    </i>
    <i>
      <x v="3"/>
    </i>
    <i>
      <x v="4"/>
    </i>
    <i t="grand">
      <x/>
    </i>
  </rowItems>
  <colItems count="1">
    <i/>
  </colItems>
  <dataFields count="1">
    <dataField name="Sum of Total Purchase ($)"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284F9B4-43CA-46FA-80D3-52926101343C}" sourceName="Country">
  <pivotTables>
    <pivotTable tabId="7" name="PivotTable6"/>
    <pivotTable tabId="7" name="PivotTable7"/>
    <pivotTable tabId="7" name="PivotTable8"/>
    <pivotTable tabId="4" name="PivotTable3"/>
    <pivotTable tabId="5" name="PivotTable4"/>
    <pivotTable tabId="6" name="PivotTable5"/>
  </pivotTables>
  <data>
    <tabular pivotCacheId="313192525">
      <items count="5">
        <i x="4" s="1"/>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8DE8F2-8969-457F-8D5F-124541B5779A}" sourceName="Region">
  <pivotTables>
    <pivotTable tabId="7" name="PivotTable6"/>
    <pivotTable tabId="7" name="PivotTable7"/>
    <pivotTable tabId="7" name="PivotTable8"/>
    <pivotTable tabId="4" name="PivotTable3"/>
    <pivotTable tabId="5" name="PivotTable4"/>
    <pivotTable tabId="6" name="PivotTable5"/>
  </pivotTables>
  <data>
    <tabular pivotCacheId="313192525">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836356F-C22A-4DEA-B216-AC8ADE9D02C3}" sourceName="Age">
  <pivotTables>
    <pivotTable tabId="7" name="PivotTable6"/>
    <pivotTable tabId="7" name="PivotTable7"/>
    <pivotTable tabId="7" name="PivotTable8"/>
    <pivotTable tabId="4" name="PivotTable3"/>
    <pivotTable tabId="5" name="PivotTable4"/>
    <pivotTable tabId="6" name="PivotTable5"/>
  </pivotTables>
  <data>
    <tabular pivotCacheId="313192525">
      <items count="24">
        <i x="4" s="1"/>
        <i x="17" s="1"/>
        <i x="7" s="1"/>
        <i x="0" s="1"/>
        <i x="10" s="1"/>
        <i x="3" s="1"/>
        <i x="8" s="1"/>
        <i x="18" s="1"/>
        <i x="14" s="1"/>
        <i x="11" s="1"/>
        <i x="1" s="1"/>
        <i x="19" s="1"/>
        <i x="13" s="1"/>
        <i x="6" s="1"/>
        <i x="16" s="1"/>
        <i x="20" s="1"/>
        <i x="12" s="1"/>
        <i x="2" s="1"/>
        <i x="21" s="1"/>
        <i x="22" s="1"/>
        <i x="9" s="1"/>
        <i x="23" s="1"/>
        <i x="15"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C4183F8-0FB1-4D16-A46B-C63A12F4C30C}" cache="Slicer_Country" caption="Country" rowHeight="247650"/>
  <slicer name="Region" xr10:uid="{307987DE-FBCE-4327-A2D1-AEF94136542F}" cache="Slicer_Region" caption="Region" rowHeight="247650"/>
  <slicer name="Age" xr10:uid="{54E522A5-AB93-4B2C-89AA-520F93ACD7FD}" cache="Slicer_Age" caption="Age" startItem="1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1.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FFD0B-2937-45B1-BE65-BE2508ACD7AE}">
  <dimension ref="A1:Q20"/>
  <sheetViews>
    <sheetView workbookViewId="0">
      <selection activeCell="F20" sqref="F20"/>
    </sheetView>
  </sheetViews>
  <sheetFormatPr defaultRowHeight="14.4" x14ac:dyDescent="0.3"/>
  <cols>
    <col min="1" max="1" width="8.109375" customWidth="1"/>
    <col min="2" max="2" width="10.109375" customWidth="1"/>
    <col min="3" max="3" width="11" customWidth="1"/>
    <col min="4" max="4" width="8.5546875" customWidth="1"/>
    <col min="6" max="6" width="8.5546875" customWidth="1"/>
    <col min="7" max="7" width="9.88671875" customWidth="1"/>
    <col min="8" max="8" width="11.109375" customWidth="1"/>
    <col min="9" max="9" width="9.77734375" customWidth="1"/>
    <col min="12" max="12" width="9.6640625" bestFit="1" customWidth="1"/>
  </cols>
  <sheetData>
    <row r="1" spans="1:17" ht="14.4" customHeight="1" x14ac:dyDescent="0.3">
      <c r="A1" s="62" t="s">
        <v>25</v>
      </c>
      <c r="B1" s="63"/>
      <c r="C1" s="63"/>
      <c r="D1" s="63"/>
      <c r="E1" s="63"/>
      <c r="F1" s="63"/>
      <c r="G1" s="63"/>
      <c r="H1" s="63"/>
      <c r="I1" s="63"/>
      <c r="J1" s="63"/>
      <c r="K1" s="63"/>
      <c r="L1" s="64"/>
    </row>
    <row r="2" spans="1:17" ht="14.4" customHeight="1" x14ac:dyDescent="0.3">
      <c r="A2" s="65"/>
      <c r="B2" s="66"/>
      <c r="C2" s="66"/>
      <c r="D2" s="66"/>
      <c r="E2" s="66"/>
      <c r="F2" s="66"/>
      <c r="G2" s="66"/>
      <c r="H2" s="66"/>
      <c r="I2" s="66"/>
      <c r="J2" s="66"/>
      <c r="K2" s="66"/>
      <c r="L2" s="67"/>
    </row>
    <row r="3" spans="1:17" ht="14.4" customHeight="1" x14ac:dyDescent="0.3">
      <c r="A3" s="65"/>
      <c r="B3" s="66"/>
      <c r="C3" s="66"/>
      <c r="D3" s="66"/>
      <c r="E3" s="66"/>
      <c r="F3" s="66"/>
      <c r="G3" s="66"/>
      <c r="H3" s="66"/>
      <c r="I3" s="66"/>
      <c r="J3" s="66"/>
      <c r="K3" s="66"/>
      <c r="L3" s="67"/>
    </row>
    <row r="4" spans="1:17" ht="46.8" x14ac:dyDescent="0.3">
      <c r="A4" s="3" t="s">
        <v>0</v>
      </c>
      <c r="B4" s="4" t="s">
        <v>1</v>
      </c>
      <c r="C4" s="4" t="s">
        <v>2</v>
      </c>
      <c r="D4" s="4" t="s">
        <v>26</v>
      </c>
      <c r="E4" s="4" t="s">
        <v>3</v>
      </c>
      <c r="F4" s="4" t="s">
        <v>4</v>
      </c>
      <c r="G4" s="4" t="s">
        <v>27</v>
      </c>
      <c r="H4" s="5" t="s">
        <v>5</v>
      </c>
      <c r="I4" s="14" t="s">
        <v>28</v>
      </c>
      <c r="J4" s="4" t="s">
        <v>29</v>
      </c>
      <c r="K4" s="4" t="s">
        <v>30</v>
      </c>
      <c r="L4" s="5" t="s">
        <v>31</v>
      </c>
      <c r="N4" s="16" t="s">
        <v>32</v>
      </c>
      <c r="O4" s="17"/>
      <c r="P4" s="17"/>
      <c r="Q4" s="18"/>
    </row>
    <row r="5" spans="1:17" ht="15.6" x14ac:dyDescent="0.3">
      <c r="A5" s="6">
        <v>101</v>
      </c>
      <c r="B5" s="7" t="s">
        <v>6</v>
      </c>
      <c r="C5" s="7" t="s">
        <v>7</v>
      </c>
      <c r="D5" s="11">
        <v>8000</v>
      </c>
      <c r="E5" s="7">
        <v>15</v>
      </c>
      <c r="F5" s="7">
        <v>5</v>
      </c>
      <c r="G5" s="12">
        <f>D5*E5</f>
        <v>120000</v>
      </c>
      <c r="H5" s="8" t="str">
        <f>IF(E5&lt;=F5,"Low Stock","In Stock")</f>
        <v>In Stock</v>
      </c>
      <c r="I5" s="15">
        <v>10</v>
      </c>
      <c r="J5" s="27">
        <f>I5*D5</f>
        <v>80000</v>
      </c>
      <c r="K5" s="1">
        <f>IF(J5&gt;50000,J5*5%,IF(J5&gt;10000,J5*2%,0))</f>
        <v>4000</v>
      </c>
      <c r="L5" s="28">
        <f>J5-K5</f>
        <v>76000</v>
      </c>
      <c r="N5" s="19"/>
      <c r="O5" s="20"/>
      <c r="P5" s="20"/>
      <c r="Q5" s="21"/>
    </row>
    <row r="6" spans="1:17" ht="31.2" x14ac:dyDescent="0.3">
      <c r="A6" s="6">
        <v>102</v>
      </c>
      <c r="B6" s="7" t="s">
        <v>8</v>
      </c>
      <c r="C6" s="7" t="s">
        <v>7</v>
      </c>
      <c r="D6" s="11">
        <v>5000</v>
      </c>
      <c r="E6" s="7">
        <v>8</v>
      </c>
      <c r="F6" s="7">
        <v>3</v>
      </c>
      <c r="G6" s="12">
        <f t="shared" ref="G6:G14" si="0">D6*E6</f>
        <v>40000</v>
      </c>
      <c r="H6" s="8" t="str">
        <f t="shared" ref="H6:H14" si="1">IF(E6&lt;=F6,"Low Stock","In Stock")</f>
        <v>In Stock</v>
      </c>
      <c r="I6" s="15">
        <v>6</v>
      </c>
      <c r="J6" s="27">
        <f t="shared" ref="J6:J14" si="2">I6*D6</f>
        <v>30000</v>
      </c>
      <c r="K6" s="1">
        <f t="shared" ref="K6:K14" si="3">IF(J6&gt;50000,J6*5%,IF(J6&gt;10000,J6*2%,0))</f>
        <v>600</v>
      </c>
      <c r="L6" s="28">
        <f t="shared" ref="L6:L14" si="4">J6-K6</f>
        <v>29400</v>
      </c>
      <c r="N6" s="19"/>
      <c r="O6" s="20"/>
      <c r="P6" s="20"/>
      <c r="Q6" s="21"/>
    </row>
    <row r="7" spans="1:17" ht="15.6" x14ac:dyDescent="0.3">
      <c r="A7" s="6">
        <v>103</v>
      </c>
      <c r="B7" s="7" t="s">
        <v>9</v>
      </c>
      <c r="C7" s="7" t="s">
        <v>7</v>
      </c>
      <c r="D7" s="11">
        <v>2000</v>
      </c>
      <c r="E7" s="7">
        <v>3</v>
      </c>
      <c r="F7" s="7">
        <v>5</v>
      </c>
      <c r="G7" s="12">
        <f t="shared" si="0"/>
        <v>6000</v>
      </c>
      <c r="H7" s="8" t="str">
        <f t="shared" si="1"/>
        <v>Low Stock</v>
      </c>
      <c r="I7" s="15">
        <v>2</v>
      </c>
      <c r="J7" s="27">
        <f t="shared" si="2"/>
        <v>4000</v>
      </c>
      <c r="K7" s="1">
        <f t="shared" si="3"/>
        <v>0</v>
      </c>
      <c r="L7" s="28">
        <f t="shared" si="4"/>
        <v>4000</v>
      </c>
      <c r="N7" s="22"/>
      <c r="O7" s="23"/>
      <c r="P7" s="23"/>
      <c r="Q7" s="24"/>
    </row>
    <row r="8" spans="1:17" ht="31.2" x14ac:dyDescent="0.3">
      <c r="A8" s="6">
        <v>104</v>
      </c>
      <c r="B8" s="7" t="s">
        <v>10</v>
      </c>
      <c r="C8" s="7" t="s">
        <v>11</v>
      </c>
      <c r="D8" s="11">
        <v>1500</v>
      </c>
      <c r="E8" s="7">
        <v>12</v>
      </c>
      <c r="F8" s="7">
        <v>4</v>
      </c>
      <c r="G8" s="12">
        <f t="shared" si="0"/>
        <v>18000</v>
      </c>
      <c r="H8" s="8" t="str">
        <f t="shared" si="1"/>
        <v>In Stock</v>
      </c>
      <c r="I8" s="15">
        <v>5</v>
      </c>
      <c r="J8" s="27">
        <f t="shared" si="2"/>
        <v>7500</v>
      </c>
      <c r="K8" s="1">
        <f t="shared" si="3"/>
        <v>0</v>
      </c>
      <c r="L8" s="28">
        <f t="shared" si="4"/>
        <v>7500</v>
      </c>
    </row>
    <row r="9" spans="1:17" ht="15.6" x14ac:dyDescent="0.3">
      <c r="A9" s="6">
        <v>105</v>
      </c>
      <c r="B9" s="7" t="s">
        <v>12</v>
      </c>
      <c r="C9" s="7" t="s">
        <v>11</v>
      </c>
      <c r="D9" s="11">
        <v>3000</v>
      </c>
      <c r="E9" s="7">
        <v>5</v>
      </c>
      <c r="F9" s="7">
        <v>2</v>
      </c>
      <c r="G9" s="12">
        <f t="shared" si="0"/>
        <v>15000</v>
      </c>
      <c r="H9" s="8" t="str">
        <f t="shared" si="1"/>
        <v>In Stock</v>
      </c>
      <c r="I9" s="15">
        <v>3</v>
      </c>
      <c r="J9" s="27">
        <f t="shared" si="2"/>
        <v>9000</v>
      </c>
      <c r="K9" s="1">
        <f t="shared" si="3"/>
        <v>0</v>
      </c>
      <c r="L9" s="28">
        <f t="shared" si="4"/>
        <v>9000</v>
      </c>
    </row>
    <row r="10" spans="1:17" ht="31.2" x14ac:dyDescent="0.3">
      <c r="A10" s="6">
        <v>106</v>
      </c>
      <c r="B10" s="7" t="s">
        <v>13</v>
      </c>
      <c r="C10" s="7" t="s">
        <v>14</v>
      </c>
      <c r="D10" s="11">
        <v>1000</v>
      </c>
      <c r="E10" s="7">
        <v>20</v>
      </c>
      <c r="F10" s="7">
        <v>5</v>
      </c>
      <c r="G10" s="12">
        <f t="shared" si="0"/>
        <v>20000</v>
      </c>
      <c r="H10" s="8" t="str">
        <f t="shared" si="1"/>
        <v>In Stock</v>
      </c>
      <c r="I10" s="15">
        <v>15</v>
      </c>
      <c r="J10" s="27">
        <f t="shared" si="2"/>
        <v>15000</v>
      </c>
      <c r="K10" s="1">
        <f t="shared" si="3"/>
        <v>300</v>
      </c>
      <c r="L10" s="28">
        <f t="shared" si="4"/>
        <v>14700</v>
      </c>
    </row>
    <row r="11" spans="1:17" ht="15.6" x14ac:dyDescent="0.3">
      <c r="A11" s="6">
        <v>107</v>
      </c>
      <c r="B11" s="7" t="s">
        <v>15</v>
      </c>
      <c r="C11" s="7" t="s">
        <v>7</v>
      </c>
      <c r="D11" s="11">
        <v>2500</v>
      </c>
      <c r="E11" s="7">
        <v>7</v>
      </c>
      <c r="F11" s="7">
        <v>3</v>
      </c>
      <c r="G11" s="12">
        <f t="shared" si="0"/>
        <v>17500</v>
      </c>
      <c r="H11" s="8" t="str">
        <f t="shared" si="1"/>
        <v>In Stock</v>
      </c>
      <c r="I11" s="15">
        <v>5</v>
      </c>
      <c r="J11" s="27">
        <f t="shared" si="2"/>
        <v>12500</v>
      </c>
      <c r="K11" s="1">
        <f t="shared" si="3"/>
        <v>250</v>
      </c>
      <c r="L11" s="28">
        <f t="shared" si="4"/>
        <v>12250</v>
      </c>
    </row>
    <row r="12" spans="1:17" ht="31.2" x14ac:dyDescent="0.3">
      <c r="A12" s="6">
        <v>108</v>
      </c>
      <c r="B12" s="7" t="s">
        <v>16</v>
      </c>
      <c r="C12" s="7" t="s">
        <v>14</v>
      </c>
      <c r="D12" s="11">
        <v>200</v>
      </c>
      <c r="E12" s="7">
        <v>25</v>
      </c>
      <c r="F12" s="7">
        <v>10</v>
      </c>
      <c r="G12" s="12">
        <f t="shared" si="0"/>
        <v>5000</v>
      </c>
      <c r="H12" s="8" t="str">
        <f t="shared" si="1"/>
        <v>In Stock</v>
      </c>
      <c r="I12" s="15">
        <v>20</v>
      </c>
      <c r="J12" s="27">
        <f t="shared" si="2"/>
        <v>4000</v>
      </c>
      <c r="K12" s="1">
        <f t="shared" si="3"/>
        <v>0</v>
      </c>
      <c r="L12" s="28">
        <f t="shared" si="4"/>
        <v>4000</v>
      </c>
    </row>
    <row r="13" spans="1:17" ht="31.2" x14ac:dyDescent="0.3">
      <c r="A13" s="6">
        <v>109</v>
      </c>
      <c r="B13" s="7" t="s">
        <v>17</v>
      </c>
      <c r="C13" s="7" t="s">
        <v>14</v>
      </c>
      <c r="D13" s="11">
        <v>300</v>
      </c>
      <c r="E13" s="7">
        <v>10</v>
      </c>
      <c r="F13" s="7">
        <v>4</v>
      </c>
      <c r="G13" s="12">
        <f t="shared" si="0"/>
        <v>3000</v>
      </c>
      <c r="H13" s="8" t="str">
        <f t="shared" si="1"/>
        <v>In Stock</v>
      </c>
      <c r="I13" s="15">
        <v>7</v>
      </c>
      <c r="J13" s="27">
        <f t="shared" si="2"/>
        <v>2100</v>
      </c>
      <c r="K13" s="1">
        <f t="shared" si="3"/>
        <v>0</v>
      </c>
      <c r="L13" s="28">
        <f t="shared" si="4"/>
        <v>2100</v>
      </c>
    </row>
    <row r="14" spans="1:17" ht="31.2" x14ac:dyDescent="0.3">
      <c r="A14" s="6">
        <v>110</v>
      </c>
      <c r="B14" s="7" t="s">
        <v>18</v>
      </c>
      <c r="C14" s="7" t="s">
        <v>19</v>
      </c>
      <c r="D14" s="11">
        <v>750</v>
      </c>
      <c r="E14" s="7">
        <v>4</v>
      </c>
      <c r="F14" s="7">
        <v>5</v>
      </c>
      <c r="G14" s="12">
        <f t="shared" si="0"/>
        <v>3000</v>
      </c>
      <c r="H14" s="8" t="str">
        <f t="shared" si="1"/>
        <v>Low Stock</v>
      </c>
      <c r="I14" s="15">
        <v>3</v>
      </c>
      <c r="J14" s="27">
        <f t="shared" si="2"/>
        <v>2250</v>
      </c>
      <c r="K14" s="1">
        <f t="shared" si="3"/>
        <v>0</v>
      </c>
      <c r="L14" s="28">
        <f t="shared" si="4"/>
        <v>2250</v>
      </c>
    </row>
    <row r="15" spans="1:17" ht="15.6" x14ac:dyDescent="0.3">
      <c r="A15" s="25" t="s">
        <v>20</v>
      </c>
      <c r="B15" s="26"/>
      <c r="C15" s="26"/>
      <c r="D15" s="10"/>
      <c r="E15" s="10"/>
      <c r="F15" s="10"/>
      <c r="G15" s="13">
        <f>SUM(G5:G14)</f>
        <v>247500</v>
      </c>
      <c r="H15" s="9"/>
      <c r="I15" s="29" t="s">
        <v>33</v>
      </c>
      <c r="J15" s="29"/>
      <c r="K15" s="29"/>
      <c r="L15" s="30">
        <f>SUM(L5:L14)</f>
        <v>161200</v>
      </c>
    </row>
    <row r="16" spans="1:17" ht="15.6" x14ac:dyDescent="0.3">
      <c r="A16" s="2"/>
      <c r="B16" s="2"/>
      <c r="C16" s="2"/>
      <c r="G16" s="1"/>
    </row>
    <row r="17" spans="1:5" x14ac:dyDescent="0.3">
      <c r="A17" s="68" t="s">
        <v>21</v>
      </c>
      <c r="B17" s="69"/>
      <c r="C17" s="69"/>
      <c r="D17" s="70"/>
      <c r="E17" s="71">
        <f>MAX(E5:E14)</f>
        <v>25</v>
      </c>
    </row>
    <row r="18" spans="1:5" x14ac:dyDescent="0.3">
      <c r="A18" s="72" t="s">
        <v>22</v>
      </c>
      <c r="B18" s="73"/>
      <c r="C18" s="73"/>
      <c r="D18" s="74"/>
      <c r="E18" s="75">
        <f>MIN(E5:E14)</f>
        <v>3</v>
      </c>
    </row>
    <row r="19" spans="1:5" x14ac:dyDescent="0.3">
      <c r="A19" s="72" t="s">
        <v>23</v>
      </c>
      <c r="B19" s="73"/>
      <c r="C19" s="73"/>
      <c r="D19" s="74"/>
      <c r="E19" s="75">
        <f>COUNTIF(H5:H14,"Low Stock")</f>
        <v>2</v>
      </c>
    </row>
    <row r="20" spans="1:5" x14ac:dyDescent="0.3">
      <c r="A20" s="76" t="s">
        <v>24</v>
      </c>
      <c r="B20" s="77"/>
      <c r="C20" s="77"/>
      <c r="D20" s="78"/>
      <c r="E20" s="79">
        <f>AVERAGE(E5:E14)</f>
        <v>10.9</v>
      </c>
    </row>
  </sheetData>
  <mergeCells count="7">
    <mergeCell ref="A19:C19"/>
    <mergeCell ref="A20:C20"/>
    <mergeCell ref="N4:Q7"/>
    <mergeCell ref="A1:L3"/>
    <mergeCell ref="A15:C15"/>
    <mergeCell ref="A17:C17"/>
    <mergeCell ref="A18:C18"/>
  </mergeCells>
  <conditionalFormatting sqref="H5:H14">
    <cfRule type="containsText" dxfId="0" priority="1" operator="containsText" text="Low Stock">
      <formula>NOT(ISERROR(SEARCH("Low Stock",H5)))</formula>
    </cfRule>
  </conditionalFormatting>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BEE4-6448-4D91-8F24-5F4E60837662}">
  <dimension ref="A5:E44"/>
  <sheetViews>
    <sheetView topLeftCell="A20" workbookViewId="0">
      <selection activeCell="F17" sqref="F17"/>
    </sheetView>
  </sheetViews>
  <sheetFormatPr defaultRowHeight="14.4" x14ac:dyDescent="0.3"/>
  <cols>
    <col min="1" max="1" width="10.21875" customWidth="1"/>
    <col min="2" max="3" width="10.44140625" customWidth="1"/>
    <col min="4" max="4" width="20.21875" customWidth="1"/>
  </cols>
  <sheetData>
    <row r="5" spans="1:5" ht="15" thickBot="1" x14ac:dyDescent="0.35">
      <c r="A5" s="31"/>
      <c r="B5" s="31"/>
      <c r="C5" s="31"/>
      <c r="D5" s="31"/>
      <c r="E5" s="31"/>
    </row>
    <row r="6" spans="1:5" ht="15.6" x14ac:dyDescent="0.3">
      <c r="A6" s="33" t="s">
        <v>34</v>
      </c>
      <c r="B6" s="34" t="s">
        <v>45</v>
      </c>
      <c r="C6" s="34" t="s">
        <v>46</v>
      </c>
      <c r="D6" s="35" t="s">
        <v>47</v>
      </c>
      <c r="E6" s="32"/>
    </row>
    <row r="7" spans="1:5" ht="15.6" x14ac:dyDescent="0.3">
      <c r="A7" s="36" t="s">
        <v>37</v>
      </c>
      <c r="B7" s="37" t="s">
        <v>48</v>
      </c>
      <c r="C7" s="37">
        <v>28</v>
      </c>
      <c r="D7" s="38" t="s">
        <v>49</v>
      </c>
      <c r="E7" s="32"/>
    </row>
    <row r="8" spans="1:5" ht="15.6" x14ac:dyDescent="0.3">
      <c r="A8" s="36" t="s">
        <v>38</v>
      </c>
      <c r="B8" s="37" t="s">
        <v>50</v>
      </c>
      <c r="C8" s="37">
        <v>35</v>
      </c>
      <c r="D8" s="38" t="s">
        <v>51</v>
      </c>
      <c r="E8" s="32"/>
    </row>
    <row r="9" spans="1:5" ht="15.6" x14ac:dyDescent="0.3">
      <c r="A9" s="36" t="s">
        <v>39</v>
      </c>
      <c r="B9" s="37" t="s">
        <v>50</v>
      </c>
      <c r="C9" s="37">
        <v>42</v>
      </c>
      <c r="D9" s="38" t="s">
        <v>52</v>
      </c>
      <c r="E9" s="32"/>
    </row>
    <row r="10" spans="1:5" ht="15.6" x14ac:dyDescent="0.3">
      <c r="A10" s="36" t="s">
        <v>40</v>
      </c>
      <c r="B10" s="37" t="s">
        <v>50</v>
      </c>
      <c r="C10" s="37">
        <v>30</v>
      </c>
      <c r="D10" s="38" t="s">
        <v>53</v>
      </c>
      <c r="E10" s="32"/>
    </row>
    <row r="11" spans="1:5" ht="15.6" x14ac:dyDescent="0.3">
      <c r="A11" s="36" t="s">
        <v>41</v>
      </c>
      <c r="B11" s="37" t="s">
        <v>48</v>
      </c>
      <c r="C11" s="37">
        <v>25</v>
      </c>
      <c r="D11" s="38" t="s">
        <v>54</v>
      </c>
      <c r="E11" s="32"/>
    </row>
    <row r="12" spans="1:5" ht="15.6" x14ac:dyDescent="0.3">
      <c r="A12" s="36" t="s">
        <v>42</v>
      </c>
      <c r="B12" s="37" t="s">
        <v>50</v>
      </c>
      <c r="C12" s="37">
        <v>50</v>
      </c>
      <c r="D12" s="38" t="s">
        <v>55</v>
      </c>
      <c r="E12" s="32"/>
    </row>
    <row r="13" spans="1:5" ht="15.6" x14ac:dyDescent="0.3">
      <c r="A13" s="36" t="s">
        <v>43</v>
      </c>
      <c r="B13" s="37" t="s">
        <v>48</v>
      </c>
      <c r="C13" s="37">
        <v>38</v>
      </c>
      <c r="D13" s="38" t="s">
        <v>56</v>
      </c>
    </row>
    <row r="14" spans="1:5" ht="15.6" x14ac:dyDescent="0.3">
      <c r="A14" s="36" t="s">
        <v>44</v>
      </c>
      <c r="B14" s="37" t="s">
        <v>50</v>
      </c>
      <c r="C14" s="37">
        <v>27</v>
      </c>
      <c r="D14" s="38" t="s">
        <v>57</v>
      </c>
    </row>
    <row r="15" spans="1:5" ht="15.6" x14ac:dyDescent="0.3">
      <c r="A15" s="36" t="s">
        <v>58</v>
      </c>
      <c r="B15" s="37" t="s">
        <v>48</v>
      </c>
      <c r="C15" s="37">
        <v>31</v>
      </c>
      <c r="D15" s="38" t="s">
        <v>59</v>
      </c>
    </row>
    <row r="16" spans="1:5" ht="16.2" thickBot="1" x14ac:dyDescent="0.35">
      <c r="A16" s="39" t="s">
        <v>60</v>
      </c>
      <c r="B16" s="40" t="s">
        <v>50</v>
      </c>
      <c r="C16" s="40">
        <v>45</v>
      </c>
      <c r="D16" s="41" t="s">
        <v>61</v>
      </c>
    </row>
    <row r="17" spans="1:4" ht="15" thickBot="1" x14ac:dyDescent="0.35"/>
    <row r="18" spans="1:4" ht="15.6" x14ac:dyDescent="0.3">
      <c r="A18" s="46" t="s">
        <v>64</v>
      </c>
      <c r="B18" s="42"/>
      <c r="C18" s="42"/>
      <c r="D18" s="43"/>
    </row>
    <row r="19" spans="1:4" ht="15.6" x14ac:dyDescent="0.3">
      <c r="A19" s="47" t="s">
        <v>62</v>
      </c>
      <c r="B19" s="48" t="s">
        <v>63</v>
      </c>
      <c r="C19" s="49" t="s">
        <v>45</v>
      </c>
      <c r="D19" s="50" t="s">
        <v>47</v>
      </c>
    </row>
    <row r="20" spans="1:4" ht="16.2" thickBot="1" x14ac:dyDescent="0.35">
      <c r="A20" s="39" t="s">
        <v>41</v>
      </c>
      <c r="B20" s="44">
        <f>LOOKUP(A20,A7:A16,C7:C16)</f>
        <v>25</v>
      </c>
      <c r="C20" s="44" t="str">
        <f>LOOKUP(A20,A7:A16,B7:B16)</f>
        <v>Female</v>
      </c>
      <c r="D20" s="45" t="str">
        <f>LOOKUP(A20,A7:A16,D7:D16)</f>
        <v>Graphic Designer</v>
      </c>
    </row>
    <row r="22" spans="1:4" ht="15.6" x14ac:dyDescent="0.3">
      <c r="A22" s="7"/>
    </row>
    <row r="23" spans="1:4" ht="15.6" x14ac:dyDescent="0.3">
      <c r="A23" s="7"/>
    </row>
    <row r="24" spans="1:4" ht="15" thickBot="1" x14ac:dyDescent="0.35"/>
    <row r="25" spans="1:4" ht="15.6" x14ac:dyDescent="0.3">
      <c r="A25" s="33" t="s">
        <v>34</v>
      </c>
      <c r="B25" s="34" t="s">
        <v>65</v>
      </c>
      <c r="C25" s="34" t="s">
        <v>35</v>
      </c>
      <c r="D25" s="35" t="s">
        <v>36</v>
      </c>
    </row>
    <row r="26" spans="1:4" ht="15.6" x14ac:dyDescent="0.3">
      <c r="A26" s="36" t="s">
        <v>37</v>
      </c>
      <c r="B26" s="37" t="s">
        <v>6</v>
      </c>
      <c r="C26" s="37">
        <v>2</v>
      </c>
      <c r="D26" s="51">
        <v>800</v>
      </c>
    </row>
    <row r="27" spans="1:4" ht="15.6" x14ac:dyDescent="0.3">
      <c r="A27" s="36" t="s">
        <v>38</v>
      </c>
      <c r="B27" s="37" t="s">
        <v>16</v>
      </c>
      <c r="C27" s="37">
        <v>5</v>
      </c>
      <c r="D27" s="51">
        <v>15</v>
      </c>
    </row>
    <row r="28" spans="1:4" ht="15.6" x14ac:dyDescent="0.3">
      <c r="A28" s="36" t="s">
        <v>39</v>
      </c>
      <c r="B28" s="37" t="s">
        <v>17</v>
      </c>
      <c r="C28" s="37">
        <v>3</v>
      </c>
      <c r="D28" s="51">
        <v>30</v>
      </c>
    </row>
    <row r="29" spans="1:4" ht="15.6" x14ac:dyDescent="0.3">
      <c r="A29" s="36" t="s">
        <v>40</v>
      </c>
      <c r="B29" s="37" t="s">
        <v>6</v>
      </c>
      <c r="C29" s="37">
        <v>1</v>
      </c>
      <c r="D29" s="51">
        <v>800</v>
      </c>
    </row>
    <row r="30" spans="1:4" ht="15.6" x14ac:dyDescent="0.3">
      <c r="A30" s="36" t="s">
        <v>41</v>
      </c>
      <c r="B30" s="37" t="s">
        <v>15</v>
      </c>
      <c r="C30" s="37">
        <v>2</v>
      </c>
      <c r="D30" s="51">
        <v>200</v>
      </c>
    </row>
    <row r="31" spans="1:4" ht="15.6" x14ac:dyDescent="0.3">
      <c r="A31" s="36" t="s">
        <v>42</v>
      </c>
      <c r="B31" s="37" t="s">
        <v>6</v>
      </c>
      <c r="C31" s="37">
        <v>4</v>
      </c>
      <c r="D31" s="51">
        <v>800</v>
      </c>
    </row>
    <row r="32" spans="1:4" ht="15.6" x14ac:dyDescent="0.3">
      <c r="A32" s="36" t="s">
        <v>43</v>
      </c>
      <c r="B32" s="37" t="s">
        <v>17</v>
      </c>
      <c r="C32" s="37">
        <v>2</v>
      </c>
      <c r="D32" s="51">
        <v>30</v>
      </c>
    </row>
    <row r="33" spans="1:5" ht="15.6" x14ac:dyDescent="0.3">
      <c r="A33" s="36" t="s">
        <v>44</v>
      </c>
      <c r="B33" s="37" t="s">
        <v>16</v>
      </c>
      <c r="C33" s="37">
        <v>3</v>
      </c>
      <c r="D33" s="51">
        <v>15</v>
      </c>
    </row>
    <row r="34" spans="1:5" ht="15.6" x14ac:dyDescent="0.3">
      <c r="A34" s="36" t="s">
        <v>58</v>
      </c>
      <c r="B34" s="37" t="s">
        <v>15</v>
      </c>
      <c r="C34" s="37">
        <v>1</v>
      </c>
      <c r="D34" s="51">
        <v>200</v>
      </c>
    </row>
    <row r="35" spans="1:5" ht="15.6" x14ac:dyDescent="0.3">
      <c r="A35" s="36" t="s">
        <v>60</v>
      </c>
      <c r="B35" s="37" t="s">
        <v>9</v>
      </c>
      <c r="C35" s="37">
        <v>2</v>
      </c>
      <c r="D35" s="51">
        <v>150</v>
      </c>
    </row>
    <row r="36" spans="1:5" ht="15.6" x14ac:dyDescent="0.3">
      <c r="A36" s="36" t="s">
        <v>37</v>
      </c>
      <c r="B36" s="37" t="s">
        <v>16</v>
      </c>
      <c r="C36" s="37">
        <v>4</v>
      </c>
      <c r="D36" s="51">
        <v>15</v>
      </c>
    </row>
    <row r="37" spans="1:5" ht="15.6" x14ac:dyDescent="0.3">
      <c r="A37" s="36" t="s">
        <v>39</v>
      </c>
      <c r="B37" s="37" t="s">
        <v>6</v>
      </c>
      <c r="C37" s="37">
        <v>3</v>
      </c>
      <c r="D37" s="51">
        <v>800</v>
      </c>
    </row>
    <row r="38" spans="1:5" ht="15.6" x14ac:dyDescent="0.3">
      <c r="A38" s="36" t="s">
        <v>41</v>
      </c>
      <c r="B38" s="37" t="s">
        <v>17</v>
      </c>
      <c r="C38" s="37">
        <v>1</v>
      </c>
      <c r="D38" s="51">
        <v>30</v>
      </c>
    </row>
    <row r="39" spans="1:5" ht="15.6" x14ac:dyDescent="0.3">
      <c r="A39" s="36" t="s">
        <v>42</v>
      </c>
      <c r="B39" s="37" t="s">
        <v>9</v>
      </c>
      <c r="C39" s="37">
        <v>2</v>
      </c>
      <c r="D39" s="51">
        <v>150</v>
      </c>
    </row>
    <row r="40" spans="1:5" ht="16.2" thickBot="1" x14ac:dyDescent="0.35">
      <c r="A40" s="39" t="s">
        <v>43</v>
      </c>
      <c r="B40" s="40" t="s">
        <v>15</v>
      </c>
      <c r="C40" s="40">
        <v>3</v>
      </c>
      <c r="D40" s="52">
        <v>200</v>
      </c>
    </row>
    <row r="41" spans="1:5" ht="15" thickBot="1" x14ac:dyDescent="0.35"/>
    <row r="42" spans="1:5" ht="15.6" x14ac:dyDescent="0.3">
      <c r="A42" s="53" t="s">
        <v>66</v>
      </c>
      <c r="B42" s="54"/>
      <c r="C42" s="54"/>
      <c r="D42" s="54"/>
      <c r="E42" s="55">
        <f>SUMIFS(C26:C40,B26:B40,B26)</f>
        <v>10</v>
      </c>
    </row>
    <row r="43" spans="1:5" ht="15.6" x14ac:dyDescent="0.3">
      <c r="A43" s="56" t="s">
        <v>67</v>
      </c>
      <c r="B43" s="57"/>
      <c r="C43" s="57"/>
      <c r="D43" s="57"/>
      <c r="E43" s="58">
        <f>COUNTIFS(B26:B40,B27)</f>
        <v>3</v>
      </c>
    </row>
    <row r="44" spans="1:5" ht="16.2" thickBot="1" x14ac:dyDescent="0.35">
      <c r="A44" s="59" t="s">
        <v>68</v>
      </c>
      <c r="B44" s="60"/>
      <c r="C44" s="60"/>
      <c r="D44" s="60"/>
      <c r="E44" s="61">
        <f>INDEX(A26:D40,3,4)</f>
        <v>30</v>
      </c>
    </row>
  </sheetData>
  <mergeCells count="2">
    <mergeCell ref="A42:D42"/>
    <mergeCell ref="A43:D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1BDB6-7EC5-4206-A79E-284A262D68F8}">
  <dimension ref="A3:B9"/>
  <sheetViews>
    <sheetView topLeftCell="A10" workbookViewId="0">
      <selection activeCell="A3" sqref="A3:B9"/>
    </sheetView>
  </sheetViews>
  <sheetFormatPr defaultRowHeight="14.4" x14ac:dyDescent="0.3"/>
  <cols>
    <col min="1" max="1" width="12.44140625" bestFit="1" customWidth="1"/>
    <col min="2" max="2" width="22.109375" bestFit="1" customWidth="1"/>
  </cols>
  <sheetData>
    <row r="3" spans="1:2" x14ac:dyDescent="0.3">
      <c r="A3" s="82" t="s">
        <v>138</v>
      </c>
      <c r="B3" t="s">
        <v>140</v>
      </c>
    </row>
    <row r="4" spans="1:2" x14ac:dyDescent="0.3">
      <c r="A4" s="83" t="s">
        <v>80</v>
      </c>
      <c r="B4" s="84">
        <v>25100</v>
      </c>
    </row>
    <row r="5" spans="1:2" x14ac:dyDescent="0.3">
      <c r="A5" s="83" t="s">
        <v>74</v>
      </c>
      <c r="B5" s="84">
        <v>21900</v>
      </c>
    </row>
    <row r="6" spans="1:2" x14ac:dyDescent="0.3">
      <c r="A6" s="83" t="s">
        <v>78</v>
      </c>
      <c r="B6" s="84">
        <v>20200</v>
      </c>
    </row>
    <row r="7" spans="1:2" x14ac:dyDescent="0.3">
      <c r="A7" s="83" t="s">
        <v>76</v>
      </c>
      <c r="B7" s="84">
        <v>19900</v>
      </c>
    </row>
    <row r="8" spans="1:2" x14ac:dyDescent="0.3">
      <c r="A8" s="83" t="s">
        <v>72</v>
      </c>
      <c r="B8" s="84">
        <v>18100</v>
      </c>
    </row>
    <row r="9" spans="1:2" x14ac:dyDescent="0.3">
      <c r="A9" s="83" t="s">
        <v>139</v>
      </c>
      <c r="B9" s="84">
        <v>105200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54B3B-83DF-4429-992D-B2865F7397CD}">
  <dimension ref="A3:B42"/>
  <sheetViews>
    <sheetView topLeftCell="A11" workbookViewId="0">
      <selection activeCell="A3" sqref="A3:B42"/>
    </sheetView>
  </sheetViews>
  <sheetFormatPr defaultRowHeight="14.4" x14ac:dyDescent="0.3"/>
  <cols>
    <col min="1" max="1" width="17.44140625" bestFit="1" customWidth="1"/>
    <col min="2" max="2" width="22.109375" bestFit="1" customWidth="1"/>
  </cols>
  <sheetData>
    <row r="3" spans="1:2" x14ac:dyDescent="0.3">
      <c r="A3" s="82" t="s">
        <v>138</v>
      </c>
      <c r="B3" t="s">
        <v>140</v>
      </c>
    </row>
    <row r="4" spans="1:2" x14ac:dyDescent="0.3">
      <c r="A4" s="83" t="s">
        <v>57</v>
      </c>
      <c r="B4" s="84">
        <v>1300</v>
      </c>
    </row>
    <row r="5" spans="1:2" x14ac:dyDescent="0.3">
      <c r="A5" s="83" t="s">
        <v>92</v>
      </c>
      <c r="B5" s="84">
        <v>4000</v>
      </c>
    </row>
    <row r="6" spans="1:2" x14ac:dyDescent="0.3">
      <c r="A6" s="83" t="s">
        <v>106</v>
      </c>
      <c r="B6" s="84">
        <v>3400</v>
      </c>
    </row>
    <row r="7" spans="1:2" x14ac:dyDescent="0.3">
      <c r="A7" s="83" t="s">
        <v>120</v>
      </c>
      <c r="B7" s="84">
        <v>2700</v>
      </c>
    </row>
    <row r="8" spans="1:2" x14ac:dyDescent="0.3">
      <c r="A8" s="83" t="s">
        <v>55</v>
      </c>
      <c r="B8" s="84">
        <v>5000</v>
      </c>
    </row>
    <row r="9" spans="1:2" x14ac:dyDescent="0.3">
      <c r="A9" s="83" t="s">
        <v>112</v>
      </c>
      <c r="B9" s="84">
        <v>6000</v>
      </c>
    </row>
    <row r="10" spans="1:2" x14ac:dyDescent="0.3">
      <c r="A10" s="83" t="s">
        <v>126</v>
      </c>
      <c r="B10" s="84">
        <v>4200</v>
      </c>
    </row>
    <row r="11" spans="1:2" x14ac:dyDescent="0.3">
      <c r="A11" s="83" t="s">
        <v>86</v>
      </c>
      <c r="B11" s="84">
        <v>2900</v>
      </c>
    </row>
    <row r="12" spans="1:2" x14ac:dyDescent="0.3">
      <c r="A12" s="83" t="s">
        <v>61</v>
      </c>
      <c r="B12" s="84">
        <v>3200</v>
      </c>
    </row>
    <row r="13" spans="1:2" x14ac:dyDescent="0.3">
      <c r="A13" s="83" t="s">
        <v>82</v>
      </c>
      <c r="B13" s="84">
        <v>1600</v>
      </c>
    </row>
    <row r="14" spans="1:2" x14ac:dyDescent="0.3">
      <c r="A14" s="83" t="s">
        <v>118</v>
      </c>
      <c r="B14" s="84">
        <v>4800</v>
      </c>
    </row>
    <row r="15" spans="1:2" x14ac:dyDescent="0.3">
      <c r="A15" s="83" t="s">
        <v>52</v>
      </c>
      <c r="B15" s="84">
        <v>3000</v>
      </c>
    </row>
    <row r="16" spans="1:2" x14ac:dyDescent="0.3">
      <c r="A16" s="83" t="s">
        <v>124</v>
      </c>
      <c r="B16" s="84">
        <v>1400</v>
      </c>
    </row>
    <row r="17" spans="1:2" x14ac:dyDescent="0.3">
      <c r="A17" s="83" t="s">
        <v>49</v>
      </c>
      <c r="B17" s="84">
        <v>1500</v>
      </c>
    </row>
    <row r="18" spans="1:2" x14ac:dyDescent="0.3">
      <c r="A18" s="83" t="s">
        <v>98</v>
      </c>
      <c r="B18" s="84">
        <v>2800</v>
      </c>
    </row>
    <row r="19" spans="1:2" x14ac:dyDescent="0.3">
      <c r="A19" s="83" t="s">
        <v>132</v>
      </c>
      <c r="B19" s="84">
        <v>1800</v>
      </c>
    </row>
    <row r="20" spans="1:2" x14ac:dyDescent="0.3">
      <c r="A20" s="83" t="s">
        <v>94</v>
      </c>
      <c r="B20" s="84">
        <v>3100</v>
      </c>
    </row>
    <row r="21" spans="1:2" x14ac:dyDescent="0.3">
      <c r="A21" s="83" t="s">
        <v>54</v>
      </c>
      <c r="B21" s="84">
        <v>1800</v>
      </c>
    </row>
    <row r="22" spans="1:2" x14ac:dyDescent="0.3">
      <c r="A22" s="83" t="s">
        <v>88</v>
      </c>
      <c r="B22" s="84">
        <v>2100</v>
      </c>
    </row>
    <row r="23" spans="1:2" x14ac:dyDescent="0.3">
      <c r="A23" s="83" t="s">
        <v>122</v>
      </c>
      <c r="B23" s="84">
        <v>2200</v>
      </c>
    </row>
    <row r="24" spans="1:2" x14ac:dyDescent="0.3">
      <c r="A24" s="83" t="s">
        <v>110</v>
      </c>
      <c r="B24" s="84">
        <v>1700</v>
      </c>
    </row>
    <row r="25" spans="1:2" x14ac:dyDescent="0.3">
      <c r="A25" s="83" t="s">
        <v>137</v>
      </c>
      <c r="B25" s="84">
        <v>5500</v>
      </c>
    </row>
    <row r="26" spans="1:2" x14ac:dyDescent="0.3">
      <c r="A26" s="83" t="s">
        <v>100</v>
      </c>
      <c r="B26" s="84">
        <v>2300</v>
      </c>
    </row>
    <row r="27" spans="1:2" x14ac:dyDescent="0.3">
      <c r="A27" s="83" t="s">
        <v>96</v>
      </c>
      <c r="B27" s="84">
        <v>1500</v>
      </c>
    </row>
    <row r="28" spans="1:2" x14ac:dyDescent="0.3">
      <c r="A28" s="83" t="s">
        <v>56</v>
      </c>
      <c r="B28" s="84">
        <v>2500</v>
      </c>
    </row>
    <row r="29" spans="1:2" x14ac:dyDescent="0.3">
      <c r="A29" s="83" t="s">
        <v>104</v>
      </c>
      <c r="B29" s="84">
        <v>1900</v>
      </c>
    </row>
    <row r="30" spans="1:2" x14ac:dyDescent="0.3">
      <c r="A30" s="83" t="s">
        <v>59</v>
      </c>
      <c r="B30" s="84">
        <v>2200</v>
      </c>
    </row>
    <row r="31" spans="1:2" x14ac:dyDescent="0.3">
      <c r="A31" s="83" t="s">
        <v>128</v>
      </c>
      <c r="B31" s="84">
        <v>2600</v>
      </c>
    </row>
    <row r="32" spans="1:2" x14ac:dyDescent="0.3">
      <c r="A32" s="83" t="s">
        <v>84</v>
      </c>
      <c r="B32" s="84">
        <v>2700</v>
      </c>
    </row>
    <row r="33" spans="1:2" x14ac:dyDescent="0.3">
      <c r="A33" s="83" t="s">
        <v>108</v>
      </c>
      <c r="B33" s="84">
        <v>2300</v>
      </c>
    </row>
    <row r="34" spans="1:2" x14ac:dyDescent="0.3">
      <c r="A34" s="83" t="s">
        <v>134</v>
      </c>
      <c r="B34" s="84">
        <v>3000</v>
      </c>
    </row>
    <row r="35" spans="1:2" x14ac:dyDescent="0.3">
      <c r="A35" s="83" t="s">
        <v>114</v>
      </c>
      <c r="B35" s="84">
        <v>3500</v>
      </c>
    </row>
    <row r="36" spans="1:2" x14ac:dyDescent="0.3">
      <c r="A36" s="83" t="s">
        <v>130</v>
      </c>
      <c r="B36" s="84">
        <v>2400</v>
      </c>
    </row>
    <row r="37" spans="1:2" x14ac:dyDescent="0.3">
      <c r="A37" s="83" t="s">
        <v>90</v>
      </c>
      <c r="B37" s="84">
        <v>2500</v>
      </c>
    </row>
    <row r="38" spans="1:2" x14ac:dyDescent="0.3">
      <c r="A38" s="83" t="s">
        <v>102</v>
      </c>
      <c r="B38" s="84">
        <v>2600</v>
      </c>
    </row>
    <row r="39" spans="1:2" x14ac:dyDescent="0.3">
      <c r="A39" s="83" t="s">
        <v>53</v>
      </c>
      <c r="B39" s="84">
        <v>2000</v>
      </c>
    </row>
    <row r="40" spans="1:2" x14ac:dyDescent="0.3">
      <c r="A40" s="83" t="s">
        <v>116</v>
      </c>
      <c r="B40" s="84">
        <v>2000</v>
      </c>
    </row>
    <row r="41" spans="1:2" x14ac:dyDescent="0.3">
      <c r="A41" s="83" t="s">
        <v>51</v>
      </c>
      <c r="B41" s="84">
        <v>3200</v>
      </c>
    </row>
    <row r="42" spans="1:2" x14ac:dyDescent="0.3">
      <c r="A42" s="83" t="s">
        <v>139</v>
      </c>
      <c r="B42" s="84">
        <v>105200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348A7-46FE-40C8-AE93-336F398F493D}">
  <dimension ref="A3:B8"/>
  <sheetViews>
    <sheetView workbookViewId="0">
      <selection activeCell="A3" sqref="A3:B8"/>
    </sheetView>
  </sheetViews>
  <sheetFormatPr defaultRowHeight="14.4" x14ac:dyDescent="0.3"/>
  <cols>
    <col min="1" max="1" width="12.44140625" bestFit="1" customWidth="1"/>
    <col min="2" max="3" width="22.109375" bestFit="1" customWidth="1"/>
  </cols>
  <sheetData>
    <row r="3" spans="1:2" x14ac:dyDescent="0.3">
      <c r="A3" s="82" t="s">
        <v>138</v>
      </c>
      <c r="B3" t="s">
        <v>140</v>
      </c>
    </row>
    <row r="4" spans="1:2" x14ac:dyDescent="0.3">
      <c r="A4" s="83" t="s">
        <v>79</v>
      </c>
      <c r="B4" s="84">
        <v>27200</v>
      </c>
    </row>
    <row r="5" spans="1:2" x14ac:dyDescent="0.3">
      <c r="A5" s="83" t="s">
        <v>73</v>
      </c>
      <c r="B5" s="84">
        <v>25500</v>
      </c>
    </row>
    <row r="6" spans="1:2" x14ac:dyDescent="0.3">
      <c r="A6" s="83" t="s">
        <v>77</v>
      </c>
      <c r="B6" s="84">
        <v>26600</v>
      </c>
    </row>
    <row r="7" spans="1:2" x14ac:dyDescent="0.3">
      <c r="A7" s="83" t="s">
        <v>75</v>
      </c>
      <c r="B7" s="84">
        <v>25900</v>
      </c>
    </row>
    <row r="8" spans="1:2" x14ac:dyDescent="0.3">
      <c r="A8" s="83" t="s">
        <v>139</v>
      </c>
      <c r="B8" s="84">
        <v>105200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767E-DBF5-47EA-A988-2617497E2795}">
  <dimension ref="A4:B66"/>
  <sheetViews>
    <sheetView workbookViewId="0">
      <selection activeCell="A21" sqref="A21"/>
    </sheetView>
  </sheetViews>
  <sheetFormatPr defaultRowHeight="14.4" x14ac:dyDescent="0.3"/>
  <cols>
    <col min="1" max="1" width="12.44140625" bestFit="1" customWidth="1"/>
    <col min="2" max="2" width="22.109375" bestFit="1" customWidth="1"/>
    <col min="3" max="3" width="10.109375" customWidth="1"/>
  </cols>
  <sheetData>
    <row r="4" spans="1:2" x14ac:dyDescent="0.3">
      <c r="A4" s="82" t="s">
        <v>138</v>
      </c>
      <c r="B4" t="s">
        <v>140</v>
      </c>
    </row>
    <row r="5" spans="1:2" x14ac:dyDescent="0.3">
      <c r="A5" s="83" t="s">
        <v>80</v>
      </c>
      <c r="B5" s="84">
        <v>25100</v>
      </c>
    </row>
    <row r="6" spans="1:2" x14ac:dyDescent="0.3">
      <c r="A6" s="83" t="s">
        <v>74</v>
      </c>
      <c r="B6" s="84">
        <v>21900</v>
      </c>
    </row>
    <row r="7" spans="1:2" x14ac:dyDescent="0.3">
      <c r="A7" s="83" t="s">
        <v>78</v>
      </c>
      <c r="B7" s="84">
        <v>20200</v>
      </c>
    </row>
    <row r="8" spans="1:2" x14ac:dyDescent="0.3">
      <c r="A8" s="83" t="s">
        <v>76</v>
      </c>
      <c r="B8" s="84">
        <v>19900</v>
      </c>
    </row>
    <row r="9" spans="1:2" x14ac:dyDescent="0.3">
      <c r="A9" s="83" t="s">
        <v>72</v>
      </c>
      <c r="B9" s="84">
        <v>18100</v>
      </c>
    </row>
    <row r="10" spans="1:2" x14ac:dyDescent="0.3">
      <c r="A10" s="83" t="s">
        <v>139</v>
      </c>
      <c r="B10" s="84">
        <v>105200</v>
      </c>
    </row>
    <row r="13" spans="1:2" x14ac:dyDescent="0.3">
      <c r="A13" s="82" t="s">
        <v>138</v>
      </c>
      <c r="B13" t="s">
        <v>140</v>
      </c>
    </row>
    <row r="14" spans="1:2" x14ac:dyDescent="0.3">
      <c r="A14" s="83" t="s">
        <v>79</v>
      </c>
      <c r="B14" s="84">
        <v>27200</v>
      </c>
    </row>
    <row r="15" spans="1:2" x14ac:dyDescent="0.3">
      <c r="A15" s="83" t="s">
        <v>73</v>
      </c>
      <c r="B15" s="84">
        <v>25500</v>
      </c>
    </row>
    <row r="16" spans="1:2" x14ac:dyDescent="0.3">
      <c r="A16" s="83" t="s">
        <v>77</v>
      </c>
      <c r="B16" s="84">
        <v>26600</v>
      </c>
    </row>
    <row r="17" spans="1:2" x14ac:dyDescent="0.3">
      <c r="A17" s="83" t="s">
        <v>75</v>
      </c>
      <c r="B17" s="84">
        <v>25900</v>
      </c>
    </row>
    <row r="18" spans="1:2" x14ac:dyDescent="0.3">
      <c r="A18" s="83" t="s">
        <v>139</v>
      </c>
      <c r="B18" s="84">
        <v>105200</v>
      </c>
    </row>
    <row r="27" spans="1:2" x14ac:dyDescent="0.3">
      <c r="A27" s="82" t="s">
        <v>138</v>
      </c>
      <c r="B27" t="s">
        <v>140</v>
      </c>
    </row>
    <row r="28" spans="1:2" x14ac:dyDescent="0.3">
      <c r="A28" s="83" t="s">
        <v>57</v>
      </c>
      <c r="B28" s="84">
        <v>1300</v>
      </c>
    </row>
    <row r="29" spans="1:2" x14ac:dyDescent="0.3">
      <c r="A29" s="83" t="s">
        <v>92</v>
      </c>
      <c r="B29" s="84">
        <v>4000</v>
      </c>
    </row>
    <row r="30" spans="1:2" x14ac:dyDescent="0.3">
      <c r="A30" s="83" t="s">
        <v>106</v>
      </c>
      <c r="B30" s="84">
        <v>3400</v>
      </c>
    </row>
    <row r="31" spans="1:2" x14ac:dyDescent="0.3">
      <c r="A31" s="83" t="s">
        <v>120</v>
      </c>
      <c r="B31" s="84">
        <v>2700</v>
      </c>
    </row>
    <row r="32" spans="1:2" x14ac:dyDescent="0.3">
      <c r="A32" s="83" t="s">
        <v>55</v>
      </c>
      <c r="B32" s="84">
        <v>5000</v>
      </c>
    </row>
    <row r="33" spans="1:2" x14ac:dyDescent="0.3">
      <c r="A33" s="83" t="s">
        <v>112</v>
      </c>
      <c r="B33" s="84">
        <v>6000</v>
      </c>
    </row>
    <row r="34" spans="1:2" x14ac:dyDescent="0.3">
      <c r="A34" s="83" t="s">
        <v>126</v>
      </c>
      <c r="B34" s="84">
        <v>4200</v>
      </c>
    </row>
    <row r="35" spans="1:2" x14ac:dyDescent="0.3">
      <c r="A35" s="83" t="s">
        <v>86</v>
      </c>
      <c r="B35" s="84">
        <v>2900</v>
      </c>
    </row>
    <row r="36" spans="1:2" x14ac:dyDescent="0.3">
      <c r="A36" s="83" t="s">
        <v>61</v>
      </c>
      <c r="B36" s="84">
        <v>3200</v>
      </c>
    </row>
    <row r="37" spans="1:2" x14ac:dyDescent="0.3">
      <c r="A37" s="83" t="s">
        <v>82</v>
      </c>
      <c r="B37" s="84">
        <v>1600</v>
      </c>
    </row>
    <row r="38" spans="1:2" x14ac:dyDescent="0.3">
      <c r="A38" s="83" t="s">
        <v>118</v>
      </c>
      <c r="B38" s="84">
        <v>4800</v>
      </c>
    </row>
    <row r="39" spans="1:2" x14ac:dyDescent="0.3">
      <c r="A39" s="83" t="s">
        <v>52</v>
      </c>
      <c r="B39" s="84">
        <v>3000</v>
      </c>
    </row>
    <row r="40" spans="1:2" x14ac:dyDescent="0.3">
      <c r="A40" s="83" t="s">
        <v>124</v>
      </c>
      <c r="B40" s="84">
        <v>1400</v>
      </c>
    </row>
    <row r="41" spans="1:2" x14ac:dyDescent="0.3">
      <c r="A41" s="83" t="s">
        <v>49</v>
      </c>
      <c r="B41" s="84">
        <v>1500</v>
      </c>
    </row>
    <row r="42" spans="1:2" x14ac:dyDescent="0.3">
      <c r="A42" s="83" t="s">
        <v>98</v>
      </c>
      <c r="B42" s="84">
        <v>2800</v>
      </c>
    </row>
    <row r="43" spans="1:2" x14ac:dyDescent="0.3">
      <c r="A43" s="83" t="s">
        <v>132</v>
      </c>
      <c r="B43" s="84">
        <v>1800</v>
      </c>
    </row>
    <row r="44" spans="1:2" x14ac:dyDescent="0.3">
      <c r="A44" s="83" t="s">
        <v>94</v>
      </c>
      <c r="B44" s="84">
        <v>3100</v>
      </c>
    </row>
    <row r="45" spans="1:2" x14ac:dyDescent="0.3">
      <c r="A45" s="83" t="s">
        <v>54</v>
      </c>
      <c r="B45" s="84">
        <v>1800</v>
      </c>
    </row>
    <row r="46" spans="1:2" x14ac:dyDescent="0.3">
      <c r="A46" s="83" t="s">
        <v>88</v>
      </c>
      <c r="B46" s="84">
        <v>2100</v>
      </c>
    </row>
    <row r="47" spans="1:2" x14ac:dyDescent="0.3">
      <c r="A47" s="83" t="s">
        <v>122</v>
      </c>
      <c r="B47" s="84">
        <v>2200</v>
      </c>
    </row>
    <row r="48" spans="1:2" x14ac:dyDescent="0.3">
      <c r="A48" s="83" t="s">
        <v>110</v>
      </c>
      <c r="B48" s="84">
        <v>1700</v>
      </c>
    </row>
    <row r="49" spans="1:2" x14ac:dyDescent="0.3">
      <c r="A49" s="83" t="s">
        <v>137</v>
      </c>
      <c r="B49" s="84">
        <v>5500</v>
      </c>
    </row>
    <row r="50" spans="1:2" x14ac:dyDescent="0.3">
      <c r="A50" s="83" t="s">
        <v>100</v>
      </c>
      <c r="B50" s="84">
        <v>2300</v>
      </c>
    </row>
    <row r="51" spans="1:2" x14ac:dyDescent="0.3">
      <c r="A51" s="83" t="s">
        <v>96</v>
      </c>
      <c r="B51" s="84">
        <v>1500</v>
      </c>
    </row>
    <row r="52" spans="1:2" x14ac:dyDescent="0.3">
      <c r="A52" s="83" t="s">
        <v>56</v>
      </c>
      <c r="B52" s="84">
        <v>2500</v>
      </c>
    </row>
    <row r="53" spans="1:2" x14ac:dyDescent="0.3">
      <c r="A53" s="83" t="s">
        <v>104</v>
      </c>
      <c r="B53" s="84">
        <v>1900</v>
      </c>
    </row>
    <row r="54" spans="1:2" x14ac:dyDescent="0.3">
      <c r="A54" s="83" t="s">
        <v>59</v>
      </c>
      <c r="B54" s="84">
        <v>2200</v>
      </c>
    </row>
    <row r="55" spans="1:2" x14ac:dyDescent="0.3">
      <c r="A55" s="83" t="s">
        <v>128</v>
      </c>
      <c r="B55" s="84">
        <v>2600</v>
      </c>
    </row>
    <row r="56" spans="1:2" x14ac:dyDescent="0.3">
      <c r="A56" s="83" t="s">
        <v>84</v>
      </c>
      <c r="B56" s="84">
        <v>2700</v>
      </c>
    </row>
    <row r="57" spans="1:2" x14ac:dyDescent="0.3">
      <c r="A57" s="83" t="s">
        <v>108</v>
      </c>
      <c r="B57" s="84">
        <v>2300</v>
      </c>
    </row>
    <row r="58" spans="1:2" x14ac:dyDescent="0.3">
      <c r="A58" s="83" t="s">
        <v>134</v>
      </c>
      <c r="B58" s="84">
        <v>3000</v>
      </c>
    </row>
    <row r="59" spans="1:2" x14ac:dyDescent="0.3">
      <c r="A59" s="83" t="s">
        <v>114</v>
      </c>
      <c r="B59" s="84">
        <v>3500</v>
      </c>
    </row>
    <row r="60" spans="1:2" x14ac:dyDescent="0.3">
      <c r="A60" s="83" t="s">
        <v>130</v>
      </c>
      <c r="B60" s="84">
        <v>2400</v>
      </c>
    </row>
    <row r="61" spans="1:2" x14ac:dyDescent="0.3">
      <c r="A61" s="83" t="s">
        <v>90</v>
      </c>
      <c r="B61" s="84">
        <v>2500</v>
      </c>
    </row>
    <row r="62" spans="1:2" x14ac:dyDescent="0.3">
      <c r="A62" s="83" t="s">
        <v>102</v>
      </c>
      <c r="B62" s="84">
        <v>2600</v>
      </c>
    </row>
    <row r="63" spans="1:2" x14ac:dyDescent="0.3">
      <c r="A63" s="83" t="s">
        <v>53</v>
      </c>
      <c r="B63" s="84">
        <v>2000</v>
      </c>
    </row>
    <row r="64" spans="1:2" x14ac:dyDescent="0.3">
      <c r="A64" s="83" t="s">
        <v>116</v>
      </c>
      <c r="B64" s="84">
        <v>2000</v>
      </c>
    </row>
    <row r="65" spans="1:2" x14ac:dyDescent="0.3">
      <c r="A65" s="83" t="s">
        <v>51</v>
      </c>
      <c r="B65" s="84">
        <v>3200</v>
      </c>
    </row>
    <row r="66" spans="1:2" x14ac:dyDescent="0.3">
      <c r="A66" s="83" t="s">
        <v>139</v>
      </c>
      <c r="B66" s="84">
        <v>105200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9875-DC85-49AB-9A9D-187D6825254B}">
  <dimension ref="A1:F40"/>
  <sheetViews>
    <sheetView tabSelected="1" workbookViewId="0">
      <selection activeCell="N10" sqref="N10"/>
    </sheetView>
  </sheetViews>
  <sheetFormatPr defaultRowHeight="14.4" x14ac:dyDescent="0.3"/>
  <cols>
    <col min="5" max="5" width="12.5546875" customWidth="1"/>
    <col min="6" max="6" width="11.5546875" customWidth="1"/>
  </cols>
  <sheetData>
    <row r="1" spans="1:6" ht="43.2" x14ac:dyDescent="0.3">
      <c r="A1" s="80" t="s">
        <v>34</v>
      </c>
      <c r="B1" s="80" t="s">
        <v>69</v>
      </c>
      <c r="C1" s="80" t="s">
        <v>70</v>
      </c>
      <c r="D1" s="80" t="s">
        <v>46</v>
      </c>
      <c r="E1" s="80" t="s">
        <v>47</v>
      </c>
      <c r="F1" s="80" t="s">
        <v>71</v>
      </c>
    </row>
    <row r="2" spans="1:6" x14ac:dyDescent="0.3">
      <c r="A2" s="81" t="s">
        <v>111</v>
      </c>
      <c r="B2" s="81" t="s">
        <v>74</v>
      </c>
      <c r="C2" s="81" t="s">
        <v>75</v>
      </c>
      <c r="D2" s="81">
        <v>50</v>
      </c>
      <c r="E2" s="81" t="s">
        <v>112</v>
      </c>
      <c r="F2" s="81">
        <v>6000</v>
      </c>
    </row>
    <row r="3" spans="1:6" x14ac:dyDescent="0.3">
      <c r="A3" s="81" t="s">
        <v>136</v>
      </c>
      <c r="B3" s="81" t="s">
        <v>80</v>
      </c>
      <c r="C3" s="81" t="s">
        <v>77</v>
      </c>
      <c r="D3" s="81">
        <v>50</v>
      </c>
      <c r="E3" s="81" t="s">
        <v>137</v>
      </c>
      <c r="F3" s="81">
        <v>5500</v>
      </c>
    </row>
    <row r="4" spans="1:6" ht="28.8" x14ac:dyDescent="0.3">
      <c r="A4" s="81" t="s">
        <v>42</v>
      </c>
      <c r="B4" s="81" t="s">
        <v>80</v>
      </c>
      <c r="C4" s="81" t="s">
        <v>73</v>
      </c>
      <c r="D4" s="81">
        <v>50</v>
      </c>
      <c r="E4" s="81" t="s">
        <v>55</v>
      </c>
      <c r="F4" s="81">
        <v>5000</v>
      </c>
    </row>
    <row r="5" spans="1:6" x14ac:dyDescent="0.3">
      <c r="A5" s="81" t="s">
        <v>117</v>
      </c>
      <c r="B5" s="81" t="s">
        <v>80</v>
      </c>
      <c r="C5" s="81" t="s">
        <v>73</v>
      </c>
      <c r="D5" s="81">
        <v>45</v>
      </c>
      <c r="E5" s="81" t="s">
        <v>118</v>
      </c>
      <c r="F5" s="81">
        <v>4800</v>
      </c>
    </row>
    <row r="6" spans="1:6" x14ac:dyDescent="0.3">
      <c r="A6" s="81" t="s">
        <v>125</v>
      </c>
      <c r="B6" s="81" t="s">
        <v>78</v>
      </c>
      <c r="C6" s="81" t="s">
        <v>75</v>
      </c>
      <c r="D6" s="81">
        <v>47</v>
      </c>
      <c r="E6" s="81" t="s">
        <v>126</v>
      </c>
      <c r="F6" s="81">
        <v>4200</v>
      </c>
    </row>
    <row r="7" spans="1:6" x14ac:dyDescent="0.3">
      <c r="A7" s="81" t="s">
        <v>91</v>
      </c>
      <c r="B7" s="81" t="s">
        <v>74</v>
      </c>
      <c r="C7" s="81" t="s">
        <v>73</v>
      </c>
      <c r="D7" s="81">
        <v>48</v>
      </c>
      <c r="E7" s="81" t="s">
        <v>92</v>
      </c>
      <c r="F7" s="81">
        <v>4000</v>
      </c>
    </row>
    <row r="8" spans="1:6" ht="28.8" x14ac:dyDescent="0.3">
      <c r="A8" s="81" t="s">
        <v>113</v>
      </c>
      <c r="B8" s="81" t="s">
        <v>76</v>
      </c>
      <c r="C8" s="81" t="s">
        <v>79</v>
      </c>
      <c r="D8" s="81">
        <v>44</v>
      </c>
      <c r="E8" s="81" t="s">
        <v>114</v>
      </c>
      <c r="F8" s="81">
        <v>3500</v>
      </c>
    </row>
    <row r="9" spans="1:6" x14ac:dyDescent="0.3">
      <c r="A9" s="81" t="s">
        <v>105</v>
      </c>
      <c r="B9" s="81" t="s">
        <v>78</v>
      </c>
      <c r="C9" s="81" t="s">
        <v>75</v>
      </c>
      <c r="D9" s="81">
        <v>43</v>
      </c>
      <c r="E9" s="81" t="s">
        <v>106</v>
      </c>
      <c r="F9" s="81">
        <v>3400</v>
      </c>
    </row>
    <row r="10" spans="1:6" x14ac:dyDescent="0.3">
      <c r="A10" s="81" t="s">
        <v>60</v>
      </c>
      <c r="B10" s="81" t="s">
        <v>72</v>
      </c>
      <c r="C10" s="81" t="s">
        <v>73</v>
      </c>
      <c r="D10" s="81">
        <v>45</v>
      </c>
      <c r="E10" s="81" t="s">
        <v>61</v>
      </c>
      <c r="F10" s="81">
        <v>3200</v>
      </c>
    </row>
    <row r="11" spans="1:6" ht="28.8" x14ac:dyDescent="0.3">
      <c r="A11" s="81" t="s">
        <v>93</v>
      </c>
      <c r="B11" s="81" t="s">
        <v>76</v>
      </c>
      <c r="C11" s="81" t="s">
        <v>77</v>
      </c>
      <c r="D11" s="81">
        <v>39</v>
      </c>
      <c r="E11" s="81" t="s">
        <v>94</v>
      </c>
      <c r="F11" s="81">
        <v>3100</v>
      </c>
    </row>
    <row r="12" spans="1:6" x14ac:dyDescent="0.3">
      <c r="A12" s="81" t="s">
        <v>39</v>
      </c>
      <c r="B12" s="81" t="s">
        <v>76</v>
      </c>
      <c r="C12" s="81" t="s">
        <v>77</v>
      </c>
      <c r="D12" s="81">
        <v>42</v>
      </c>
      <c r="E12" s="81" t="s">
        <v>52</v>
      </c>
      <c r="F12" s="81">
        <v>3000</v>
      </c>
    </row>
    <row r="13" spans="1:6" ht="28.8" x14ac:dyDescent="0.3">
      <c r="A13" s="81" t="s">
        <v>133</v>
      </c>
      <c r="B13" s="81" t="s">
        <v>76</v>
      </c>
      <c r="C13" s="81" t="s">
        <v>79</v>
      </c>
      <c r="D13" s="81">
        <v>41</v>
      </c>
      <c r="E13" s="81" t="s">
        <v>134</v>
      </c>
      <c r="F13" s="81">
        <v>3000</v>
      </c>
    </row>
    <row r="14" spans="1:6" ht="28.8" x14ac:dyDescent="0.3">
      <c r="A14" s="81" t="s">
        <v>85</v>
      </c>
      <c r="B14" s="81" t="s">
        <v>78</v>
      </c>
      <c r="C14" s="81" t="s">
        <v>75</v>
      </c>
      <c r="D14" s="81">
        <v>41</v>
      </c>
      <c r="E14" s="81" t="s">
        <v>86</v>
      </c>
      <c r="F14" s="81">
        <v>2900</v>
      </c>
    </row>
    <row r="15" spans="1:6" x14ac:dyDescent="0.3">
      <c r="A15" s="81" t="s">
        <v>97</v>
      </c>
      <c r="B15" s="81" t="s">
        <v>80</v>
      </c>
      <c r="C15" s="81" t="s">
        <v>75</v>
      </c>
      <c r="D15" s="81">
        <v>32</v>
      </c>
      <c r="E15" s="81" t="s">
        <v>98</v>
      </c>
      <c r="F15" s="81">
        <v>2800</v>
      </c>
    </row>
    <row r="16" spans="1:6" x14ac:dyDescent="0.3">
      <c r="A16" s="81" t="s">
        <v>83</v>
      </c>
      <c r="B16" s="81" t="s">
        <v>76</v>
      </c>
      <c r="C16" s="81" t="s">
        <v>79</v>
      </c>
      <c r="D16" s="81">
        <v>34</v>
      </c>
      <c r="E16" s="81" t="s">
        <v>84</v>
      </c>
      <c r="F16" s="81">
        <v>2700</v>
      </c>
    </row>
    <row r="17" spans="1:6" ht="28.8" x14ac:dyDescent="0.3">
      <c r="A17" s="81" t="s">
        <v>119</v>
      </c>
      <c r="B17" s="81" t="s">
        <v>72</v>
      </c>
      <c r="C17" s="81" t="s">
        <v>77</v>
      </c>
      <c r="D17" s="81">
        <v>33</v>
      </c>
      <c r="E17" s="81" t="s">
        <v>120</v>
      </c>
      <c r="F17" s="81">
        <v>2700</v>
      </c>
    </row>
    <row r="18" spans="1:6" x14ac:dyDescent="0.3">
      <c r="A18" s="81" t="s">
        <v>101</v>
      </c>
      <c r="B18" s="81" t="s">
        <v>74</v>
      </c>
      <c r="C18" s="81" t="s">
        <v>79</v>
      </c>
      <c r="D18" s="81">
        <v>40</v>
      </c>
      <c r="E18" s="81" t="s">
        <v>102</v>
      </c>
      <c r="F18" s="81">
        <v>2600</v>
      </c>
    </row>
    <row r="19" spans="1:6" ht="28.8" x14ac:dyDescent="0.3">
      <c r="A19" s="81" t="s">
        <v>127</v>
      </c>
      <c r="B19" s="81" t="s">
        <v>80</v>
      </c>
      <c r="C19" s="81" t="s">
        <v>77</v>
      </c>
      <c r="D19" s="81">
        <v>31</v>
      </c>
      <c r="E19" s="81" t="s">
        <v>128</v>
      </c>
      <c r="F19" s="81">
        <v>2600</v>
      </c>
    </row>
    <row r="20" spans="1:6" x14ac:dyDescent="0.3">
      <c r="A20" s="81" t="s">
        <v>43</v>
      </c>
      <c r="B20" s="81" t="s">
        <v>74</v>
      </c>
      <c r="C20" s="81" t="s">
        <v>79</v>
      </c>
      <c r="D20" s="81">
        <v>38</v>
      </c>
      <c r="E20" s="81" t="s">
        <v>56</v>
      </c>
      <c r="F20" s="81">
        <v>2500</v>
      </c>
    </row>
    <row r="21" spans="1:6" ht="28.8" x14ac:dyDescent="0.3">
      <c r="A21" s="81" t="s">
        <v>89</v>
      </c>
      <c r="B21" s="81" t="s">
        <v>72</v>
      </c>
      <c r="C21" s="81" t="s">
        <v>79</v>
      </c>
      <c r="D21" s="81">
        <v>33</v>
      </c>
      <c r="E21" s="81" t="s">
        <v>90</v>
      </c>
      <c r="F21" s="81">
        <v>2500</v>
      </c>
    </row>
    <row r="22" spans="1:6" ht="28.8" x14ac:dyDescent="0.3">
      <c r="A22" s="81" t="s">
        <v>129</v>
      </c>
      <c r="B22" s="81" t="s">
        <v>72</v>
      </c>
      <c r="C22" s="81" t="s">
        <v>79</v>
      </c>
      <c r="D22" s="81">
        <v>37</v>
      </c>
      <c r="E22" s="81" t="s">
        <v>130</v>
      </c>
      <c r="F22" s="81">
        <v>2400</v>
      </c>
    </row>
    <row r="23" spans="1:6" x14ac:dyDescent="0.3">
      <c r="A23" s="81" t="s">
        <v>99</v>
      </c>
      <c r="B23" s="81" t="s">
        <v>72</v>
      </c>
      <c r="C23" s="81" t="s">
        <v>75</v>
      </c>
      <c r="D23" s="81">
        <v>36</v>
      </c>
      <c r="E23" s="81" t="s">
        <v>100</v>
      </c>
      <c r="F23" s="81">
        <v>2300</v>
      </c>
    </row>
    <row r="24" spans="1:6" x14ac:dyDescent="0.3">
      <c r="A24" s="81" t="s">
        <v>107</v>
      </c>
      <c r="B24" s="81" t="s">
        <v>80</v>
      </c>
      <c r="C24" s="81" t="s">
        <v>79</v>
      </c>
      <c r="D24" s="81">
        <v>31</v>
      </c>
      <c r="E24" s="81" t="s">
        <v>108</v>
      </c>
      <c r="F24" s="81">
        <v>2300</v>
      </c>
    </row>
    <row r="25" spans="1:6" ht="28.8" x14ac:dyDescent="0.3">
      <c r="A25" s="81" t="s">
        <v>58</v>
      </c>
      <c r="B25" s="81" t="s">
        <v>78</v>
      </c>
      <c r="C25" s="81" t="s">
        <v>77</v>
      </c>
      <c r="D25" s="81">
        <v>31</v>
      </c>
      <c r="E25" s="81" t="s">
        <v>59</v>
      </c>
      <c r="F25" s="81">
        <v>2200</v>
      </c>
    </row>
    <row r="26" spans="1:6" x14ac:dyDescent="0.3">
      <c r="A26" s="81" t="s">
        <v>121</v>
      </c>
      <c r="B26" s="81" t="s">
        <v>74</v>
      </c>
      <c r="C26" s="81" t="s">
        <v>79</v>
      </c>
      <c r="D26" s="81">
        <v>38</v>
      </c>
      <c r="E26" s="81" t="s">
        <v>122</v>
      </c>
      <c r="F26" s="81">
        <v>2200</v>
      </c>
    </row>
    <row r="27" spans="1:6" x14ac:dyDescent="0.3">
      <c r="A27" s="81" t="s">
        <v>87</v>
      </c>
      <c r="B27" s="81" t="s">
        <v>80</v>
      </c>
      <c r="C27" s="81" t="s">
        <v>77</v>
      </c>
      <c r="D27" s="81">
        <v>37</v>
      </c>
      <c r="E27" s="81" t="s">
        <v>88</v>
      </c>
      <c r="F27" s="81">
        <v>2100</v>
      </c>
    </row>
    <row r="28" spans="1:6" ht="28.8" x14ac:dyDescent="0.3">
      <c r="A28" s="81" t="s">
        <v>40</v>
      </c>
      <c r="B28" s="81" t="s">
        <v>78</v>
      </c>
      <c r="C28" s="81" t="s">
        <v>79</v>
      </c>
      <c r="D28" s="81">
        <v>30</v>
      </c>
      <c r="E28" s="81" t="s">
        <v>53</v>
      </c>
      <c r="F28" s="81">
        <v>2000</v>
      </c>
    </row>
    <row r="29" spans="1:6" ht="28.8" x14ac:dyDescent="0.3">
      <c r="A29" s="81" t="s">
        <v>115</v>
      </c>
      <c r="B29" s="81" t="s">
        <v>78</v>
      </c>
      <c r="C29" s="81" t="s">
        <v>77</v>
      </c>
      <c r="D29" s="81">
        <v>28</v>
      </c>
      <c r="E29" s="81" t="s">
        <v>116</v>
      </c>
      <c r="F29" s="81">
        <v>2000</v>
      </c>
    </row>
    <row r="30" spans="1:6" x14ac:dyDescent="0.3">
      <c r="A30" s="81" t="s">
        <v>135</v>
      </c>
      <c r="B30" s="81" t="s">
        <v>78</v>
      </c>
      <c r="C30" s="81" t="s">
        <v>73</v>
      </c>
      <c r="D30" s="81">
        <v>35</v>
      </c>
      <c r="E30" s="81" t="s">
        <v>51</v>
      </c>
      <c r="F30" s="81">
        <v>2000</v>
      </c>
    </row>
    <row r="31" spans="1:6" ht="28.8" x14ac:dyDescent="0.3">
      <c r="A31" s="81" t="s">
        <v>103</v>
      </c>
      <c r="B31" s="81" t="s">
        <v>76</v>
      </c>
      <c r="C31" s="81" t="s">
        <v>73</v>
      </c>
      <c r="D31" s="81">
        <v>29</v>
      </c>
      <c r="E31" s="81" t="s">
        <v>104</v>
      </c>
      <c r="F31" s="81">
        <v>1900</v>
      </c>
    </row>
    <row r="32" spans="1:6" ht="28.8" x14ac:dyDescent="0.3">
      <c r="A32" s="81" t="s">
        <v>41</v>
      </c>
      <c r="B32" s="81" t="s">
        <v>72</v>
      </c>
      <c r="C32" s="81" t="s">
        <v>77</v>
      </c>
      <c r="D32" s="81">
        <v>25</v>
      </c>
      <c r="E32" s="81" t="s">
        <v>54</v>
      </c>
      <c r="F32" s="81">
        <v>1800</v>
      </c>
    </row>
    <row r="33" spans="1:6" ht="28.8" x14ac:dyDescent="0.3">
      <c r="A33" s="81" t="s">
        <v>131</v>
      </c>
      <c r="B33" s="81" t="s">
        <v>74</v>
      </c>
      <c r="C33" s="81" t="s">
        <v>75</v>
      </c>
      <c r="D33" s="81">
        <v>29</v>
      </c>
      <c r="E33" s="81" t="s">
        <v>132</v>
      </c>
      <c r="F33" s="81">
        <v>1800</v>
      </c>
    </row>
    <row r="34" spans="1:6" ht="28.8" x14ac:dyDescent="0.3">
      <c r="A34" s="81" t="s">
        <v>109</v>
      </c>
      <c r="B34" s="81" t="s">
        <v>72</v>
      </c>
      <c r="C34" s="81" t="s">
        <v>73</v>
      </c>
      <c r="D34" s="81">
        <v>27</v>
      </c>
      <c r="E34" s="81" t="s">
        <v>110</v>
      </c>
      <c r="F34" s="81">
        <v>1700</v>
      </c>
    </row>
    <row r="35" spans="1:6" x14ac:dyDescent="0.3">
      <c r="A35" s="81" t="s">
        <v>81</v>
      </c>
      <c r="B35" s="81" t="s">
        <v>74</v>
      </c>
      <c r="C35" s="81" t="s">
        <v>77</v>
      </c>
      <c r="D35" s="81">
        <v>29</v>
      </c>
      <c r="E35" s="81" t="s">
        <v>82</v>
      </c>
      <c r="F35" s="81">
        <v>1600</v>
      </c>
    </row>
    <row r="36" spans="1:6" x14ac:dyDescent="0.3">
      <c r="A36" s="81" t="s">
        <v>37</v>
      </c>
      <c r="B36" s="81" t="s">
        <v>72</v>
      </c>
      <c r="C36" s="81" t="s">
        <v>73</v>
      </c>
      <c r="D36" s="81">
        <v>28</v>
      </c>
      <c r="E36" s="81" t="s">
        <v>49</v>
      </c>
      <c r="F36" s="81">
        <v>1500</v>
      </c>
    </row>
    <row r="37" spans="1:6" x14ac:dyDescent="0.3">
      <c r="A37" s="81" t="s">
        <v>95</v>
      </c>
      <c r="B37" s="81" t="s">
        <v>78</v>
      </c>
      <c r="C37" s="81" t="s">
        <v>79</v>
      </c>
      <c r="D37" s="81">
        <v>26</v>
      </c>
      <c r="E37" s="81" t="s">
        <v>96</v>
      </c>
      <c r="F37" s="81">
        <v>1500</v>
      </c>
    </row>
    <row r="38" spans="1:6" x14ac:dyDescent="0.3">
      <c r="A38" s="81" t="s">
        <v>123</v>
      </c>
      <c r="B38" s="81" t="s">
        <v>76</v>
      </c>
      <c r="C38" s="81" t="s">
        <v>73</v>
      </c>
      <c r="D38" s="81">
        <v>26</v>
      </c>
      <c r="E38" s="81" t="s">
        <v>124</v>
      </c>
      <c r="F38" s="81">
        <v>1400</v>
      </c>
    </row>
    <row r="39" spans="1:6" x14ac:dyDescent="0.3">
      <c r="A39" s="81" t="s">
        <v>44</v>
      </c>
      <c r="B39" s="81" t="s">
        <v>76</v>
      </c>
      <c r="C39" s="81" t="s">
        <v>75</v>
      </c>
      <c r="D39" s="81">
        <v>27</v>
      </c>
      <c r="E39" s="81" t="s">
        <v>57</v>
      </c>
      <c r="F39" s="81">
        <v>1300</v>
      </c>
    </row>
    <row r="40" spans="1:6" x14ac:dyDescent="0.3">
      <c r="A40" s="81" t="s">
        <v>38</v>
      </c>
      <c r="B40" s="81" t="s">
        <v>74</v>
      </c>
      <c r="C40" s="81" t="s">
        <v>75</v>
      </c>
      <c r="D40" s="81">
        <v>35</v>
      </c>
      <c r="E40" s="81" t="s">
        <v>51</v>
      </c>
      <c r="F40" s="81">
        <v>1200</v>
      </c>
    </row>
  </sheetData>
  <sortState xmlns:xlrd2="http://schemas.microsoft.com/office/spreadsheetml/2017/richdata2" ref="A2:F40">
    <sortCondition descending="1" ref="F2:F4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Basic &amp; Conditional formula</vt:lpstr>
      <vt:lpstr>Lookup, sumif, countif</vt:lpstr>
      <vt:lpstr>countrywise</vt:lpstr>
      <vt:lpstr>Occupation</vt:lpstr>
      <vt:lpstr>region</vt:lpstr>
      <vt:lpstr>combined</vt:lpstr>
      <vt:lpstr>Pivot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2025-02-07T17:22:01Z</cp:lastPrinted>
  <dcterms:created xsi:type="dcterms:W3CDTF">2025-02-07T15:13:32Z</dcterms:created>
  <dcterms:modified xsi:type="dcterms:W3CDTF">2025-02-21T17:42:31Z</dcterms:modified>
</cp:coreProperties>
</file>