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9ea6899eb564c3/Escritorio/inf-2025/"/>
    </mc:Choice>
  </mc:AlternateContent>
  <xr:revisionPtr revIDLastSave="0" documentId="8_{A0CD78BB-F2A2-469F-AA90-7DEBD179B81F}" xr6:coauthVersionLast="47" xr6:coauthVersionMax="47" xr10:uidLastSave="{00000000-0000-0000-0000-000000000000}"/>
  <bookViews>
    <workbookView xWindow="-108" yWindow="-108" windowWidth="23256" windowHeight="12456" xr2:uid="{2010BCF2-7A92-465C-A4C8-F8A002736F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3" i="1" l="1"/>
  <c r="G68" i="1"/>
  <c r="G67" i="1"/>
  <c r="G66" i="1"/>
  <c r="G65" i="1"/>
  <c r="G64" i="1"/>
  <c r="F59" i="1"/>
  <c r="F58" i="1"/>
  <c r="F57" i="1"/>
  <c r="F56" i="1"/>
  <c r="F55" i="1"/>
  <c r="K45" i="1" a="1"/>
  <c r="K45" i="1" s="1"/>
  <c r="C45" i="1" a="1"/>
  <c r="C45" i="1" s="1"/>
  <c r="K39" i="1"/>
  <c r="K40" i="1"/>
  <c r="K38" i="1"/>
  <c r="K37" i="1"/>
  <c r="H40" i="1"/>
  <c r="G40" i="1"/>
  <c r="F40" i="1"/>
  <c r="G39" i="1"/>
  <c r="F39" i="1"/>
  <c r="E39" i="1"/>
  <c r="F38" i="1"/>
  <c r="E38" i="1"/>
  <c r="D38" i="1"/>
  <c r="E37" i="1"/>
  <c r="D37" i="1"/>
  <c r="C37" i="1"/>
  <c r="G6" i="1"/>
  <c r="G7" i="1"/>
  <c r="G5" i="1"/>
  <c r="G4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<sst xmlns="http://schemas.openxmlformats.org/spreadsheetml/2006/main" count="40" uniqueCount="40">
  <si>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T</t>
  </si>
  <si>
    <t>a</t>
  </si>
  <si>
    <t>b</t>
  </si>
  <si>
    <t>c</t>
  </si>
  <si>
    <t>d</t>
  </si>
  <si>
    <t>h</t>
  </si>
  <si>
    <t>calcular los  ci's</t>
  </si>
  <si>
    <t>A=</t>
  </si>
  <si>
    <t>h0</t>
  </si>
  <si>
    <t>h1</t>
  </si>
  <si>
    <t>h2</t>
  </si>
  <si>
    <t>h3</t>
  </si>
  <si>
    <t>h4</t>
  </si>
  <si>
    <t>b'=</t>
  </si>
  <si>
    <t>inv(A)</t>
  </si>
  <si>
    <t>c=inv(A)*b'</t>
  </si>
  <si>
    <t>calcular los  di's</t>
  </si>
  <si>
    <t>d0=</t>
  </si>
  <si>
    <t>(c1-c0) / 3h0</t>
  </si>
  <si>
    <t>d1=</t>
  </si>
  <si>
    <t>(c2-c1)/ 3h1</t>
  </si>
  <si>
    <t>d2=</t>
  </si>
  <si>
    <t>(c3-c2) / 3h2</t>
  </si>
  <si>
    <t>d3</t>
  </si>
  <si>
    <t>(c4-c3)/ 3h3</t>
  </si>
  <si>
    <t>d4</t>
  </si>
  <si>
    <t>(c5-c4)/ 3h4</t>
  </si>
  <si>
    <t>calcular los bi's</t>
  </si>
  <si>
    <t>b0=</t>
  </si>
  <si>
    <t>(1/h0)(a1- a0) - (h0/3)(2c0+c1)</t>
  </si>
  <si>
    <t>b1=</t>
  </si>
  <si>
    <t>(1/h1)(a2-a1) - (h1/3)(2c1+c2)</t>
  </si>
  <si>
    <t>b2=</t>
  </si>
  <si>
    <t>(1/h2)(a3-a2) - (h2/3)(2c2+c3)</t>
  </si>
  <si>
    <t>b3=</t>
  </si>
  <si>
    <t>(1/h3)(a4-a3) - (h3/3)(2c3+c4)</t>
  </si>
  <si>
    <t>b4=</t>
  </si>
  <si>
    <t>(1/h4)(a5-a4) - (h4/3)(2c4+c5)</t>
  </si>
  <si>
    <t>S3(x)  = a3 +b3 (x- x3) +c3(x-x3)^2 + d3 (x-x3) ^3</t>
  </si>
  <si>
    <t>para calcular  T=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</si>
</sst>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/>
    <xf numFmtId="0" fontId="2" fillId="0" borderId="0" xfId="0" applyFont="1"/>
    <xf numFmtId="0" fontId="2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1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11</xdr:row>
      <xdr:rowOff>144780</xdr:rowOff>
    </xdr:from>
    <xdr:to>
      <xdr:col>6</xdr:col>
      <xdr:colOff>647323</xdr:colOff>
      <xdr:row>16</xdr:row>
      <xdr:rowOff>112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ED5DE98-D515-4CD7-A42C-BBB2F937B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156460"/>
          <a:ext cx="4716403" cy="769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5</xdr:col>
      <xdr:colOff>700671</xdr:colOff>
      <xdr:row>33</xdr:row>
      <xdr:rowOff>127909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893FCD-9E17-4B04-9696-77484D7AC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" y="4251960"/>
          <a:ext cx="3870591" cy="195670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11</xdr:col>
      <xdr:colOff>492756</xdr:colOff>
      <xdr:row>32</xdr:row>
      <xdr:rowOff>137304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DF1C820-CBE1-4D1E-B37F-4B01C6858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54880" y="4251960"/>
          <a:ext cx="4489792" cy="1783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907F-4FD9-4688-8E6B-72CEBB6762B8}">
  <dimension ref="A2:K73"/>
  <sheetViews>
    <sheetView tabSelected="1" zoomScale="79" workbookViewId="0">
      <selection activeCell="I11" sqref="I11"/>
    </sheetView>
  </sheetViews>
  <sheetFormatPr baseColWidth="10" defaultRowHeight="14.4" x14ac:dyDescent="0.3"/>
  <cols>
    <col min="11" max="11" width="12" bestFit="1" customWidth="1"/>
  </cols>
  <sheetData>
    <row r="2" spans="1:8" x14ac:dyDescent="0.3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</row>
    <row r="3" spans="1:8" x14ac:dyDescent="0.3">
      <c r="A3">
        <v>0</v>
      </c>
      <c r="B3" s="1">
        <v>7</v>
      </c>
      <c r="C3" s="1">
        <v>8.5</v>
      </c>
      <c r="D3" s="1">
        <v>0.58629528366370454</v>
      </c>
      <c r="E3" s="1">
        <v>2.5808437020144747E-17</v>
      </c>
      <c r="F3" s="1">
        <v>1.5640911183338665E-3</v>
      </c>
      <c r="G3" s="1">
        <f>+B4-B3</f>
        <v>14</v>
      </c>
      <c r="H3" t="s">
        <v>8</v>
      </c>
    </row>
    <row r="4" spans="1:8" x14ac:dyDescent="0.3">
      <c r="A4">
        <v>1</v>
      </c>
      <c r="B4" s="1">
        <v>21</v>
      </c>
      <c r="C4" s="1">
        <v>21</v>
      </c>
      <c r="D4" s="1">
        <v>1.5059808612440191</v>
      </c>
      <c r="E4" s="1">
        <v>6.5691826970022418E-2</v>
      </c>
      <c r="F4" s="1">
        <v>-1.807336058141642E-3</v>
      </c>
      <c r="G4" s="1">
        <f>+B5-B4</f>
        <v>14</v>
      </c>
      <c r="H4" t="s">
        <v>9</v>
      </c>
    </row>
    <row r="5" spans="1:8" x14ac:dyDescent="0.3">
      <c r="A5">
        <v>2</v>
      </c>
      <c r="B5" s="1">
        <v>35</v>
      </c>
      <c r="C5" s="1">
        <v>50</v>
      </c>
      <c r="D5" s="1">
        <v>2.2826384142173612</v>
      </c>
      <c r="E5" s="1">
        <v>-1.0216287471926549E-2</v>
      </c>
      <c r="F5" s="1">
        <v>-1.0767293930559242E-3</v>
      </c>
      <c r="G5" s="1">
        <f>+B6-B5</f>
        <v>14</v>
      </c>
      <c r="H5" t="s">
        <v>10</v>
      </c>
    </row>
    <row r="6" spans="1:8" x14ac:dyDescent="0.3">
      <c r="A6">
        <v>3</v>
      </c>
      <c r="B6" s="1">
        <v>49</v>
      </c>
      <c r="C6" s="1">
        <v>77</v>
      </c>
      <c r="D6" s="1">
        <v>1.3634654818865344</v>
      </c>
      <c r="E6" s="1">
        <v>-5.543892198027537E-2</v>
      </c>
      <c r="F6" s="1">
        <v>1.3766443009192743E-3</v>
      </c>
      <c r="G6" s="2">
        <f>+B7-B6</f>
        <v>14</v>
      </c>
      <c r="H6" t="s">
        <v>11</v>
      </c>
    </row>
    <row r="7" spans="1:8" x14ac:dyDescent="0.3">
      <c r="A7">
        <v>4</v>
      </c>
      <c r="B7" s="1">
        <v>63</v>
      </c>
      <c r="C7" s="1">
        <v>89</v>
      </c>
      <c r="D7" s="1">
        <v>0.62064251537935744</v>
      </c>
      <c r="E7" s="1">
        <v>2.3801386583341497E-3</v>
      </c>
      <c r="F7" s="1">
        <v>-5.6669968055574994E-5</v>
      </c>
      <c r="G7" s="2">
        <f>+B8-B7</f>
        <v>14</v>
      </c>
      <c r="H7" t="s">
        <v>12</v>
      </c>
    </row>
    <row r="8" spans="1:8" x14ac:dyDescent="0.3">
      <c r="A8">
        <v>5</v>
      </c>
      <c r="B8" s="1">
        <v>77</v>
      </c>
      <c r="C8" s="1">
        <v>98</v>
      </c>
      <c r="D8" s="1"/>
      <c r="E8" s="1">
        <v>0</v>
      </c>
      <c r="F8" s="1"/>
      <c r="G8" s="2"/>
    </row>
    <row r="9" spans="1:8" x14ac:dyDescent="0.3">
      <c r="B9" s="1">
        <v>91</v>
      </c>
      <c r="C9" s="1"/>
      <c r="D9" s="1"/>
      <c r="E9" s="1"/>
      <c r="F9" s="1"/>
      <c r="G9" s="1"/>
    </row>
    <row r="22" spans="2:2" ht="18" x14ac:dyDescent="0.35">
      <c r="B22" s="3" t="s">
        <v>6</v>
      </c>
    </row>
    <row r="36" spans="2:11" x14ac:dyDescent="0.3">
      <c r="C36" s="5">
        <v>1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K36" s="5">
        <v>0</v>
      </c>
    </row>
    <row r="37" spans="2:11" x14ac:dyDescent="0.3">
      <c r="C37" s="5">
        <f>+G3</f>
        <v>14</v>
      </c>
      <c r="D37" s="5">
        <f>2*(G3+G4)</f>
        <v>56</v>
      </c>
      <c r="E37" s="5">
        <f>+G4</f>
        <v>14</v>
      </c>
      <c r="F37" s="5">
        <v>0</v>
      </c>
      <c r="G37" s="5">
        <v>0</v>
      </c>
      <c r="H37" s="5">
        <v>0</v>
      </c>
      <c r="K37" s="5">
        <f>+(3/G4)*(C5-C4)-(3/G3)*(C4-C3)</f>
        <v>3.5357142857142851</v>
      </c>
    </row>
    <row r="38" spans="2:11" x14ac:dyDescent="0.3">
      <c r="C38" s="5">
        <v>0</v>
      </c>
      <c r="D38" s="5">
        <f>+G4</f>
        <v>14</v>
      </c>
      <c r="E38" s="5">
        <f>2*(G4+G5)</f>
        <v>56</v>
      </c>
      <c r="F38" s="5">
        <f>+G5</f>
        <v>14</v>
      </c>
      <c r="G38" s="5">
        <v>0</v>
      </c>
      <c r="H38" s="5">
        <v>0</v>
      </c>
      <c r="K38" s="5">
        <f>+(3/G5)*(C6-C5)-(3/G4)*(C5-C4)</f>
        <v>-0.42857142857142794</v>
      </c>
    </row>
    <row r="39" spans="2:11" x14ac:dyDescent="0.3">
      <c r="B39" t="s">
        <v>7</v>
      </c>
      <c r="C39" s="5">
        <v>0</v>
      </c>
      <c r="D39" s="5">
        <v>0</v>
      </c>
      <c r="E39" s="5">
        <f>+G5</f>
        <v>14</v>
      </c>
      <c r="F39" s="5">
        <f>2*(G5+G6)</f>
        <v>56</v>
      </c>
      <c r="G39" s="5">
        <f>+G6</f>
        <v>14</v>
      </c>
      <c r="H39" s="5">
        <v>0</v>
      </c>
      <c r="J39" t="s">
        <v>13</v>
      </c>
      <c r="K39" s="5">
        <f>+(3/G6)*(C7-C6)-(3/G5)*(C6-C5)</f>
        <v>-3.2142857142857144</v>
      </c>
    </row>
    <row r="40" spans="2:11" x14ac:dyDescent="0.3">
      <c r="C40" s="5">
        <v>0</v>
      </c>
      <c r="D40" s="5">
        <v>0</v>
      </c>
      <c r="E40" s="5">
        <v>0</v>
      </c>
      <c r="F40" s="5">
        <f>+G6</f>
        <v>14</v>
      </c>
      <c r="G40" s="5">
        <f>2*(G6+G7)</f>
        <v>56</v>
      </c>
      <c r="H40" s="5">
        <f>+G7</f>
        <v>14</v>
      </c>
      <c r="K40" s="5">
        <f>+(3/G7)*(C8-C7)-(3/G6)*(C7-C6)</f>
        <v>-0.64285714285714279</v>
      </c>
    </row>
    <row r="41" spans="2:11" x14ac:dyDescent="0.3"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1</v>
      </c>
      <c r="K41" s="5">
        <v>0</v>
      </c>
    </row>
    <row r="45" spans="2:11" x14ac:dyDescent="0.3">
      <c r="B45" t="s">
        <v>14</v>
      </c>
      <c r="C45" cm="1">
        <f t="array" ref="C45:H50">+MINVERSE(C36:H41)</f>
        <v>0.99999999999999978</v>
      </c>
      <c r="D45">
        <v>-2.9738116731030977E-18</v>
      </c>
      <c r="E45">
        <v>0</v>
      </c>
      <c r="F45">
        <v>-1.1895246692412391E-17</v>
      </c>
      <c r="G45">
        <v>2.9738116731030977E-18</v>
      </c>
      <c r="H45">
        <v>-3.5685740077237177E-17</v>
      </c>
      <c r="K45" cm="1">
        <f t="array" ref="K45:K50">+MMULT(_xlfn.ANCHORARRAY(C45),K36:K41)</f>
        <v>2.5808437020144747E-17</v>
      </c>
    </row>
    <row r="46" spans="2:11" x14ac:dyDescent="0.3">
      <c r="C46">
        <v>-0.26794258373205737</v>
      </c>
      <c r="D46">
        <v>1.9138755980861243E-2</v>
      </c>
      <c r="E46">
        <v>-5.1264524948735476E-3</v>
      </c>
      <c r="F46">
        <v>1.3670539986329491E-3</v>
      </c>
      <c r="G46">
        <v>-3.4176349965823728E-4</v>
      </c>
      <c r="H46">
        <v>4.7846889952153204E-3</v>
      </c>
      <c r="K46">
        <v>6.5691826970022418E-2</v>
      </c>
    </row>
    <row r="47" spans="2:11" x14ac:dyDescent="0.3">
      <c r="C47">
        <v>7.1770334928229665E-2</v>
      </c>
      <c r="D47">
        <v>-5.1264524948735476E-3</v>
      </c>
      <c r="E47">
        <v>2.050580997949419E-2</v>
      </c>
      <c r="F47">
        <v>-5.4682159945317844E-3</v>
      </c>
      <c r="G47">
        <v>1.3670539986329461E-3</v>
      </c>
      <c r="H47">
        <v>-1.9138755980861243E-2</v>
      </c>
      <c r="J47" t="s">
        <v>15</v>
      </c>
      <c r="K47">
        <v>-1.0216287471926549E-2</v>
      </c>
    </row>
    <row r="48" spans="2:11" x14ac:dyDescent="0.3">
      <c r="C48">
        <v>-1.9138755980861243E-2</v>
      </c>
      <c r="D48">
        <v>1.3670539986329459E-3</v>
      </c>
      <c r="E48">
        <v>-5.4682159945317835E-3</v>
      </c>
      <c r="F48">
        <v>2.050580997949419E-2</v>
      </c>
      <c r="G48">
        <v>-5.1264524948735476E-3</v>
      </c>
      <c r="H48">
        <v>7.1770334928229665E-2</v>
      </c>
      <c r="K48">
        <v>-5.543892198027537E-2</v>
      </c>
    </row>
    <row r="49" spans="3:11" x14ac:dyDescent="0.3">
      <c r="C49">
        <v>4.7846889952153108E-3</v>
      </c>
      <c r="D49">
        <v>-3.4176349965823647E-4</v>
      </c>
      <c r="E49">
        <v>1.3670539986329459E-3</v>
      </c>
      <c r="F49">
        <v>-5.1264524948735476E-3</v>
      </c>
      <c r="G49">
        <v>1.9138755980861243E-2</v>
      </c>
      <c r="H49">
        <v>-0.26794258373205743</v>
      </c>
      <c r="K49">
        <v>2.3801386583341497E-3</v>
      </c>
    </row>
    <row r="50" spans="3:11" x14ac:dyDescent="0.3"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K50">
        <v>0</v>
      </c>
    </row>
    <row r="53" spans="3:11" ht="18" x14ac:dyDescent="0.35">
      <c r="C53" s="4" t="s">
        <v>16</v>
      </c>
    </row>
    <row r="55" spans="3:11" x14ac:dyDescent="0.3">
      <c r="C55" s="6" t="s">
        <v>17</v>
      </c>
      <c r="D55" s="6" t="s">
        <v>18</v>
      </c>
      <c r="F55">
        <f>+(K46-K45)/(3*G3)</f>
        <v>1.5640911183338665E-3</v>
      </c>
    </row>
    <row r="56" spans="3:11" x14ac:dyDescent="0.3">
      <c r="C56" s="6" t="s">
        <v>19</v>
      </c>
      <c r="D56" s="6" t="s">
        <v>20</v>
      </c>
      <c r="F56">
        <f>+(K47-K46)/(3*G4)</f>
        <v>-1.807336058141642E-3</v>
      </c>
    </row>
    <row r="57" spans="3:11" x14ac:dyDescent="0.3">
      <c r="C57" s="6" t="s">
        <v>21</v>
      </c>
      <c r="D57" s="6" t="s">
        <v>22</v>
      </c>
      <c r="F57">
        <f>+(K48-K47)/(3*G5)</f>
        <v>-1.0767293930559242E-3</v>
      </c>
    </row>
    <row r="58" spans="3:11" x14ac:dyDescent="0.3">
      <c r="C58" s="6" t="s">
        <v>23</v>
      </c>
      <c r="D58" s="6" t="s">
        <v>24</v>
      </c>
      <c r="F58">
        <f>+(K49-K48)/(3*G6)</f>
        <v>1.3766443009192743E-3</v>
      </c>
    </row>
    <row r="59" spans="3:11" x14ac:dyDescent="0.3">
      <c r="C59" s="6" t="s">
        <v>25</v>
      </c>
      <c r="D59" s="6" t="s">
        <v>26</v>
      </c>
      <c r="F59">
        <f>+(K50-K49)/(3*G7)</f>
        <v>-5.6669968055574994E-5</v>
      </c>
    </row>
    <row r="62" spans="3:11" ht="18" x14ac:dyDescent="0.35">
      <c r="C62" s="7" t="s">
        <v>27</v>
      </c>
    </row>
    <row r="64" spans="3:11" x14ac:dyDescent="0.3">
      <c r="C64" s="8" t="s">
        <v>28</v>
      </c>
      <c r="D64" s="8" t="s">
        <v>29</v>
      </c>
      <c r="E64" s="8"/>
      <c r="G64">
        <f>+(1/G3)*(C4-C3)-(G3/3)*(2*K45+K46)</f>
        <v>0.58629528366370454</v>
      </c>
    </row>
    <row r="65" spans="3:9" x14ac:dyDescent="0.3">
      <c r="C65" s="8" t="s">
        <v>30</v>
      </c>
      <c r="D65" s="8" t="s">
        <v>31</v>
      </c>
      <c r="E65" s="8"/>
      <c r="G65">
        <f>+(1/G4)*(C5-C4)-(G4/3)*(2*K46+K47)</f>
        <v>1.5059808612440191</v>
      </c>
    </row>
    <row r="66" spans="3:9" x14ac:dyDescent="0.3">
      <c r="C66" s="8" t="s">
        <v>32</v>
      </c>
      <c r="D66" s="8" t="s">
        <v>33</v>
      </c>
      <c r="E66" s="8"/>
      <c r="G66">
        <f>+(1/G5)*(C6-C5)-(G5/3)*(2*K47+K48)</f>
        <v>2.2826384142173612</v>
      </c>
    </row>
    <row r="67" spans="3:9" x14ac:dyDescent="0.3">
      <c r="C67" s="8" t="s">
        <v>34</v>
      </c>
      <c r="D67" s="8" t="s">
        <v>35</v>
      </c>
      <c r="E67" s="8"/>
      <c r="G67">
        <f>+(1/G6)*(C7-C6)-(G6/3)*(2*K48+K49)</f>
        <v>1.3634654818865344</v>
      </c>
    </row>
    <row r="68" spans="3:9" x14ac:dyDescent="0.3">
      <c r="C68" s="8" t="s">
        <v>36</v>
      </c>
      <c r="D68" s="8" t="s">
        <v>37</v>
      </c>
      <c r="E68" s="8"/>
      <c r="G68">
        <f>+(1/G7)*(C8-C7)-(G7/3)*(2*K49+K50)</f>
        <v>0.62064251537935744</v>
      </c>
    </row>
    <row r="71" spans="3:9" ht="18" x14ac:dyDescent="0.35">
      <c r="C71" s="9" t="s">
        <v>39</v>
      </c>
    </row>
    <row r="73" spans="3:9" ht="21" x14ac:dyDescent="0.4">
      <c r="C73" s="10" t="s">
        <v>38</v>
      </c>
      <c r="I73">
        <f>+C6+G67*(B9-B6)+K48*(B9-B6)^2+F58*(B9-B6)^3</f>
        <v>138.46411483253587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isrrael sirpa</dc:creator>
  <cp:lastModifiedBy>isrrael sirpa</cp:lastModifiedBy>
  <dcterms:created xsi:type="dcterms:W3CDTF">2025-04-16T22:18:08Z</dcterms:created>
  <dcterms:modified xsi:type="dcterms:W3CDTF">2025-04-17T01:34:22Z</dcterms:modified>
</cp:coreProperties>
</file>