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ad\Desktop\sar\"/>
    </mc:Choice>
  </mc:AlternateContent>
  <xr:revisionPtr revIDLastSave="0" documentId="13_ncr:1_{EFAE7730-13AE-4240-93E5-E23D56234F41}" xr6:coauthVersionLast="47" xr6:coauthVersionMax="47" xr10:uidLastSave="{00000000-0000-0000-0000-000000000000}"/>
  <bookViews>
    <workbookView xWindow="2580" yWindow="0" windowWidth="9620" windowHeight="1008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6" i="2"/>
  <c r="J137" i="2"/>
  <c r="J102" i="2"/>
  <c r="J103" i="2"/>
  <c r="J99" i="2"/>
  <c r="J100" i="2"/>
  <c r="J101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9" i="2"/>
  <c r="J130" i="2"/>
  <c r="J131" i="2"/>
  <c r="J132" i="2"/>
  <c r="J133" i="2"/>
  <c r="J134" i="2"/>
  <c r="J135" i="2"/>
  <c r="J136" i="2"/>
  <c r="J138" i="2"/>
  <c r="J139" i="2"/>
  <c r="J140" i="2"/>
  <c r="J141" i="2"/>
  <c r="J142" i="2"/>
  <c r="J143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4" i="2"/>
  <c r="J5" i="2"/>
  <c r="J7" i="2"/>
  <c r="J8" i="2"/>
  <c r="J9" i="2"/>
  <c r="J10" i="2"/>
  <c r="J11" i="2"/>
  <c r="J12" i="2"/>
  <c r="J13" i="2"/>
  <c r="J14" i="2"/>
  <c r="J15" i="2"/>
  <c r="J16" i="2"/>
  <c r="J2" i="2"/>
  <c r="L2" i="2" s="1"/>
  <c r="L4" i="2" l="1"/>
  <c r="L5" i="2" s="1"/>
  <c r="L6" i="2" l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l="1"/>
  <c r="L138" i="2" s="1"/>
  <c r="L139" i="2" s="1"/>
  <c r="L140" i="2" s="1"/>
  <c r="L141" i="2" s="1"/>
  <c r="L142" i="2" s="1"/>
  <c r="L143" i="2" s="1"/>
</calcChain>
</file>

<file path=xl/sharedStrings.xml><?xml version="1.0" encoding="utf-8"?>
<sst xmlns="http://schemas.openxmlformats.org/spreadsheetml/2006/main" count="1014" uniqueCount="207">
  <si>
    <t>Loading Date</t>
  </si>
  <si>
    <t>Truck Details</t>
  </si>
  <si>
    <t>Status</t>
  </si>
  <si>
    <t>AGO</t>
  </si>
  <si>
    <t>UAS220D/UAQ091C</t>
  </si>
  <si>
    <t>Offloaded</t>
  </si>
  <si>
    <t>KCZ360F/ZE2236</t>
  </si>
  <si>
    <t>KCG101E/ZD1746</t>
  </si>
  <si>
    <t>SSD768U/SSD892U</t>
  </si>
  <si>
    <t>SSD770U/SSD443U</t>
  </si>
  <si>
    <t>KBS789P/ZC6630</t>
  </si>
  <si>
    <t>KBT051D/ZE1540</t>
  </si>
  <si>
    <t>KBR455H/ZD7981</t>
  </si>
  <si>
    <t>SSD767U/SSD893U</t>
  </si>
  <si>
    <t>SSD769U/SSD294AA</t>
  </si>
  <si>
    <t>SSD878U/SSD296AA</t>
  </si>
  <si>
    <t>KBF323W/ZD6418</t>
  </si>
  <si>
    <t>KBN626S/ZE7038</t>
  </si>
  <si>
    <t>KCG244S/ZE7673</t>
  </si>
  <si>
    <t>KAX275J/ZC5080</t>
  </si>
  <si>
    <t>UAS 220D/UAQ019C</t>
  </si>
  <si>
    <t>KBP216E/ZC1934</t>
  </si>
  <si>
    <t>SSD823U/SSD158A</t>
  </si>
  <si>
    <t>KBM123A-ZC7177</t>
  </si>
  <si>
    <t>KBL509W/ZD6429</t>
  </si>
  <si>
    <t>KDA775F/ZD5334</t>
  </si>
  <si>
    <t>KBP488C/ZE6532</t>
  </si>
  <si>
    <t>PMS</t>
  </si>
  <si>
    <t>UAQ912N/SSD351Y</t>
  </si>
  <si>
    <t>KBZ710Z/ZG1273</t>
  </si>
  <si>
    <t>UAQ267H/RL4231</t>
  </si>
  <si>
    <t>KCY006A/ZE3056</t>
  </si>
  <si>
    <t>KBS886K/ZD8164</t>
  </si>
  <si>
    <t>SSD823U/SSD158AA</t>
  </si>
  <si>
    <t>KBY553K/ZE1543</t>
  </si>
  <si>
    <t>UAS137G/SSD457L</t>
  </si>
  <si>
    <t>KCQ336K/ZC1333</t>
  </si>
  <si>
    <t>SSD456l/SSD559H</t>
  </si>
  <si>
    <t>KAU326S/ZE0307</t>
  </si>
  <si>
    <t>KAW081E/ZC2684</t>
  </si>
  <si>
    <t>KAW463K/ZD3153</t>
  </si>
  <si>
    <t>KCC545K/ZE9974</t>
  </si>
  <si>
    <t>KCG036Y/ZF3536</t>
  </si>
  <si>
    <t>RAD517A/RL0105</t>
  </si>
  <si>
    <t>KBR117H/ZD6291</t>
  </si>
  <si>
    <t>KBW078G/ZC1284</t>
  </si>
  <si>
    <t>KDA412F/ZD3253</t>
  </si>
  <si>
    <t>KDC146J/ZD6966</t>
  </si>
  <si>
    <t>KBM431D/ZD4392</t>
  </si>
  <si>
    <t>Eldoret</t>
  </si>
  <si>
    <t>KCG306G/ZD7687</t>
  </si>
  <si>
    <t>Nakuru</t>
  </si>
  <si>
    <t>KCJ194K/ZE5522</t>
  </si>
  <si>
    <t>KCT365J/ZG3313</t>
  </si>
  <si>
    <t>SSD354AC/SSD561Y</t>
  </si>
  <si>
    <t>24-Nov.23</t>
  </si>
  <si>
    <t>KBT019G/ZD7484</t>
  </si>
  <si>
    <t>KBT029V/ZE1424</t>
  </si>
  <si>
    <t>KBR629G/ZD8386</t>
  </si>
  <si>
    <t>KBN002W/ZE6274</t>
  </si>
  <si>
    <t>KBP702F/ZD6336</t>
  </si>
  <si>
    <t>KBT308V/ZE1442</t>
  </si>
  <si>
    <t>KBM123A/ZC7177</t>
  </si>
  <si>
    <t>I-Feb-24</t>
  </si>
  <si>
    <t>KCM204D/ZF7194</t>
  </si>
  <si>
    <t>KBZ097W/ZG7899</t>
  </si>
  <si>
    <t>KBU650F/ZG8585</t>
  </si>
  <si>
    <t>KBA004G/ZC7451</t>
  </si>
  <si>
    <t>KBP018B/ZD5750</t>
  </si>
  <si>
    <t>KAW210U/ZD0406</t>
  </si>
  <si>
    <t>KCH132U/ZF5223</t>
  </si>
  <si>
    <t>Il-Mar-24</t>
  </si>
  <si>
    <t>KDN761E/ZE5724</t>
  </si>
  <si>
    <t>INDEX</t>
  </si>
  <si>
    <t>KDL117Z/ZH1753</t>
  </si>
  <si>
    <t>ARECH</t>
  </si>
  <si>
    <t>UAS220D</t>
  </si>
  <si>
    <t>UAQ091C</t>
  </si>
  <si>
    <t>KCZ360F</t>
  </si>
  <si>
    <t>ZE2236</t>
  </si>
  <si>
    <t>KCG101E</t>
  </si>
  <si>
    <t>ZD1746</t>
  </si>
  <si>
    <t>SSD768U</t>
  </si>
  <si>
    <t>SSD892U</t>
  </si>
  <si>
    <t>SSD770U</t>
  </si>
  <si>
    <t>SSD443U</t>
  </si>
  <si>
    <t>KBS789P</t>
  </si>
  <si>
    <t>ZC6630</t>
  </si>
  <si>
    <t>KBT051D</t>
  </si>
  <si>
    <t>ZE1540</t>
  </si>
  <si>
    <t>KBR455H</t>
  </si>
  <si>
    <t>ZD7981</t>
  </si>
  <si>
    <t>SSD767U</t>
  </si>
  <si>
    <t>SSD893U</t>
  </si>
  <si>
    <t>SSD769U</t>
  </si>
  <si>
    <t>SSD294AA</t>
  </si>
  <si>
    <t>SSD878U</t>
  </si>
  <si>
    <t>SSD296AA</t>
  </si>
  <si>
    <t>KBF323W</t>
  </si>
  <si>
    <t>ZD6418</t>
  </si>
  <si>
    <t>KBN626S</t>
  </si>
  <si>
    <t>ZE7038</t>
  </si>
  <si>
    <t>KCG244S</t>
  </si>
  <si>
    <t>ZE7673</t>
  </si>
  <si>
    <t>KAX275J</t>
  </si>
  <si>
    <t>ZC5080</t>
  </si>
  <si>
    <t>UAS 220D</t>
  </si>
  <si>
    <t>UAQ019C</t>
  </si>
  <si>
    <t>KBP216E</t>
  </si>
  <si>
    <t>ZC1934</t>
  </si>
  <si>
    <t>SSD823U</t>
  </si>
  <si>
    <t>SSD158A</t>
  </si>
  <si>
    <t>KBL509W</t>
  </si>
  <si>
    <t>ZD6429</t>
  </si>
  <si>
    <t>KDA775F</t>
  </si>
  <si>
    <t>ZD5334</t>
  </si>
  <si>
    <t>KBP488C</t>
  </si>
  <si>
    <t>ZE6532</t>
  </si>
  <si>
    <t>UAQ912N</t>
  </si>
  <si>
    <t>SSD351Y</t>
  </si>
  <si>
    <t>KBZ710Z</t>
  </si>
  <si>
    <t>ZG1273</t>
  </si>
  <si>
    <t>UAQ267H</t>
  </si>
  <si>
    <t>RL4231</t>
  </si>
  <si>
    <t>KCY006A</t>
  </si>
  <si>
    <t>ZE3056</t>
  </si>
  <si>
    <t>KBS886K</t>
  </si>
  <si>
    <t>ZD8164</t>
  </si>
  <si>
    <t>SSD158AA</t>
  </si>
  <si>
    <t>KBY553K</t>
  </si>
  <si>
    <t>ZE1543</t>
  </si>
  <si>
    <t>UAS137G</t>
  </si>
  <si>
    <t>SSD457L</t>
  </si>
  <si>
    <t>KCQ336K</t>
  </si>
  <si>
    <t>ZC1333</t>
  </si>
  <si>
    <t>SSD456l</t>
  </si>
  <si>
    <t>SSD559H</t>
  </si>
  <si>
    <t>KAU326S</t>
  </si>
  <si>
    <t>ZE0307</t>
  </si>
  <si>
    <t>KAW081E</t>
  </si>
  <si>
    <t>ZC2684</t>
  </si>
  <si>
    <t>KAW463K</t>
  </si>
  <si>
    <t>ZD3153</t>
  </si>
  <si>
    <t>KCC545K</t>
  </si>
  <si>
    <t>ZE9974</t>
  </si>
  <si>
    <t>KCG036Y</t>
  </si>
  <si>
    <t>ZF3536</t>
  </si>
  <si>
    <t>RAD517A</t>
  </si>
  <si>
    <t>RL0105</t>
  </si>
  <si>
    <t>KBR117H</t>
  </si>
  <si>
    <t>ZD6291</t>
  </si>
  <si>
    <t>KBW078G</t>
  </si>
  <si>
    <t>ZC1284</t>
  </si>
  <si>
    <t>KDA412F</t>
  </si>
  <si>
    <t>ZD3253</t>
  </si>
  <si>
    <t>KDC146J</t>
  </si>
  <si>
    <t>ZD6966</t>
  </si>
  <si>
    <t>KBM431D</t>
  </si>
  <si>
    <t>ZD4392</t>
  </si>
  <si>
    <t>KDL117Z</t>
  </si>
  <si>
    <t>ZH1753</t>
  </si>
  <si>
    <t>KCJ194K</t>
  </si>
  <si>
    <t>ZE5522</t>
  </si>
  <si>
    <t>KCG306G</t>
  </si>
  <si>
    <t>ZD7687</t>
  </si>
  <si>
    <t>KCT365J</t>
  </si>
  <si>
    <t>ZG3313</t>
  </si>
  <si>
    <t>SSD354AC</t>
  </si>
  <si>
    <t>SSD561Y</t>
  </si>
  <si>
    <t>KBT019G</t>
  </si>
  <si>
    <t>ZD7484</t>
  </si>
  <si>
    <t>KBT029V</t>
  </si>
  <si>
    <t>ZE1424</t>
  </si>
  <si>
    <t>KBR629G</t>
  </si>
  <si>
    <t>ZD8386</t>
  </si>
  <si>
    <t>KBN002W</t>
  </si>
  <si>
    <t>ZE6274</t>
  </si>
  <si>
    <t>KBP702F</t>
  </si>
  <si>
    <t>ZD6336</t>
  </si>
  <si>
    <t>KBT308V</t>
  </si>
  <si>
    <t>ZE1442</t>
  </si>
  <si>
    <t>KBM123A</t>
  </si>
  <si>
    <t>ZC7177</t>
  </si>
  <si>
    <t>KCM204D</t>
  </si>
  <si>
    <t>ZF7194</t>
  </si>
  <si>
    <t>KBZ097W</t>
  </si>
  <si>
    <t>ZG7899</t>
  </si>
  <si>
    <t>KBU650F</t>
  </si>
  <si>
    <t>ZG8585</t>
  </si>
  <si>
    <t>KBA004G</t>
  </si>
  <si>
    <t>ZC7451</t>
  </si>
  <si>
    <t>KBP018B</t>
  </si>
  <si>
    <t>ZD5750</t>
  </si>
  <si>
    <t>KAW210U</t>
  </si>
  <si>
    <t>ZD0406</t>
  </si>
  <si>
    <t>KCH132U</t>
  </si>
  <si>
    <t>ZF5223</t>
  </si>
  <si>
    <t>KDN761E</t>
  </si>
  <si>
    <t>ZE5724</t>
  </si>
  <si>
    <t>Entity Name</t>
  </si>
  <si>
    <t>Product</t>
  </si>
  <si>
    <t>Payable Amount</t>
  </si>
  <si>
    <t>Transporter Name</t>
  </si>
  <si>
    <t>Volume (M3)</t>
  </si>
  <si>
    <t>Depot</t>
  </si>
  <si>
    <t>Payment Amount</t>
  </si>
  <si>
    <t>Cumulative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</si>
</sst>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yyyy\-mm\-dd;@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sz val="10"/>
      <color theme="1"/>
      <name val="Times New Roman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3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5" fontId="2" fillId="0" borderId="1" xfId="0" applyNumberFormat="1" applyFont="1" applyBorder="1" applyAlignment="1">
      <alignment horizontal="left" vertical="top"/>
    </xf>
    <xf numFmtId="4" fontId="0" fillId="0" borderId="1" xfId="0" applyNumberFormat="1" applyBorder="1" applyAlignment="1">
      <alignment horizontal="right" vertical="top"/>
    </xf>
    <xf numFmtId="15" fontId="0" fillId="0" borderId="1" xfId="0" applyNumberFormat="1" applyBorder="1" applyAlignment="1">
      <alignment horizontal="left" vertical="top"/>
    </xf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1" xfId="0" applyBorder="1"/>
    <xf numFmtId="4" fontId="0" fillId="0" borderId="1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15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1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4" borderId="1" xfId="0" applyFont="1" applyFill="1" applyBorder="1"/>
    <xf numFmtId="0" fontId="3" fillId="3" borderId="1" xfId="0" applyFont="1" applyFill="1" applyBorder="1"/>
    <xf numFmtId="165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165" fontId="2" fillId="0" borderId="1" xfId="0" applyNumberFormat="1" applyFont="1" applyBorder="1" applyAlignment="1">
      <alignment horizontal="left" vertical="top"/>
    </xf>
    <xf numFmtId="165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right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</cellXfs>
  <cellStyles count="1">
    <cellStyle name="Normal" xfId="0" builtinId="0"/>
  </cellStyles>
  <dxfs count="16">
    <dxf>
      <alignment horizontal="right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righ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0" formatCode="d\-mmm\-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\-mmm\-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yyyy\-mm\-dd;@"/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AD3E43-057F-4DF6-BC31-372AAFF26BF4}" name="Table2" displayName="Table2" ref="A1:L143" totalsRowShown="0" headerRowDxfId="15" headerRowBorderDxfId="14" tableBorderDxfId="13" totalsRowBorderDxfId="12">
  <autoFilter ref="A1:L143" xr:uid="{A2AD3E43-057F-4DF6-BC31-372AAFF26BF4}"/>
  <tableColumns count="12">
    <tableColumn id="1" xr3:uid="{DFDEC588-A4AF-48A8-B63D-B9320590465C}" name="INDEX" dataDxfId="11"/>
    <tableColumn id="2" xr3:uid="{7E9F070A-6E3D-4218-8A20-23EE2007B686}" name="Loading Date" dataDxfId="10"/>
    <tableColumn id="7" xr3:uid="{A611AB5C-B012-44DB-9E5A-1E245CB3CFF8}" name="Entity Name" dataDxfId="9"/>
    <tableColumn id="10" xr3:uid="{8283684C-8D0D-4668-8522-5AC781F1F6A9}" name="Transporter Name" dataDxfId="8"/>
    <tableColumn id="3" xr3:uid="{049A0A96-7195-4C2A-A1AA-66BF0DF25009}" name="Volume (M3)" dataDxfId="7"/>
    <tableColumn id="4" xr3:uid="{7C895557-3EEA-4346-BC20-8BFF56C08BF5}" name="Product" dataDxfId="6"/>
    <tableColumn id="5" xr3:uid="{484BDA05-1F4E-47BA-9F57-F97D142942FE}" name="Truck Details" dataDxfId="5"/>
    <tableColumn id="6" xr3:uid="{59094C0B-EC14-4C4E-A832-F8EA49999209}" name="Status" dataDxfId="4"/>
    <tableColumn id="14" xr3:uid="{AF78C878-4FA0-4333-8BF2-9C4F4FFDDC26}" name="Depot" dataDxfId="3"/>
    <tableColumn id="13" xr3:uid="{EA1350E0-776A-482E-90A4-29D1F737202E}" name="Payable Amount" dataDxfId="2"/>
    <tableColumn id="8" xr3:uid="{92A5BC28-163C-4913-99A1-74820845732A}" name="Payment Amount" dataDxfId="1"/>
    <tableColumn id="9" xr3:uid="{3509D007-B81A-4115-A00D-8F9556A23350}" name="Cumulative Bala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7A42-33F0-4C62-B632-8ADD0A66636E}">
  <dimension ref="A1:L146"/>
  <sheetViews>
    <sheetView tabSelected="1" workbookViewId="0">
      <selection activeCell="B7" sqref="B7"/>
    </sheetView>
  </sheetViews>
  <sheetFormatPr defaultRowHeight="13" x14ac:dyDescent="0.3"/>
  <cols>
    <col min="1" max="1" width="5.69921875" customWidth="1"/>
    <col min="2" max="2" width="10.296875" customWidth="1"/>
    <col min="3" max="3" width="12" customWidth="1"/>
    <col min="4" max="4" width="18.296875" bestFit="1" customWidth="1"/>
    <col min="5" max="5" width="6.8984375" bestFit="1" customWidth="1"/>
    <col min="6" max="6" width="7.09765625" customWidth="1"/>
    <col min="7" max="7" width="19" bestFit="1" customWidth="1"/>
    <col min="8" max="8" width="14.796875" bestFit="1" customWidth="1"/>
    <col min="9" max="9" width="8.09765625" bestFit="1" customWidth="1"/>
    <col min="10" max="10" width="8.8984375" bestFit="1" customWidth="1"/>
    <col min="11" max="11" width="14.09765625" style="2" customWidth="1"/>
    <col min="12" max="12" width="12.69921875" style="2" customWidth="1"/>
    <col min="13" max="13" width="10.5" customWidth="1"/>
  </cols>
  <sheetData>
    <row r="1" spans="1:12" x14ac:dyDescent="0.3">
      <c r="A1" s="3" t="s">
        <v>73</v>
      </c>
      <c r="B1" s="4" t="s">
        <v>0</v>
      </c>
      <c r="C1" s="4" t="s">
        <v>199</v>
      </c>
      <c r="D1" s="4" t="s">
        <v>202</v>
      </c>
      <c r="E1" s="40" t="s">
        <v>203</v>
      </c>
      <c r="F1" s="4" t="s">
        <v>200</v>
      </c>
      <c r="G1" s="4" t="s">
        <v>1</v>
      </c>
      <c r="H1" s="4" t="s">
        <v>2</v>
      </c>
      <c r="I1" s="5" t="s">
        <v>204</v>
      </c>
      <c r="J1" s="5" t="s">
        <v>201</v>
      </c>
      <c r="K1" s="41" t="s">
        <v>205</v>
      </c>
      <c r="L1" s="42" t="s">
        <v>206</v>
      </c>
    </row>
    <row r="2" spans="1:12" x14ac:dyDescent="0.3">
      <c r="A2" s="6">
        <v>1</v>
      </c>
      <c r="B2" s="35">
        <v>44903</v>
      </c>
      <c r="C2" s="7" t="s">
        <v>75</v>
      </c>
      <c r="D2" s="28" t="s">
        <v>76</v>
      </c>
      <c r="E2" s="8">
        <v>34.890999999999998</v>
      </c>
      <c r="F2" s="8" t="s">
        <v>3</v>
      </c>
      <c r="G2" s="8" t="s">
        <v>4</v>
      </c>
      <c r="H2" s="8" t="s">
        <v>5</v>
      </c>
      <c r="I2" s="9" t="s">
        <v>49</v>
      </c>
      <c r="J2" s="10">
        <f>IF(I2="Eldoret", 2800, IF(I2="Nakuru", 3000, ""))</f>
        <v>2800</v>
      </c>
      <c r="K2" s="11">
        <v>1400</v>
      </c>
      <c r="L2" s="12">
        <f>Table2[[#This Row],[Payable Amount]]-Table2[[#This Row],[Payment Amount]]</f>
        <v>1400</v>
      </c>
    </row>
    <row r="3" spans="1:12" x14ac:dyDescent="0.3">
      <c r="A3" s="6"/>
      <c r="B3" s="35"/>
      <c r="C3" s="7"/>
      <c r="D3" s="29"/>
      <c r="E3" s="8"/>
      <c r="F3" s="8"/>
      <c r="G3" s="8"/>
      <c r="H3" s="8"/>
      <c r="I3" s="8"/>
      <c r="J3" s="10" t="str">
        <f t="shared" ref="J3:J66" si="0">IF(I3="Eldoret", 2800, IF(I3="Nakuru", 3000, ""))</f>
        <v/>
      </c>
      <c r="K3" s="11"/>
      <c r="L3" s="13"/>
    </row>
    <row r="4" spans="1:12" x14ac:dyDescent="0.3">
      <c r="A4" s="6">
        <v>2</v>
      </c>
      <c r="B4" s="35">
        <v>44914</v>
      </c>
      <c r="C4" s="7" t="s">
        <v>75</v>
      </c>
      <c r="D4" s="28" t="s">
        <v>78</v>
      </c>
      <c r="E4" s="8">
        <v>34.872999999999998</v>
      </c>
      <c r="F4" s="8" t="s">
        <v>3</v>
      </c>
      <c r="G4" s="8" t="s">
        <v>6</v>
      </c>
      <c r="H4" s="8" t="s">
        <v>5</v>
      </c>
      <c r="I4" s="9" t="s">
        <v>49</v>
      </c>
      <c r="J4" s="10">
        <f t="shared" si="0"/>
        <v>2800</v>
      </c>
      <c r="K4" s="11"/>
      <c r="L4" s="12">
        <f>Table2[[#This Row],[Payable Amount]]+L2</f>
        <v>4200</v>
      </c>
    </row>
    <row r="5" spans="1:12" x14ac:dyDescent="0.3">
      <c r="A5" s="6">
        <v>3</v>
      </c>
      <c r="B5" s="35">
        <v>44938</v>
      </c>
      <c r="C5" s="7" t="s">
        <v>75</v>
      </c>
      <c r="D5" s="29" t="s">
        <v>78</v>
      </c>
      <c r="E5" s="8">
        <v>34.923000000000002</v>
      </c>
      <c r="F5" s="8" t="s">
        <v>3</v>
      </c>
      <c r="G5" s="8" t="s">
        <v>6</v>
      </c>
      <c r="H5" s="8" t="s">
        <v>5</v>
      </c>
      <c r="I5" s="9" t="s">
        <v>49</v>
      </c>
      <c r="J5" s="10">
        <f t="shared" si="0"/>
        <v>2800</v>
      </c>
      <c r="K5" s="11"/>
      <c r="L5" s="12">
        <f>Table2[[#This Row],[Payable Amount]]+L4</f>
        <v>7000</v>
      </c>
    </row>
    <row r="6" spans="1:12" x14ac:dyDescent="0.3">
      <c r="A6" s="6"/>
      <c r="B6" s="35">
        <v>44938</v>
      </c>
      <c r="C6" s="7" t="s">
        <v>75</v>
      </c>
      <c r="D6" s="28"/>
      <c r="E6" s="8"/>
      <c r="F6" s="8"/>
      <c r="G6" s="8"/>
      <c r="H6" s="8"/>
      <c r="I6" s="8"/>
      <c r="J6" s="10" t="str">
        <f t="shared" si="0"/>
        <v/>
      </c>
      <c r="K6" s="14">
        <v>4200</v>
      </c>
      <c r="L6" s="12">
        <f>Table2[[#This Row],[Payment Amount]]-L5</f>
        <v>-2800</v>
      </c>
    </row>
    <row r="7" spans="1:12" x14ac:dyDescent="0.3">
      <c r="A7" s="6">
        <v>4</v>
      </c>
      <c r="B7" s="35">
        <v>44938</v>
      </c>
      <c r="C7" s="7" t="s">
        <v>75</v>
      </c>
      <c r="D7" s="29" t="s">
        <v>80</v>
      </c>
      <c r="E7" s="8">
        <v>35.904000000000003</v>
      </c>
      <c r="F7" s="8" t="s">
        <v>3</v>
      </c>
      <c r="G7" s="8" t="s">
        <v>7</v>
      </c>
      <c r="H7" s="8" t="s">
        <v>5</v>
      </c>
      <c r="I7" s="9" t="s">
        <v>49</v>
      </c>
      <c r="J7" s="10">
        <f t="shared" si="0"/>
        <v>2800</v>
      </c>
      <c r="K7" s="11"/>
      <c r="L7" s="12">
        <f>Table2[[#This Row],[Payable Amount]]-L6</f>
        <v>5600</v>
      </c>
    </row>
    <row r="8" spans="1:12" x14ac:dyDescent="0.3">
      <c r="A8" s="6">
        <v>5</v>
      </c>
      <c r="B8" s="35">
        <v>44951</v>
      </c>
      <c r="C8" s="7" t="s">
        <v>75</v>
      </c>
      <c r="D8" s="28" t="s">
        <v>76</v>
      </c>
      <c r="E8" s="8">
        <v>34.889000000000003</v>
      </c>
      <c r="F8" s="8" t="s">
        <v>3</v>
      </c>
      <c r="G8" s="8" t="s">
        <v>4</v>
      </c>
      <c r="H8" s="8" t="s">
        <v>5</v>
      </c>
      <c r="I8" s="9" t="s">
        <v>49</v>
      </c>
      <c r="J8" s="10">
        <f t="shared" si="0"/>
        <v>2800</v>
      </c>
      <c r="K8" s="11"/>
      <c r="L8" s="12">
        <f>Table2[[#This Row],[Payable Amount]]+L7</f>
        <v>8400</v>
      </c>
    </row>
    <row r="9" spans="1:12" x14ac:dyDescent="0.3">
      <c r="A9" s="6">
        <v>6</v>
      </c>
      <c r="B9" s="35">
        <v>44951</v>
      </c>
      <c r="C9" s="7" t="s">
        <v>75</v>
      </c>
      <c r="D9" s="29" t="s">
        <v>82</v>
      </c>
      <c r="E9" s="8">
        <v>35.898000000000003</v>
      </c>
      <c r="F9" s="8" t="s">
        <v>3</v>
      </c>
      <c r="G9" s="8" t="s">
        <v>8</v>
      </c>
      <c r="H9" s="8" t="s">
        <v>5</v>
      </c>
      <c r="I9" s="9" t="s">
        <v>49</v>
      </c>
      <c r="J9" s="10">
        <f t="shared" si="0"/>
        <v>2800</v>
      </c>
      <c r="K9" s="11"/>
      <c r="L9" s="12">
        <f>Table2[[#This Row],[Payable Amount]]+L8</f>
        <v>11200</v>
      </c>
    </row>
    <row r="10" spans="1:12" x14ac:dyDescent="0.3">
      <c r="A10" s="6">
        <v>7</v>
      </c>
      <c r="B10" s="35">
        <v>44951</v>
      </c>
      <c r="C10" s="7" t="s">
        <v>75</v>
      </c>
      <c r="D10" s="28" t="s">
        <v>84</v>
      </c>
      <c r="E10" s="8">
        <v>35.872999999999998</v>
      </c>
      <c r="F10" s="8" t="s">
        <v>3</v>
      </c>
      <c r="G10" s="8" t="s">
        <v>9</v>
      </c>
      <c r="H10" s="8" t="s">
        <v>5</v>
      </c>
      <c r="I10" s="9" t="s">
        <v>49</v>
      </c>
      <c r="J10" s="10">
        <f t="shared" si="0"/>
        <v>2800</v>
      </c>
      <c r="K10" s="11"/>
      <c r="L10" s="12">
        <f>L9+Table2[[#This Row],[Payable Amount]]</f>
        <v>14000</v>
      </c>
    </row>
    <row r="11" spans="1:12" x14ac:dyDescent="0.3">
      <c r="A11" s="6">
        <v>8</v>
      </c>
      <c r="B11" s="35">
        <v>44951</v>
      </c>
      <c r="C11" s="7" t="s">
        <v>75</v>
      </c>
      <c r="D11" s="29" t="s">
        <v>80</v>
      </c>
      <c r="E11" s="8">
        <v>35.887999999999998</v>
      </c>
      <c r="F11" s="8" t="s">
        <v>3</v>
      </c>
      <c r="G11" s="8" t="s">
        <v>7</v>
      </c>
      <c r="H11" s="8" t="s">
        <v>5</v>
      </c>
      <c r="I11" s="9" t="s">
        <v>49</v>
      </c>
      <c r="J11" s="10">
        <f t="shared" si="0"/>
        <v>2800</v>
      </c>
      <c r="K11" s="11"/>
      <c r="L11" s="12">
        <f>L10+Table2[[#This Row],[Payable Amount]]</f>
        <v>16800</v>
      </c>
    </row>
    <row r="12" spans="1:12" x14ac:dyDescent="0.3">
      <c r="A12" s="6"/>
      <c r="B12" s="36">
        <v>44951</v>
      </c>
      <c r="C12" s="27" t="s">
        <v>75</v>
      </c>
      <c r="D12" s="27"/>
      <c r="E12" s="8"/>
      <c r="F12" s="8"/>
      <c r="G12" s="8"/>
      <c r="H12" s="8"/>
      <c r="I12" s="8"/>
      <c r="J12" s="10" t="str">
        <f t="shared" si="0"/>
        <v/>
      </c>
      <c r="K12" s="11">
        <v>7000</v>
      </c>
      <c r="L12" s="12">
        <f>Table2[[#This Row],[Payment Amount]]-L11</f>
        <v>-9800</v>
      </c>
    </row>
    <row r="13" spans="1:12" x14ac:dyDescent="0.3">
      <c r="A13" s="6">
        <v>9</v>
      </c>
      <c r="B13" s="35">
        <v>44956</v>
      </c>
      <c r="C13" s="7" t="s">
        <v>75</v>
      </c>
      <c r="D13" s="29" t="s">
        <v>86</v>
      </c>
      <c r="E13" s="8">
        <v>35.923999999999999</v>
      </c>
      <c r="F13" s="8" t="s">
        <v>3</v>
      </c>
      <c r="G13" s="8" t="s">
        <v>10</v>
      </c>
      <c r="H13" s="8" t="s">
        <v>5</v>
      </c>
      <c r="I13" s="9" t="s">
        <v>49</v>
      </c>
      <c r="J13" s="10">
        <f t="shared" si="0"/>
        <v>2800</v>
      </c>
      <c r="K13" s="11"/>
      <c r="L13" s="12">
        <f>Table2[[#This Row],[Payable Amount]]-L12</f>
        <v>12600</v>
      </c>
    </row>
    <row r="14" spans="1:12" x14ac:dyDescent="0.3">
      <c r="A14" s="6">
        <v>10</v>
      </c>
      <c r="B14" s="35">
        <v>44963</v>
      </c>
      <c r="C14" s="7" t="s">
        <v>75</v>
      </c>
      <c r="D14" s="28" t="s">
        <v>88</v>
      </c>
      <c r="E14" s="8">
        <v>35.905999999999999</v>
      </c>
      <c r="F14" s="8" t="s">
        <v>3</v>
      </c>
      <c r="G14" s="8" t="s">
        <v>11</v>
      </c>
      <c r="H14" s="8" t="s">
        <v>5</v>
      </c>
      <c r="I14" s="9" t="s">
        <v>49</v>
      </c>
      <c r="J14" s="10">
        <f t="shared" si="0"/>
        <v>2800</v>
      </c>
      <c r="K14" s="11"/>
      <c r="L14" s="12">
        <f>Table2[[#This Row],[Payable Amount]]+L13</f>
        <v>15400</v>
      </c>
    </row>
    <row r="15" spans="1:12" x14ac:dyDescent="0.3">
      <c r="A15" s="6">
        <v>11</v>
      </c>
      <c r="B15" s="35">
        <v>44964</v>
      </c>
      <c r="C15" s="7" t="s">
        <v>75</v>
      </c>
      <c r="D15" s="29" t="s">
        <v>90</v>
      </c>
      <c r="E15" s="8">
        <v>35.875</v>
      </c>
      <c r="F15" s="8" t="s">
        <v>3</v>
      </c>
      <c r="G15" s="8" t="s">
        <v>12</v>
      </c>
      <c r="H15" s="8" t="s">
        <v>5</v>
      </c>
      <c r="I15" s="9" t="s">
        <v>49</v>
      </c>
      <c r="J15" s="10">
        <f t="shared" si="0"/>
        <v>2800</v>
      </c>
      <c r="K15" s="11"/>
      <c r="L15" s="12">
        <f>L14+Table2[[#This Row],[Payable Amount]]</f>
        <v>18200</v>
      </c>
    </row>
    <row r="16" spans="1:12" x14ac:dyDescent="0.3">
      <c r="A16" s="6">
        <v>12</v>
      </c>
      <c r="B16" s="35">
        <v>44966</v>
      </c>
      <c r="C16" s="7" t="s">
        <v>75</v>
      </c>
      <c r="D16" s="28" t="s">
        <v>76</v>
      </c>
      <c r="E16" s="8">
        <v>34.893000000000001</v>
      </c>
      <c r="F16" s="8" t="s">
        <v>3</v>
      </c>
      <c r="G16" s="8" t="s">
        <v>4</v>
      </c>
      <c r="H16" s="8" t="s">
        <v>5</v>
      </c>
      <c r="I16" s="9" t="s">
        <v>49</v>
      </c>
      <c r="J16" s="10">
        <f t="shared" si="0"/>
        <v>2800</v>
      </c>
      <c r="K16" s="11"/>
      <c r="L16" s="12">
        <f>L15+Table2[[#This Row],[Payable Amount]]</f>
        <v>21000</v>
      </c>
    </row>
    <row r="17" spans="1:12" x14ac:dyDescent="0.3">
      <c r="A17" s="6">
        <v>14</v>
      </c>
      <c r="B17" s="35">
        <v>44966</v>
      </c>
      <c r="C17" s="7" t="s">
        <v>75</v>
      </c>
      <c r="D17" s="29" t="s">
        <v>92</v>
      </c>
      <c r="E17" s="8">
        <v>34.875</v>
      </c>
      <c r="F17" s="8" t="s">
        <v>3</v>
      </c>
      <c r="G17" s="8" t="s">
        <v>13</v>
      </c>
      <c r="H17" s="8" t="s">
        <v>5</v>
      </c>
      <c r="I17" s="9" t="s">
        <v>49</v>
      </c>
      <c r="J17" s="10">
        <f t="shared" si="0"/>
        <v>2800</v>
      </c>
      <c r="K17" s="11"/>
      <c r="L17" s="12">
        <f>L16+Table2[[#This Row],[Payable Amount]]</f>
        <v>23800</v>
      </c>
    </row>
    <row r="18" spans="1:12" x14ac:dyDescent="0.3">
      <c r="A18" s="6">
        <v>13</v>
      </c>
      <c r="B18" s="35">
        <v>44966</v>
      </c>
      <c r="C18" s="7" t="s">
        <v>75</v>
      </c>
      <c r="D18" s="28" t="s">
        <v>94</v>
      </c>
      <c r="E18" s="8">
        <v>35.871000000000002</v>
      </c>
      <c r="F18" s="8" t="s">
        <v>3</v>
      </c>
      <c r="G18" s="8" t="s">
        <v>14</v>
      </c>
      <c r="H18" s="8" t="s">
        <v>5</v>
      </c>
      <c r="I18" s="9" t="s">
        <v>49</v>
      </c>
      <c r="J18" s="10">
        <f t="shared" si="0"/>
        <v>2800</v>
      </c>
      <c r="K18" s="11"/>
      <c r="L18" s="12">
        <f>L17+Table2[[#This Row],[Payable Amount]]</f>
        <v>26600</v>
      </c>
    </row>
    <row r="19" spans="1:12" x14ac:dyDescent="0.3">
      <c r="A19" s="6">
        <v>15</v>
      </c>
      <c r="B19" s="35">
        <v>44970</v>
      </c>
      <c r="C19" s="7" t="s">
        <v>75</v>
      </c>
      <c r="D19" s="29" t="s">
        <v>84</v>
      </c>
      <c r="E19" s="8">
        <v>35.878999999999998</v>
      </c>
      <c r="F19" s="8" t="s">
        <v>3</v>
      </c>
      <c r="G19" s="8" t="s">
        <v>9</v>
      </c>
      <c r="H19" s="8" t="s">
        <v>5</v>
      </c>
      <c r="I19" s="9" t="s">
        <v>49</v>
      </c>
      <c r="J19" s="10">
        <f t="shared" si="0"/>
        <v>2800</v>
      </c>
      <c r="K19" s="11"/>
      <c r="L19" s="12">
        <f>L18+Table2[[#This Row],[Payable Amount]]</f>
        <v>29400</v>
      </c>
    </row>
    <row r="20" spans="1:12" x14ac:dyDescent="0.3">
      <c r="A20" s="6">
        <v>16</v>
      </c>
      <c r="B20" s="35">
        <v>44972</v>
      </c>
      <c r="C20" s="7" t="s">
        <v>75</v>
      </c>
      <c r="D20" s="28" t="s">
        <v>80</v>
      </c>
      <c r="E20" s="8">
        <v>34.847999999999999</v>
      </c>
      <c r="F20" s="8" t="s">
        <v>3</v>
      </c>
      <c r="G20" s="8" t="s">
        <v>7</v>
      </c>
      <c r="H20" s="8" t="s">
        <v>5</v>
      </c>
      <c r="I20" s="9" t="s">
        <v>49</v>
      </c>
      <c r="J20" s="10">
        <f t="shared" si="0"/>
        <v>2800</v>
      </c>
      <c r="K20" s="11"/>
      <c r="L20" s="12">
        <f>L19+Table2[[#This Row],[Payable Amount]]</f>
        <v>32200</v>
      </c>
    </row>
    <row r="21" spans="1:12" x14ac:dyDescent="0.3">
      <c r="A21" s="6"/>
      <c r="B21" s="36">
        <v>44972</v>
      </c>
      <c r="C21" s="27" t="s">
        <v>75</v>
      </c>
      <c r="D21" s="27"/>
      <c r="E21" s="8"/>
      <c r="F21" s="8"/>
      <c r="G21" s="8"/>
      <c r="H21" s="8"/>
      <c r="I21" s="8"/>
      <c r="J21" s="10" t="str">
        <f t="shared" si="0"/>
        <v/>
      </c>
      <c r="K21" s="14">
        <v>16800</v>
      </c>
      <c r="L21" s="12">
        <f>Table2[[#This Row],[Payment Amount]]-L20</f>
        <v>-15400</v>
      </c>
    </row>
    <row r="22" spans="1:12" x14ac:dyDescent="0.3">
      <c r="A22" s="6">
        <v>17</v>
      </c>
      <c r="B22" s="35">
        <v>44980</v>
      </c>
      <c r="C22" s="7" t="s">
        <v>75</v>
      </c>
      <c r="D22" s="28" t="s">
        <v>76</v>
      </c>
      <c r="E22" s="8">
        <v>34.85</v>
      </c>
      <c r="F22" s="8" t="s">
        <v>3</v>
      </c>
      <c r="G22" s="8" t="s">
        <v>4</v>
      </c>
      <c r="H22" s="8" t="s">
        <v>5</v>
      </c>
      <c r="I22" s="9" t="s">
        <v>49</v>
      </c>
      <c r="J22" s="10">
        <f t="shared" si="0"/>
        <v>2800</v>
      </c>
      <c r="K22" s="11"/>
      <c r="L22" s="12">
        <f>Table2[[#This Row],[Payable Amount]]-L21</f>
        <v>18200</v>
      </c>
    </row>
    <row r="23" spans="1:12" x14ac:dyDescent="0.3">
      <c r="A23" s="6">
        <v>18</v>
      </c>
      <c r="B23" s="35">
        <v>44980</v>
      </c>
      <c r="C23" s="7" t="s">
        <v>75</v>
      </c>
      <c r="D23" s="29" t="s">
        <v>96</v>
      </c>
      <c r="E23" s="8">
        <v>34.863</v>
      </c>
      <c r="F23" s="8" t="s">
        <v>3</v>
      </c>
      <c r="G23" s="8" t="s">
        <v>15</v>
      </c>
      <c r="H23" s="8" t="s">
        <v>5</v>
      </c>
      <c r="I23" s="9" t="s">
        <v>49</v>
      </c>
      <c r="J23" s="10">
        <f t="shared" si="0"/>
        <v>2800</v>
      </c>
      <c r="K23" s="11"/>
      <c r="L23" s="12">
        <f>Table2[[#This Row],[Payable Amount]]+L22</f>
        <v>21000</v>
      </c>
    </row>
    <row r="24" spans="1:12" x14ac:dyDescent="0.3">
      <c r="A24" s="6"/>
      <c r="B24" s="35">
        <v>44985</v>
      </c>
      <c r="C24" s="7" t="s">
        <v>75</v>
      </c>
      <c r="D24" s="28"/>
      <c r="E24" s="8"/>
      <c r="F24" s="8"/>
      <c r="G24" s="8"/>
      <c r="H24" s="8"/>
      <c r="I24" s="8"/>
      <c r="J24" s="10" t="str">
        <f t="shared" si="0"/>
        <v/>
      </c>
      <c r="K24" s="14">
        <v>15304</v>
      </c>
      <c r="L24" s="12">
        <f>Table2[[#This Row],[Payment Amount]]-L23</f>
        <v>-5696</v>
      </c>
    </row>
    <row r="25" spans="1:12" x14ac:dyDescent="0.3">
      <c r="A25" s="6">
        <v>19</v>
      </c>
      <c r="B25" s="35">
        <v>44994</v>
      </c>
      <c r="C25" s="7" t="s">
        <v>75</v>
      </c>
      <c r="D25" s="29" t="s">
        <v>88</v>
      </c>
      <c r="E25" s="8">
        <v>35.860999999999997</v>
      </c>
      <c r="F25" s="8" t="s">
        <v>3</v>
      </c>
      <c r="G25" s="8" t="s">
        <v>11</v>
      </c>
      <c r="H25" s="8" t="s">
        <v>5</v>
      </c>
      <c r="I25" s="9" t="s">
        <v>49</v>
      </c>
      <c r="J25" s="10">
        <f t="shared" si="0"/>
        <v>2800</v>
      </c>
      <c r="K25" s="11"/>
      <c r="L25" s="12">
        <f>Table2[[#This Row],[Payable Amount]]-L24</f>
        <v>8496</v>
      </c>
    </row>
    <row r="26" spans="1:12" x14ac:dyDescent="0.3">
      <c r="A26" s="6">
        <v>20</v>
      </c>
      <c r="B26" s="35">
        <v>44994</v>
      </c>
      <c r="C26" s="7" t="s">
        <v>75</v>
      </c>
      <c r="D26" s="28" t="s">
        <v>98</v>
      </c>
      <c r="E26" s="8">
        <v>34.838000000000001</v>
      </c>
      <c r="F26" s="8" t="s">
        <v>3</v>
      </c>
      <c r="G26" s="8" t="s">
        <v>16</v>
      </c>
      <c r="H26" s="8" t="s">
        <v>5</v>
      </c>
      <c r="I26" s="9" t="s">
        <v>49</v>
      </c>
      <c r="J26" s="10">
        <f t="shared" si="0"/>
        <v>2800</v>
      </c>
      <c r="K26" s="11"/>
      <c r="L26" s="12">
        <f>L25+Table2[[#This Row],[Payable Amount]]</f>
        <v>11296</v>
      </c>
    </row>
    <row r="27" spans="1:12" x14ac:dyDescent="0.3">
      <c r="A27" s="6"/>
      <c r="B27" s="36">
        <v>44994</v>
      </c>
      <c r="C27" s="27" t="s">
        <v>75</v>
      </c>
      <c r="D27" s="29"/>
      <c r="E27" s="8"/>
      <c r="F27" s="8"/>
      <c r="G27" s="8"/>
      <c r="H27" s="8"/>
      <c r="I27" s="8"/>
      <c r="J27" s="10" t="str">
        <f t="shared" si="0"/>
        <v/>
      </c>
      <c r="K27" s="14">
        <v>4200</v>
      </c>
      <c r="L27" s="12">
        <f>Table2[[#This Row],[Payment Amount]]-L26</f>
        <v>-7096</v>
      </c>
    </row>
    <row r="28" spans="1:12" x14ac:dyDescent="0.3">
      <c r="A28" s="6">
        <v>21</v>
      </c>
      <c r="B28" s="35">
        <v>44999</v>
      </c>
      <c r="C28" s="7" t="s">
        <v>75</v>
      </c>
      <c r="D28" s="28" t="s">
        <v>100</v>
      </c>
      <c r="E28" s="8">
        <v>35.851999999999997</v>
      </c>
      <c r="F28" s="8" t="s">
        <v>3</v>
      </c>
      <c r="G28" s="8" t="s">
        <v>17</v>
      </c>
      <c r="H28" s="8" t="s">
        <v>5</v>
      </c>
      <c r="I28" s="9" t="s">
        <v>49</v>
      </c>
      <c r="J28" s="10">
        <f t="shared" si="0"/>
        <v>2800</v>
      </c>
      <c r="K28" s="11"/>
      <c r="L28" s="12">
        <f>Table2[[#This Row],[Payable Amount]]-L27</f>
        <v>9896</v>
      </c>
    </row>
    <row r="29" spans="1:12" x14ac:dyDescent="0.3">
      <c r="A29" s="6">
        <v>22</v>
      </c>
      <c r="B29" s="35">
        <v>45000</v>
      </c>
      <c r="C29" s="7" t="s">
        <v>75</v>
      </c>
      <c r="D29" s="29" t="s">
        <v>76</v>
      </c>
      <c r="E29" s="8">
        <v>34.881999999999998</v>
      </c>
      <c r="F29" s="8" t="s">
        <v>3</v>
      </c>
      <c r="G29" s="8" t="s">
        <v>4</v>
      </c>
      <c r="H29" s="8" t="s">
        <v>5</v>
      </c>
      <c r="I29" s="9" t="s">
        <v>49</v>
      </c>
      <c r="J29" s="10">
        <f t="shared" si="0"/>
        <v>2800</v>
      </c>
      <c r="K29" s="11"/>
      <c r="L29" s="12">
        <f>L28+Table2[[#This Row],[Payable Amount]]</f>
        <v>12696</v>
      </c>
    </row>
    <row r="30" spans="1:12" x14ac:dyDescent="0.3">
      <c r="A30" s="6"/>
      <c r="B30" s="35">
        <v>45002</v>
      </c>
      <c r="C30" s="7" t="s">
        <v>75</v>
      </c>
      <c r="D30" s="28"/>
      <c r="E30" s="8"/>
      <c r="F30" s="8"/>
      <c r="G30" s="8"/>
      <c r="H30" s="8"/>
      <c r="I30" s="8"/>
      <c r="J30" s="10" t="str">
        <f t="shared" si="0"/>
        <v/>
      </c>
      <c r="K30" s="14">
        <v>5600</v>
      </c>
      <c r="L30" s="12">
        <f>Table2[[#This Row],[Payment Amount]]-L29</f>
        <v>-7096</v>
      </c>
    </row>
    <row r="31" spans="1:12" x14ac:dyDescent="0.3">
      <c r="A31" s="6">
        <v>23</v>
      </c>
      <c r="B31" s="35">
        <v>45008</v>
      </c>
      <c r="C31" s="7" t="s">
        <v>75</v>
      </c>
      <c r="D31" s="29" t="s">
        <v>90</v>
      </c>
      <c r="E31" s="8">
        <v>34.899000000000001</v>
      </c>
      <c r="F31" s="8" t="s">
        <v>3</v>
      </c>
      <c r="G31" s="8" t="s">
        <v>12</v>
      </c>
      <c r="H31" s="8" t="s">
        <v>5</v>
      </c>
      <c r="I31" s="9" t="s">
        <v>49</v>
      </c>
      <c r="J31" s="10">
        <f t="shared" si="0"/>
        <v>2800</v>
      </c>
      <c r="K31" s="11"/>
      <c r="L31" s="12">
        <f>Table2[[#This Row],[Payable Amount]]-L30</f>
        <v>9896</v>
      </c>
    </row>
    <row r="32" spans="1:12" x14ac:dyDescent="0.3">
      <c r="A32" s="6">
        <v>24</v>
      </c>
      <c r="B32" s="35">
        <v>45016</v>
      </c>
      <c r="C32" s="7" t="s">
        <v>75</v>
      </c>
      <c r="D32" s="28" t="s">
        <v>76</v>
      </c>
      <c r="E32" s="8">
        <v>34.856000000000002</v>
      </c>
      <c r="F32" s="8" t="s">
        <v>3</v>
      </c>
      <c r="G32" s="8" t="s">
        <v>4</v>
      </c>
      <c r="H32" s="8" t="s">
        <v>5</v>
      </c>
      <c r="I32" s="9" t="s">
        <v>49</v>
      </c>
      <c r="J32" s="10">
        <f t="shared" si="0"/>
        <v>2800</v>
      </c>
      <c r="K32" s="11"/>
      <c r="L32" s="12">
        <f>Table2[[#This Row],[Payable Amount]]+L31</f>
        <v>12696</v>
      </c>
    </row>
    <row r="33" spans="1:12" x14ac:dyDescent="0.3">
      <c r="A33" s="6"/>
      <c r="B33" s="36">
        <v>45017</v>
      </c>
      <c r="C33" s="27" t="s">
        <v>75</v>
      </c>
      <c r="D33" s="27"/>
      <c r="E33" s="8"/>
      <c r="F33" s="8"/>
      <c r="G33" s="8"/>
      <c r="H33" s="8"/>
      <c r="I33" s="8"/>
      <c r="J33" s="10" t="str">
        <f t="shared" si="0"/>
        <v/>
      </c>
      <c r="K33" s="14">
        <v>11200</v>
      </c>
      <c r="L33" s="12">
        <f>Table2[[#This Row],[Payment Amount]]-L32</f>
        <v>-1496</v>
      </c>
    </row>
    <row r="34" spans="1:12" x14ac:dyDescent="0.3">
      <c r="A34" s="6">
        <v>25</v>
      </c>
      <c r="B34" s="35">
        <v>45019</v>
      </c>
      <c r="C34" s="7" t="s">
        <v>75</v>
      </c>
      <c r="D34" s="28" t="s">
        <v>90</v>
      </c>
      <c r="E34" s="8">
        <v>34.880000000000003</v>
      </c>
      <c r="F34" s="8" t="s">
        <v>3</v>
      </c>
      <c r="G34" s="8" t="s">
        <v>12</v>
      </c>
      <c r="H34" s="8" t="s">
        <v>5</v>
      </c>
      <c r="I34" s="9" t="s">
        <v>49</v>
      </c>
      <c r="J34" s="10">
        <f t="shared" si="0"/>
        <v>2800</v>
      </c>
      <c r="K34" s="11"/>
      <c r="L34" s="12">
        <f>Table2[[#This Row],[Payable Amount]]-L33</f>
        <v>4296</v>
      </c>
    </row>
    <row r="35" spans="1:12" x14ac:dyDescent="0.3">
      <c r="A35" s="6">
        <v>26</v>
      </c>
      <c r="B35" s="35">
        <v>45027</v>
      </c>
      <c r="C35" s="7" t="s">
        <v>75</v>
      </c>
      <c r="D35" s="29" t="s">
        <v>102</v>
      </c>
      <c r="E35" s="8">
        <v>34.866999999999997</v>
      </c>
      <c r="F35" s="8" t="s">
        <v>3</v>
      </c>
      <c r="G35" s="8" t="s">
        <v>18</v>
      </c>
      <c r="H35" s="8" t="s">
        <v>5</v>
      </c>
      <c r="I35" s="9" t="s">
        <v>49</v>
      </c>
      <c r="J35" s="10">
        <f t="shared" si="0"/>
        <v>2800</v>
      </c>
      <c r="K35" s="11"/>
      <c r="L35" s="12">
        <f>L34+Table2[[#This Row],[Payable Amount]]</f>
        <v>7096</v>
      </c>
    </row>
    <row r="36" spans="1:12" x14ac:dyDescent="0.3">
      <c r="A36" s="6">
        <v>27</v>
      </c>
      <c r="B36" s="35">
        <v>45027</v>
      </c>
      <c r="C36" s="7" t="s">
        <v>75</v>
      </c>
      <c r="D36" s="28" t="s">
        <v>104</v>
      </c>
      <c r="E36" s="8">
        <v>34.875</v>
      </c>
      <c r="F36" s="8" t="s">
        <v>3</v>
      </c>
      <c r="G36" s="8" t="s">
        <v>19</v>
      </c>
      <c r="H36" s="8" t="s">
        <v>5</v>
      </c>
      <c r="I36" s="9" t="s">
        <v>49</v>
      </c>
      <c r="J36" s="10">
        <f t="shared" si="0"/>
        <v>2800</v>
      </c>
      <c r="K36" s="11"/>
      <c r="L36" s="12">
        <f>L35+Table2[[#This Row],[Payable Amount]]</f>
        <v>9896</v>
      </c>
    </row>
    <row r="37" spans="1:12" x14ac:dyDescent="0.3">
      <c r="A37" s="6">
        <v>28</v>
      </c>
      <c r="B37" s="35">
        <v>45028</v>
      </c>
      <c r="C37" s="7" t="s">
        <v>75</v>
      </c>
      <c r="D37" s="29" t="s">
        <v>98</v>
      </c>
      <c r="E37" s="8">
        <v>34.875</v>
      </c>
      <c r="F37" s="8" t="s">
        <v>3</v>
      </c>
      <c r="G37" s="8" t="s">
        <v>16</v>
      </c>
      <c r="H37" s="8" t="s">
        <v>5</v>
      </c>
      <c r="I37" s="9" t="s">
        <v>49</v>
      </c>
      <c r="J37" s="10">
        <f t="shared" si="0"/>
        <v>2800</v>
      </c>
      <c r="K37" s="11"/>
      <c r="L37" s="12">
        <f>L36+Table2[[#This Row],[Payable Amount]]</f>
        <v>12696</v>
      </c>
    </row>
    <row r="38" spans="1:12" x14ac:dyDescent="0.3">
      <c r="A38" s="6"/>
      <c r="B38" s="36">
        <v>45030</v>
      </c>
      <c r="C38" s="27" t="s">
        <v>75</v>
      </c>
      <c r="D38" s="28"/>
      <c r="E38" s="8"/>
      <c r="F38" s="8"/>
      <c r="G38" s="8"/>
      <c r="H38" s="8"/>
      <c r="I38" s="8"/>
      <c r="J38" s="10" t="str">
        <f t="shared" si="0"/>
        <v/>
      </c>
      <c r="K38" s="14">
        <v>2800</v>
      </c>
      <c r="L38" s="12">
        <f>Table2[[#This Row],[Payment Amount]]-L37</f>
        <v>-9896</v>
      </c>
    </row>
    <row r="39" spans="1:12" x14ac:dyDescent="0.3">
      <c r="A39" s="6"/>
      <c r="B39" s="36">
        <v>45056</v>
      </c>
      <c r="C39" s="27" t="s">
        <v>75</v>
      </c>
      <c r="D39" s="29"/>
      <c r="E39" s="8"/>
      <c r="F39" s="8"/>
      <c r="G39" s="8"/>
      <c r="H39" s="8"/>
      <c r="I39" s="8"/>
      <c r="J39" s="10" t="str">
        <f t="shared" si="0"/>
        <v/>
      </c>
      <c r="K39" s="14">
        <v>9800</v>
      </c>
      <c r="L39" s="12">
        <f>Table2[[#This Row],[Payment Amount]]+L38</f>
        <v>-96</v>
      </c>
    </row>
    <row r="40" spans="1:12" x14ac:dyDescent="0.3">
      <c r="A40" s="6">
        <v>29</v>
      </c>
      <c r="B40" s="35">
        <v>45072</v>
      </c>
      <c r="C40" s="7" t="s">
        <v>75</v>
      </c>
      <c r="D40" s="28" t="s">
        <v>106</v>
      </c>
      <c r="E40" s="8">
        <v>34.859000000000002</v>
      </c>
      <c r="F40" s="8" t="s">
        <v>3</v>
      </c>
      <c r="G40" s="8" t="s">
        <v>20</v>
      </c>
      <c r="H40" s="8" t="s">
        <v>5</v>
      </c>
      <c r="I40" s="9" t="s">
        <v>49</v>
      </c>
      <c r="J40" s="10">
        <f t="shared" si="0"/>
        <v>2800</v>
      </c>
      <c r="K40" s="11"/>
      <c r="L40" s="12">
        <f>Table2[[#This Row],[Payable Amount]]-L39</f>
        <v>2896</v>
      </c>
    </row>
    <row r="41" spans="1:12" x14ac:dyDescent="0.3">
      <c r="A41" s="6">
        <v>30</v>
      </c>
      <c r="B41" s="35">
        <v>45075</v>
      </c>
      <c r="C41" s="7" t="s">
        <v>75</v>
      </c>
      <c r="D41" s="29" t="s">
        <v>102</v>
      </c>
      <c r="E41" s="8">
        <v>34.906999999999996</v>
      </c>
      <c r="F41" s="8" t="s">
        <v>3</v>
      </c>
      <c r="G41" s="8" t="s">
        <v>18</v>
      </c>
      <c r="H41" s="8" t="s">
        <v>5</v>
      </c>
      <c r="I41" s="9" t="s">
        <v>49</v>
      </c>
      <c r="J41" s="10">
        <f t="shared" si="0"/>
        <v>2800</v>
      </c>
      <c r="K41" s="11"/>
      <c r="L41" s="12">
        <f>L40+Table2[[#This Row],[Payable Amount]]</f>
        <v>5696</v>
      </c>
    </row>
    <row r="42" spans="1:12" x14ac:dyDescent="0.3">
      <c r="A42" s="6">
        <v>31</v>
      </c>
      <c r="B42" s="35">
        <v>45075</v>
      </c>
      <c r="C42" s="7" t="s">
        <v>75</v>
      </c>
      <c r="D42" s="28" t="s">
        <v>108</v>
      </c>
      <c r="E42" s="8">
        <v>34.89</v>
      </c>
      <c r="F42" s="8" t="s">
        <v>3</v>
      </c>
      <c r="G42" s="8" t="s">
        <v>21</v>
      </c>
      <c r="H42" s="8" t="s">
        <v>5</v>
      </c>
      <c r="I42" s="9" t="s">
        <v>49</v>
      </c>
      <c r="J42" s="10">
        <f t="shared" si="0"/>
        <v>2800</v>
      </c>
      <c r="K42" s="11"/>
      <c r="L42" s="12">
        <f>L41+Table2[[#This Row],[Payable Amount]]</f>
        <v>8496</v>
      </c>
    </row>
    <row r="43" spans="1:12" x14ac:dyDescent="0.3">
      <c r="A43" s="6">
        <v>32</v>
      </c>
      <c r="B43" s="35">
        <v>45077</v>
      </c>
      <c r="C43" s="7" t="s">
        <v>75</v>
      </c>
      <c r="D43" s="29" t="s">
        <v>110</v>
      </c>
      <c r="E43" s="8">
        <v>34.850999999999999</v>
      </c>
      <c r="F43" s="8" t="s">
        <v>3</v>
      </c>
      <c r="G43" s="8" t="s">
        <v>22</v>
      </c>
      <c r="H43" s="8" t="s">
        <v>5</v>
      </c>
      <c r="I43" s="9" t="s">
        <v>49</v>
      </c>
      <c r="J43" s="10">
        <f t="shared" si="0"/>
        <v>2800</v>
      </c>
      <c r="K43" s="11"/>
      <c r="L43" s="12">
        <f>L42+Table2[[#This Row],[Payable Amount]]</f>
        <v>11296</v>
      </c>
    </row>
    <row r="44" spans="1:12" x14ac:dyDescent="0.3">
      <c r="A44" s="6">
        <v>33</v>
      </c>
      <c r="B44" s="35">
        <v>45089</v>
      </c>
      <c r="C44" s="7" t="s">
        <v>75</v>
      </c>
      <c r="D44" s="28" t="s">
        <v>181</v>
      </c>
      <c r="E44" s="8">
        <v>34.865000000000002</v>
      </c>
      <c r="F44" s="8" t="s">
        <v>3</v>
      </c>
      <c r="G44" s="8" t="s">
        <v>23</v>
      </c>
      <c r="H44" s="8" t="s">
        <v>5</v>
      </c>
      <c r="I44" s="9" t="s">
        <v>49</v>
      </c>
      <c r="J44" s="10">
        <f t="shared" si="0"/>
        <v>2800</v>
      </c>
      <c r="K44" s="11"/>
      <c r="L44" s="12">
        <f>L43+Table2[[#This Row],[Payable Amount]]</f>
        <v>14096</v>
      </c>
    </row>
    <row r="45" spans="1:12" x14ac:dyDescent="0.3">
      <c r="A45" s="6">
        <v>34</v>
      </c>
      <c r="B45" s="35">
        <v>45098</v>
      </c>
      <c r="C45" s="7" t="s">
        <v>75</v>
      </c>
      <c r="D45" s="29" t="s">
        <v>112</v>
      </c>
      <c r="E45" s="8">
        <v>34.881999999999998</v>
      </c>
      <c r="F45" s="8" t="s">
        <v>3</v>
      </c>
      <c r="G45" s="8" t="s">
        <v>24</v>
      </c>
      <c r="H45" s="8" t="s">
        <v>5</v>
      </c>
      <c r="I45" s="9" t="s">
        <v>49</v>
      </c>
      <c r="J45" s="10">
        <f t="shared" si="0"/>
        <v>2800</v>
      </c>
      <c r="K45" s="11"/>
      <c r="L45" s="12">
        <f>L44+Table2[[#This Row],[Payable Amount]]</f>
        <v>16896</v>
      </c>
    </row>
    <row r="46" spans="1:12" x14ac:dyDescent="0.3">
      <c r="A46" s="6">
        <v>35</v>
      </c>
      <c r="B46" s="35">
        <v>45100</v>
      </c>
      <c r="C46" s="7" t="s">
        <v>75</v>
      </c>
      <c r="D46" s="28" t="s">
        <v>106</v>
      </c>
      <c r="E46" s="8">
        <v>34.874000000000002</v>
      </c>
      <c r="F46" s="8" t="s">
        <v>3</v>
      </c>
      <c r="G46" s="8" t="s">
        <v>20</v>
      </c>
      <c r="H46" s="8" t="s">
        <v>5</v>
      </c>
      <c r="I46" s="9" t="s">
        <v>49</v>
      </c>
      <c r="J46" s="10">
        <f t="shared" si="0"/>
        <v>2800</v>
      </c>
      <c r="K46" s="11"/>
      <c r="L46" s="12">
        <f>L45+Table2[[#This Row],[Payable Amount]]</f>
        <v>19696</v>
      </c>
    </row>
    <row r="47" spans="1:12" x14ac:dyDescent="0.3">
      <c r="A47" s="6">
        <v>36</v>
      </c>
      <c r="B47" s="35">
        <v>45103</v>
      </c>
      <c r="C47" s="7" t="s">
        <v>75</v>
      </c>
      <c r="D47" s="29" t="s">
        <v>108</v>
      </c>
      <c r="E47" s="8">
        <v>34.899000000000001</v>
      </c>
      <c r="F47" s="8" t="s">
        <v>3</v>
      </c>
      <c r="G47" s="8" t="s">
        <v>21</v>
      </c>
      <c r="H47" s="8" t="s">
        <v>5</v>
      </c>
      <c r="I47" s="9" t="s">
        <v>49</v>
      </c>
      <c r="J47" s="10">
        <f t="shared" si="0"/>
        <v>2800</v>
      </c>
      <c r="K47" s="11"/>
      <c r="L47" s="12">
        <f>L46+Table2[[#This Row],[Payable Amount]]</f>
        <v>22496</v>
      </c>
    </row>
    <row r="48" spans="1:12" x14ac:dyDescent="0.3">
      <c r="A48" s="6">
        <v>37</v>
      </c>
      <c r="B48" s="35">
        <v>45103</v>
      </c>
      <c r="C48" s="7" t="s">
        <v>75</v>
      </c>
      <c r="D48" s="28" t="s">
        <v>114</v>
      </c>
      <c r="E48" s="8">
        <v>34.905000000000001</v>
      </c>
      <c r="F48" s="8" t="s">
        <v>3</v>
      </c>
      <c r="G48" s="8" t="s">
        <v>25</v>
      </c>
      <c r="H48" s="8" t="s">
        <v>5</v>
      </c>
      <c r="I48" s="9" t="s">
        <v>49</v>
      </c>
      <c r="J48" s="10">
        <f t="shared" si="0"/>
        <v>2800</v>
      </c>
      <c r="K48" s="11"/>
      <c r="L48" s="12">
        <f>L47+Table2[[#This Row],[Payable Amount]]</f>
        <v>25296</v>
      </c>
    </row>
    <row r="49" spans="1:12" x14ac:dyDescent="0.3">
      <c r="A49" s="6"/>
      <c r="B49" s="36">
        <v>45103</v>
      </c>
      <c r="C49" s="27" t="s">
        <v>75</v>
      </c>
      <c r="D49" s="29"/>
      <c r="E49" s="8"/>
      <c r="F49" s="8"/>
      <c r="G49" s="8"/>
      <c r="H49" s="8"/>
      <c r="I49" s="8"/>
      <c r="J49" s="10" t="str">
        <f t="shared" si="0"/>
        <v/>
      </c>
      <c r="K49" s="14">
        <v>14000</v>
      </c>
      <c r="L49" s="12">
        <f>Table2[[#This Row],[Payment Amount]]-L48</f>
        <v>-11296</v>
      </c>
    </row>
    <row r="50" spans="1:12" x14ac:dyDescent="0.3">
      <c r="A50" s="6">
        <v>38</v>
      </c>
      <c r="B50" s="35">
        <v>45104</v>
      </c>
      <c r="C50" s="7" t="s">
        <v>75</v>
      </c>
      <c r="D50" s="28" t="s">
        <v>116</v>
      </c>
      <c r="E50" s="8">
        <v>35.872999999999998</v>
      </c>
      <c r="F50" s="8" t="s">
        <v>3</v>
      </c>
      <c r="G50" s="8" t="s">
        <v>26</v>
      </c>
      <c r="H50" s="8" t="s">
        <v>5</v>
      </c>
      <c r="I50" s="9" t="s">
        <v>49</v>
      </c>
      <c r="J50" s="10">
        <f t="shared" si="0"/>
        <v>2800</v>
      </c>
      <c r="K50" s="11"/>
      <c r="L50" s="12">
        <f>Table2[[#This Row],[Payable Amount]]-L49</f>
        <v>14096</v>
      </c>
    </row>
    <row r="51" spans="1:12" x14ac:dyDescent="0.3">
      <c r="A51" s="6"/>
      <c r="B51" s="36">
        <v>45113</v>
      </c>
      <c r="C51" s="27" t="s">
        <v>75</v>
      </c>
      <c r="D51" s="27"/>
      <c r="E51" s="8"/>
      <c r="F51" s="8"/>
      <c r="G51" s="8"/>
      <c r="H51" s="8"/>
      <c r="I51" s="8"/>
      <c r="J51" s="10" t="str">
        <f t="shared" si="0"/>
        <v/>
      </c>
      <c r="K51" s="14">
        <v>11200</v>
      </c>
      <c r="L51" s="12">
        <f>Table2[[#This Row],[Payment Amount]]-L50</f>
        <v>-2896</v>
      </c>
    </row>
    <row r="52" spans="1:12" x14ac:dyDescent="0.3">
      <c r="A52" s="6">
        <v>39</v>
      </c>
      <c r="B52" s="35">
        <v>45118</v>
      </c>
      <c r="C52" s="7" t="s">
        <v>75</v>
      </c>
      <c r="D52" s="28" t="s">
        <v>114</v>
      </c>
      <c r="E52" s="8">
        <v>39.875</v>
      </c>
      <c r="F52" s="8" t="s">
        <v>27</v>
      </c>
      <c r="G52" s="8" t="s">
        <v>25</v>
      </c>
      <c r="H52" s="8" t="s">
        <v>5</v>
      </c>
      <c r="I52" s="9" t="s">
        <v>49</v>
      </c>
      <c r="J52" s="10">
        <f t="shared" si="0"/>
        <v>2800</v>
      </c>
      <c r="K52" s="11"/>
      <c r="L52" s="12">
        <f>Table2[[#This Row],[Payable Amount]]-L51</f>
        <v>5696</v>
      </c>
    </row>
    <row r="53" spans="1:12" x14ac:dyDescent="0.3">
      <c r="A53" s="6">
        <v>40</v>
      </c>
      <c r="B53" s="35">
        <v>45114</v>
      </c>
      <c r="C53" s="7" t="s">
        <v>75</v>
      </c>
      <c r="D53" s="29" t="s">
        <v>118</v>
      </c>
      <c r="E53" s="8">
        <v>34.99</v>
      </c>
      <c r="F53" s="8" t="s">
        <v>3</v>
      </c>
      <c r="G53" s="8" t="s">
        <v>28</v>
      </c>
      <c r="H53" s="8" t="s">
        <v>5</v>
      </c>
      <c r="I53" s="9" t="s">
        <v>49</v>
      </c>
      <c r="J53" s="10">
        <f t="shared" si="0"/>
        <v>2800</v>
      </c>
      <c r="K53" s="11"/>
      <c r="L53" s="12">
        <f>L52+Table2[[#This Row],[Payable Amount]]</f>
        <v>8496</v>
      </c>
    </row>
    <row r="54" spans="1:12" x14ac:dyDescent="0.3">
      <c r="A54" s="6">
        <v>41</v>
      </c>
      <c r="B54" s="35">
        <v>45114</v>
      </c>
      <c r="C54" s="7" t="s">
        <v>75</v>
      </c>
      <c r="D54" s="28" t="s">
        <v>120</v>
      </c>
      <c r="E54" s="8">
        <v>34.896000000000001</v>
      </c>
      <c r="F54" s="8" t="s">
        <v>3</v>
      </c>
      <c r="G54" s="8" t="s">
        <v>29</v>
      </c>
      <c r="H54" s="8" t="s">
        <v>5</v>
      </c>
      <c r="I54" s="9" t="s">
        <v>49</v>
      </c>
      <c r="J54" s="10">
        <f t="shared" si="0"/>
        <v>2800</v>
      </c>
      <c r="K54" s="11"/>
      <c r="L54" s="12">
        <f>L53+Table2[[#This Row],[Payable Amount]]</f>
        <v>11296</v>
      </c>
    </row>
    <row r="55" spans="1:12" x14ac:dyDescent="0.3">
      <c r="A55" s="6">
        <v>42</v>
      </c>
      <c r="B55" s="35">
        <v>45115</v>
      </c>
      <c r="C55" s="7" t="s">
        <v>75</v>
      </c>
      <c r="D55" s="29" t="s">
        <v>102</v>
      </c>
      <c r="E55" s="8">
        <v>34.905000000000001</v>
      </c>
      <c r="F55" s="8" t="s">
        <v>3</v>
      </c>
      <c r="G55" s="8" t="s">
        <v>18</v>
      </c>
      <c r="H55" s="8" t="s">
        <v>5</v>
      </c>
      <c r="I55" s="9" t="s">
        <v>49</v>
      </c>
      <c r="J55" s="10">
        <f t="shared" si="0"/>
        <v>2800</v>
      </c>
      <c r="K55" s="11"/>
      <c r="L55" s="12">
        <f>L54+Table2[[#This Row],[Payable Amount]]</f>
        <v>14096</v>
      </c>
    </row>
    <row r="56" spans="1:12" x14ac:dyDescent="0.3">
      <c r="A56" s="6">
        <v>43</v>
      </c>
      <c r="B56" s="35">
        <v>45120</v>
      </c>
      <c r="C56" s="7" t="s">
        <v>75</v>
      </c>
      <c r="D56" s="28" t="s">
        <v>122</v>
      </c>
      <c r="E56" s="8">
        <v>35.875999999999998</v>
      </c>
      <c r="F56" s="8" t="s">
        <v>3</v>
      </c>
      <c r="G56" s="8" t="s">
        <v>30</v>
      </c>
      <c r="H56" s="8" t="s">
        <v>5</v>
      </c>
      <c r="I56" s="9" t="s">
        <v>49</v>
      </c>
      <c r="J56" s="10">
        <f t="shared" si="0"/>
        <v>2800</v>
      </c>
      <c r="K56" s="11"/>
      <c r="L56" s="12">
        <f>L55+Table2[[#This Row],[Payable Amount]]</f>
        <v>16896</v>
      </c>
    </row>
    <row r="57" spans="1:12" x14ac:dyDescent="0.3">
      <c r="A57" s="6">
        <v>44</v>
      </c>
      <c r="B57" s="35">
        <v>45126</v>
      </c>
      <c r="C57" s="7" t="s">
        <v>75</v>
      </c>
      <c r="D57" s="29" t="s">
        <v>124</v>
      </c>
      <c r="E57" s="8">
        <v>34.865000000000002</v>
      </c>
      <c r="F57" s="8" t="s">
        <v>3</v>
      </c>
      <c r="G57" s="8" t="s">
        <v>31</v>
      </c>
      <c r="H57" s="8" t="s">
        <v>5</v>
      </c>
      <c r="I57" s="9" t="s">
        <v>49</v>
      </c>
      <c r="J57" s="10">
        <f t="shared" si="0"/>
        <v>2800</v>
      </c>
      <c r="K57" s="11"/>
      <c r="L57" s="12">
        <f>L56+Table2[[#This Row],[Payable Amount]]</f>
        <v>19696</v>
      </c>
    </row>
    <row r="58" spans="1:12" x14ac:dyDescent="0.3">
      <c r="A58" s="6">
        <v>45</v>
      </c>
      <c r="B58" s="35">
        <v>45128</v>
      </c>
      <c r="C58" s="7" t="s">
        <v>75</v>
      </c>
      <c r="D58" s="28" t="s">
        <v>102</v>
      </c>
      <c r="E58" s="8">
        <v>34.875</v>
      </c>
      <c r="F58" s="8" t="s">
        <v>3</v>
      </c>
      <c r="G58" s="8" t="s">
        <v>18</v>
      </c>
      <c r="H58" s="8" t="s">
        <v>5</v>
      </c>
      <c r="I58" s="9" t="s">
        <v>49</v>
      </c>
      <c r="J58" s="10">
        <f t="shared" si="0"/>
        <v>2800</v>
      </c>
      <c r="K58" s="11"/>
      <c r="L58" s="12">
        <f>L57+Table2[[#This Row],[Payable Amount]]</f>
        <v>22496</v>
      </c>
    </row>
    <row r="59" spans="1:12" x14ac:dyDescent="0.3">
      <c r="A59" s="6">
        <v>46</v>
      </c>
      <c r="B59" s="35">
        <v>45128</v>
      </c>
      <c r="C59" s="7" t="s">
        <v>75</v>
      </c>
      <c r="D59" s="29" t="s">
        <v>126</v>
      </c>
      <c r="E59" s="8">
        <v>34.869</v>
      </c>
      <c r="F59" s="8" t="s">
        <v>3</v>
      </c>
      <c r="G59" s="8" t="s">
        <v>32</v>
      </c>
      <c r="H59" s="8" t="s">
        <v>5</v>
      </c>
      <c r="I59" s="9" t="s">
        <v>49</v>
      </c>
      <c r="J59" s="10">
        <f t="shared" si="0"/>
        <v>2800</v>
      </c>
      <c r="K59" s="11"/>
      <c r="L59" s="12">
        <f>L58+Table2[[#This Row],[Payable Amount]]</f>
        <v>25296</v>
      </c>
    </row>
    <row r="60" spans="1:12" x14ac:dyDescent="0.3">
      <c r="A60" s="6">
        <v>47</v>
      </c>
      <c r="B60" s="35">
        <v>45128</v>
      </c>
      <c r="C60" s="7" t="s">
        <v>75</v>
      </c>
      <c r="D60" s="28" t="s">
        <v>100</v>
      </c>
      <c r="E60" s="8">
        <v>35.872</v>
      </c>
      <c r="F60" s="8" t="s">
        <v>3</v>
      </c>
      <c r="G60" s="8" t="s">
        <v>17</v>
      </c>
      <c r="H60" s="8" t="s">
        <v>5</v>
      </c>
      <c r="I60" s="9" t="s">
        <v>49</v>
      </c>
      <c r="J60" s="10">
        <f t="shared" si="0"/>
        <v>2800</v>
      </c>
      <c r="K60" s="11"/>
      <c r="L60" s="12">
        <f>L59+Table2[[#This Row],[Payable Amount]]</f>
        <v>28096</v>
      </c>
    </row>
    <row r="61" spans="1:12" x14ac:dyDescent="0.3">
      <c r="A61" s="6">
        <v>48</v>
      </c>
      <c r="B61" s="35">
        <v>45128</v>
      </c>
      <c r="C61" s="7" t="s">
        <v>75</v>
      </c>
      <c r="D61" s="29" t="s">
        <v>110</v>
      </c>
      <c r="E61" s="8">
        <v>34.880000000000003</v>
      </c>
      <c r="F61" s="8" t="s">
        <v>3</v>
      </c>
      <c r="G61" s="8" t="s">
        <v>33</v>
      </c>
      <c r="H61" s="8" t="s">
        <v>5</v>
      </c>
      <c r="I61" s="9" t="s">
        <v>49</v>
      </c>
      <c r="J61" s="10">
        <f t="shared" si="0"/>
        <v>2800</v>
      </c>
      <c r="K61" s="11"/>
      <c r="L61" s="12">
        <f>L60+Table2[[#This Row],[Payable Amount]]</f>
        <v>30896</v>
      </c>
    </row>
    <row r="62" spans="1:12" x14ac:dyDescent="0.3">
      <c r="A62" s="6">
        <v>49</v>
      </c>
      <c r="B62" s="35">
        <v>45128</v>
      </c>
      <c r="C62" s="7" t="s">
        <v>75</v>
      </c>
      <c r="D62" s="28" t="s">
        <v>129</v>
      </c>
      <c r="E62" s="8">
        <v>34.868000000000002</v>
      </c>
      <c r="F62" s="8" t="s">
        <v>3</v>
      </c>
      <c r="G62" s="8" t="s">
        <v>34</v>
      </c>
      <c r="H62" s="8" t="s">
        <v>5</v>
      </c>
      <c r="I62" s="9" t="s">
        <v>49</v>
      </c>
      <c r="J62" s="10">
        <f t="shared" si="0"/>
        <v>2800</v>
      </c>
      <c r="K62" s="11"/>
      <c r="L62" s="12">
        <f>L61+Table2[[#This Row],[Payable Amount]]</f>
        <v>33696</v>
      </c>
    </row>
    <row r="63" spans="1:12" x14ac:dyDescent="0.3">
      <c r="A63" s="6">
        <v>50</v>
      </c>
      <c r="B63" s="35">
        <v>45128</v>
      </c>
      <c r="C63" s="7" t="s">
        <v>75</v>
      </c>
      <c r="D63" s="29" t="s">
        <v>131</v>
      </c>
      <c r="E63" s="8">
        <v>34.874000000000002</v>
      </c>
      <c r="F63" s="8" t="s">
        <v>3</v>
      </c>
      <c r="G63" s="8" t="s">
        <v>35</v>
      </c>
      <c r="H63" s="8" t="s">
        <v>5</v>
      </c>
      <c r="I63" s="9" t="s">
        <v>49</v>
      </c>
      <c r="J63" s="10">
        <f t="shared" si="0"/>
        <v>2800</v>
      </c>
      <c r="K63" s="11"/>
      <c r="L63" s="12">
        <f>L62+Table2[[#This Row],[Payable Amount]]</f>
        <v>36496</v>
      </c>
    </row>
    <row r="64" spans="1:12" x14ac:dyDescent="0.3">
      <c r="A64" s="6">
        <v>51</v>
      </c>
      <c r="B64" s="35">
        <v>45129</v>
      </c>
      <c r="C64" s="7" t="s">
        <v>75</v>
      </c>
      <c r="D64" s="28" t="s">
        <v>120</v>
      </c>
      <c r="E64" s="8">
        <v>34.895000000000003</v>
      </c>
      <c r="F64" s="8" t="s">
        <v>3</v>
      </c>
      <c r="G64" s="8" t="s">
        <v>29</v>
      </c>
      <c r="H64" s="8" t="s">
        <v>5</v>
      </c>
      <c r="I64" s="9" t="s">
        <v>49</v>
      </c>
      <c r="J64" s="10">
        <f t="shared" si="0"/>
        <v>2800</v>
      </c>
      <c r="K64" s="11"/>
      <c r="L64" s="12">
        <f>L63+Table2[[#This Row],[Payable Amount]]</f>
        <v>39296</v>
      </c>
    </row>
    <row r="65" spans="1:12" x14ac:dyDescent="0.3">
      <c r="A65" s="6">
        <v>52</v>
      </c>
      <c r="B65" s="35">
        <v>45129</v>
      </c>
      <c r="C65" s="7" t="s">
        <v>75</v>
      </c>
      <c r="D65" s="29" t="s">
        <v>181</v>
      </c>
      <c r="E65" s="8">
        <v>34.878</v>
      </c>
      <c r="F65" s="8" t="s">
        <v>3</v>
      </c>
      <c r="G65" s="8" t="s">
        <v>23</v>
      </c>
      <c r="H65" s="8" t="s">
        <v>5</v>
      </c>
      <c r="I65" s="9" t="s">
        <v>49</v>
      </c>
      <c r="J65" s="10">
        <f t="shared" si="0"/>
        <v>2800</v>
      </c>
      <c r="K65" s="11"/>
      <c r="L65" s="12">
        <f>L64+Table2[[#This Row],[Payable Amount]]</f>
        <v>42096</v>
      </c>
    </row>
    <row r="66" spans="1:12" x14ac:dyDescent="0.3">
      <c r="A66" s="6">
        <v>53</v>
      </c>
      <c r="B66" s="35">
        <v>45129</v>
      </c>
      <c r="C66" s="7" t="s">
        <v>75</v>
      </c>
      <c r="D66" s="28" t="s">
        <v>133</v>
      </c>
      <c r="E66" s="8">
        <v>34.881999999999998</v>
      </c>
      <c r="F66" s="8" t="s">
        <v>3</v>
      </c>
      <c r="G66" s="8" t="s">
        <v>36</v>
      </c>
      <c r="H66" s="8" t="s">
        <v>5</v>
      </c>
      <c r="I66" s="9" t="s">
        <v>49</v>
      </c>
      <c r="J66" s="10">
        <f t="shared" si="0"/>
        <v>2800</v>
      </c>
      <c r="K66" s="11"/>
      <c r="L66" s="12">
        <f>L65+Table2[[#This Row],[Payable Amount]]</f>
        <v>44896</v>
      </c>
    </row>
    <row r="67" spans="1:12" x14ac:dyDescent="0.3">
      <c r="A67" s="6">
        <v>54</v>
      </c>
      <c r="B67" s="35">
        <v>45129</v>
      </c>
      <c r="C67" s="7" t="s">
        <v>75</v>
      </c>
      <c r="D67" s="29" t="s">
        <v>76</v>
      </c>
      <c r="E67" s="8">
        <v>34.878999999999998</v>
      </c>
      <c r="F67" s="8" t="s">
        <v>3</v>
      </c>
      <c r="G67" s="8" t="s">
        <v>4</v>
      </c>
      <c r="H67" s="8" t="s">
        <v>5</v>
      </c>
      <c r="I67" s="9" t="s">
        <v>49</v>
      </c>
      <c r="J67" s="10">
        <f t="shared" ref="J67:J125" si="1">IF(I67="Eldoret", 2800, IF(I67="Nakuru", 3000, ""))</f>
        <v>2800</v>
      </c>
      <c r="K67" s="11"/>
      <c r="L67" s="12">
        <f>L66+Table2[[#This Row],[Payable Amount]]</f>
        <v>47696</v>
      </c>
    </row>
    <row r="68" spans="1:12" x14ac:dyDescent="0.3">
      <c r="A68" s="6">
        <v>55</v>
      </c>
      <c r="B68" s="35">
        <v>45131</v>
      </c>
      <c r="C68" s="7" t="s">
        <v>75</v>
      </c>
      <c r="D68" s="28" t="s">
        <v>98</v>
      </c>
      <c r="E68" s="8">
        <v>35.915999999999997</v>
      </c>
      <c r="F68" s="8" t="s">
        <v>3</v>
      </c>
      <c r="G68" s="8" t="s">
        <v>16</v>
      </c>
      <c r="H68" s="8" t="s">
        <v>5</v>
      </c>
      <c r="I68" s="9" t="s">
        <v>49</v>
      </c>
      <c r="J68" s="10">
        <f t="shared" si="1"/>
        <v>2800</v>
      </c>
      <c r="K68" s="11"/>
      <c r="L68" s="12">
        <f>L67+Table2[[#This Row],[Payable Amount]]</f>
        <v>50496</v>
      </c>
    </row>
    <row r="69" spans="1:12" x14ac:dyDescent="0.3">
      <c r="A69" s="6">
        <v>56</v>
      </c>
      <c r="B69" s="35">
        <v>45131</v>
      </c>
      <c r="C69" s="7" t="s">
        <v>75</v>
      </c>
      <c r="D69" s="29" t="s">
        <v>90</v>
      </c>
      <c r="E69" s="8">
        <v>34.871000000000002</v>
      </c>
      <c r="F69" s="8" t="s">
        <v>3</v>
      </c>
      <c r="G69" s="8" t="s">
        <v>12</v>
      </c>
      <c r="H69" s="8" t="s">
        <v>5</v>
      </c>
      <c r="I69" s="9" t="s">
        <v>49</v>
      </c>
      <c r="J69" s="10">
        <f t="shared" si="1"/>
        <v>2800</v>
      </c>
      <c r="K69" s="11"/>
      <c r="L69" s="12">
        <f>L68+Table2[[#This Row],[Payable Amount]]</f>
        <v>53296</v>
      </c>
    </row>
    <row r="70" spans="1:12" x14ac:dyDescent="0.3">
      <c r="A70" s="6">
        <v>57</v>
      </c>
      <c r="B70" s="35">
        <v>45131</v>
      </c>
      <c r="C70" s="7" t="s">
        <v>75</v>
      </c>
      <c r="D70" s="28" t="s">
        <v>135</v>
      </c>
      <c r="E70" s="8">
        <v>35.875</v>
      </c>
      <c r="F70" s="8" t="s">
        <v>3</v>
      </c>
      <c r="G70" s="8" t="s">
        <v>37</v>
      </c>
      <c r="H70" s="8" t="s">
        <v>5</v>
      </c>
      <c r="I70" s="9" t="s">
        <v>49</v>
      </c>
      <c r="J70" s="10">
        <f t="shared" si="1"/>
        <v>2800</v>
      </c>
      <c r="K70" s="11"/>
      <c r="L70" s="12">
        <f>L69+Table2[[#This Row],[Payable Amount]]</f>
        <v>56096</v>
      </c>
    </row>
    <row r="71" spans="1:12" x14ac:dyDescent="0.3">
      <c r="A71" s="6">
        <v>58</v>
      </c>
      <c r="B71" s="35">
        <v>45131</v>
      </c>
      <c r="C71" s="7" t="s">
        <v>75</v>
      </c>
      <c r="D71" s="29" t="s">
        <v>137</v>
      </c>
      <c r="E71" s="8">
        <v>35.857999999999997</v>
      </c>
      <c r="F71" s="8" t="s">
        <v>3</v>
      </c>
      <c r="G71" s="8" t="s">
        <v>38</v>
      </c>
      <c r="H71" s="8" t="s">
        <v>5</v>
      </c>
      <c r="I71" s="9" t="s">
        <v>49</v>
      </c>
      <c r="J71" s="10">
        <f t="shared" si="1"/>
        <v>2800</v>
      </c>
      <c r="K71" s="11"/>
      <c r="L71" s="12">
        <f>L70+Table2[[#This Row],[Payable Amount]]</f>
        <v>58896</v>
      </c>
    </row>
    <row r="72" spans="1:12" x14ac:dyDescent="0.3">
      <c r="A72" s="6">
        <v>59</v>
      </c>
      <c r="B72" s="35">
        <v>45131</v>
      </c>
      <c r="C72" s="7" t="s">
        <v>75</v>
      </c>
      <c r="D72" s="28" t="s">
        <v>139</v>
      </c>
      <c r="E72" s="8">
        <v>33.902000000000001</v>
      </c>
      <c r="F72" s="8" t="s">
        <v>3</v>
      </c>
      <c r="G72" s="8" t="s">
        <v>39</v>
      </c>
      <c r="H72" s="8" t="s">
        <v>5</v>
      </c>
      <c r="I72" s="9" t="s">
        <v>49</v>
      </c>
      <c r="J72" s="10">
        <f t="shared" si="1"/>
        <v>2800</v>
      </c>
      <c r="K72" s="11"/>
      <c r="L72" s="12">
        <f>L71+Table2[[#This Row],[Payable Amount]]</f>
        <v>61696</v>
      </c>
    </row>
    <row r="73" spans="1:12" x14ac:dyDescent="0.3">
      <c r="A73" s="6">
        <v>60</v>
      </c>
      <c r="B73" s="35">
        <v>45131</v>
      </c>
      <c r="C73" s="7" t="s">
        <v>75</v>
      </c>
      <c r="D73" s="29" t="s">
        <v>88</v>
      </c>
      <c r="E73" s="8">
        <v>35.881999999999998</v>
      </c>
      <c r="F73" s="8" t="s">
        <v>3</v>
      </c>
      <c r="G73" s="8" t="s">
        <v>11</v>
      </c>
      <c r="H73" s="8" t="s">
        <v>5</v>
      </c>
      <c r="I73" s="9" t="s">
        <v>49</v>
      </c>
      <c r="J73" s="10">
        <f t="shared" si="1"/>
        <v>2800</v>
      </c>
      <c r="K73" s="11"/>
      <c r="L73" s="12">
        <f>L72+Table2[[#This Row],[Payable Amount]]</f>
        <v>64496</v>
      </c>
    </row>
    <row r="74" spans="1:12" x14ac:dyDescent="0.3">
      <c r="A74" s="6">
        <v>61</v>
      </c>
      <c r="B74" s="35">
        <v>45132</v>
      </c>
      <c r="C74" s="7" t="s">
        <v>75</v>
      </c>
      <c r="D74" s="28" t="s">
        <v>141</v>
      </c>
      <c r="E74" s="8">
        <v>35.938000000000002</v>
      </c>
      <c r="F74" s="8" t="s">
        <v>3</v>
      </c>
      <c r="G74" s="8" t="s">
        <v>40</v>
      </c>
      <c r="H74" s="8" t="s">
        <v>5</v>
      </c>
      <c r="I74" s="9" t="s">
        <v>49</v>
      </c>
      <c r="J74" s="10">
        <f t="shared" si="1"/>
        <v>2800</v>
      </c>
      <c r="K74" s="11"/>
      <c r="L74" s="12">
        <f>L73+Table2[[#This Row],[Payable Amount]]</f>
        <v>67296</v>
      </c>
    </row>
    <row r="75" spans="1:12" x14ac:dyDescent="0.3">
      <c r="A75" s="6">
        <v>62</v>
      </c>
      <c r="B75" s="35">
        <v>45134</v>
      </c>
      <c r="C75" s="7" t="s">
        <v>75</v>
      </c>
      <c r="D75" s="29" t="s">
        <v>143</v>
      </c>
      <c r="E75" s="8">
        <v>34.883000000000003</v>
      </c>
      <c r="F75" s="8" t="s">
        <v>3</v>
      </c>
      <c r="G75" s="8" t="s">
        <v>41</v>
      </c>
      <c r="H75" s="8" t="s">
        <v>5</v>
      </c>
      <c r="I75" s="9" t="s">
        <v>49</v>
      </c>
      <c r="J75" s="10">
        <f t="shared" si="1"/>
        <v>2800</v>
      </c>
      <c r="K75" s="11"/>
      <c r="L75" s="12">
        <f>L74+Table2[[#This Row],[Payable Amount]]</f>
        <v>70096</v>
      </c>
    </row>
    <row r="76" spans="1:12" x14ac:dyDescent="0.3">
      <c r="A76" s="6">
        <v>63</v>
      </c>
      <c r="B76" s="35">
        <v>45134</v>
      </c>
      <c r="C76" s="7" t="s">
        <v>75</v>
      </c>
      <c r="D76" s="28" t="s">
        <v>145</v>
      </c>
      <c r="E76" s="8">
        <v>34.887999999999998</v>
      </c>
      <c r="F76" s="8" t="s">
        <v>3</v>
      </c>
      <c r="G76" s="8" t="s">
        <v>42</v>
      </c>
      <c r="H76" s="8" t="s">
        <v>5</v>
      </c>
      <c r="I76" s="9" t="s">
        <v>49</v>
      </c>
      <c r="J76" s="10">
        <f t="shared" si="1"/>
        <v>2800</v>
      </c>
      <c r="K76" s="11"/>
      <c r="L76" s="12">
        <f>L75+Table2[[#This Row],[Payable Amount]]</f>
        <v>72896</v>
      </c>
    </row>
    <row r="77" spans="1:12" x14ac:dyDescent="0.3">
      <c r="A77" s="6">
        <v>64</v>
      </c>
      <c r="B77" s="35">
        <v>45135</v>
      </c>
      <c r="C77" s="7" t="s">
        <v>75</v>
      </c>
      <c r="D77" s="29" t="s">
        <v>114</v>
      </c>
      <c r="E77" s="8">
        <v>34.875999999999998</v>
      </c>
      <c r="F77" s="8" t="s">
        <v>3</v>
      </c>
      <c r="G77" s="8" t="s">
        <v>25</v>
      </c>
      <c r="H77" s="8" t="s">
        <v>5</v>
      </c>
      <c r="I77" s="9" t="s">
        <v>49</v>
      </c>
      <c r="J77" s="10">
        <f t="shared" si="1"/>
        <v>2800</v>
      </c>
      <c r="K77" s="11"/>
      <c r="L77" s="12">
        <f>L76+Table2[[#This Row],[Payable Amount]]</f>
        <v>75696</v>
      </c>
    </row>
    <row r="78" spans="1:12" x14ac:dyDescent="0.3">
      <c r="A78" s="6">
        <v>65</v>
      </c>
      <c r="B78" s="35">
        <v>45135</v>
      </c>
      <c r="C78" s="7" t="s">
        <v>75</v>
      </c>
      <c r="D78" s="28" t="s">
        <v>147</v>
      </c>
      <c r="E78" s="8">
        <v>34.926000000000002</v>
      </c>
      <c r="F78" s="8" t="s">
        <v>3</v>
      </c>
      <c r="G78" s="8" t="s">
        <v>43</v>
      </c>
      <c r="H78" s="8" t="s">
        <v>5</v>
      </c>
      <c r="I78" s="9" t="s">
        <v>49</v>
      </c>
      <c r="J78" s="10">
        <f t="shared" si="1"/>
        <v>2800</v>
      </c>
      <c r="K78" s="11"/>
      <c r="L78" s="12">
        <f>L77+Table2[[#This Row],[Payable Amount]]</f>
        <v>78496</v>
      </c>
    </row>
    <row r="79" spans="1:12" x14ac:dyDescent="0.3">
      <c r="A79" s="6">
        <v>66</v>
      </c>
      <c r="B79" s="35">
        <v>45136</v>
      </c>
      <c r="C79" s="7" t="s">
        <v>75</v>
      </c>
      <c r="D79" s="29" t="s">
        <v>116</v>
      </c>
      <c r="E79" s="8">
        <v>35.893000000000001</v>
      </c>
      <c r="F79" s="8" t="s">
        <v>3</v>
      </c>
      <c r="G79" s="8" t="s">
        <v>26</v>
      </c>
      <c r="H79" s="8" t="s">
        <v>5</v>
      </c>
      <c r="I79" s="9" t="s">
        <v>49</v>
      </c>
      <c r="J79" s="10">
        <f t="shared" si="1"/>
        <v>2800</v>
      </c>
      <c r="K79" s="11"/>
      <c r="L79" s="12">
        <f>L78+Table2[[#This Row],[Payable Amount]]</f>
        <v>81296</v>
      </c>
    </row>
    <row r="80" spans="1:12" x14ac:dyDescent="0.3">
      <c r="A80" s="6">
        <v>67</v>
      </c>
      <c r="B80" s="35">
        <v>45138</v>
      </c>
      <c r="C80" s="7" t="s">
        <v>75</v>
      </c>
      <c r="D80" s="28" t="s">
        <v>149</v>
      </c>
      <c r="E80" s="8">
        <v>34.883000000000003</v>
      </c>
      <c r="F80" s="8" t="s">
        <v>3</v>
      </c>
      <c r="G80" s="8" t="s">
        <v>44</v>
      </c>
      <c r="H80" s="8" t="s">
        <v>5</v>
      </c>
      <c r="I80" s="9" t="s">
        <v>49</v>
      </c>
      <c r="J80" s="10">
        <f t="shared" si="1"/>
        <v>2800</v>
      </c>
      <c r="K80" s="11"/>
      <c r="L80" s="12">
        <f>L79+Table2[[#This Row],[Payable Amount]]</f>
        <v>84096</v>
      </c>
    </row>
    <row r="81" spans="1:12" x14ac:dyDescent="0.3">
      <c r="A81" s="6">
        <v>68</v>
      </c>
      <c r="B81" s="35">
        <v>45138</v>
      </c>
      <c r="C81" s="7" t="s">
        <v>75</v>
      </c>
      <c r="D81" s="29" t="s">
        <v>126</v>
      </c>
      <c r="E81" s="8">
        <v>34.896000000000001</v>
      </c>
      <c r="F81" s="8" t="s">
        <v>3</v>
      </c>
      <c r="G81" s="8" t="s">
        <v>32</v>
      </c>
      <c r="H81" s="8" t="s">
        <v>5</v>
      </c>
      <c r="I81" s="9" t="s">
        <v>49</v>
      </c>
      <c r="J81" s="10">
        <f t="shared" si="1"/>
        <v>2800</v>
      </c>
      <c r="K81" s="11"/>
      <c r="L81" s="12">
        <f>L80+Table2[[#This Row],[Payable Amount]]</f>
        <v>86896</v>
      </c>
    </row>
    <row r="82" spans="1:12" x14ac:dyDescent="0.3">
      <c r="A82" s="6">
        <v>69</v>
      </c>
      <c r="B82" s="35">
        <v>45138</v>
      </c>
      <c r="C82" s="7" t="s">
        <v>75</v>
      </c>
      <c r="D82" s="28" t="s">
        <v>122</v>
      </c>
      <c r="E82" s="8">
        <v>35.881</v>
      </c>
      <c r="F82" s="8" t="s">
        <v>3</v>
      </c>
      <c r="G82" s="8" t="s">
        <v>30</v>
      </c>
      <c r="H82" s="8" t="s">
        <v>5</v>
      </c>
      <c r="I82" s="9" t="s">
        <v>49</v>
      </c>
      <c r="J82" s="10">
        <f t="shared" si="1"/>
        <v>2800</v>
      </c>
      <c r="K82" s="11"/>
      <c r="L82" s="12">
        <f>L81+Table2[[#This Row],[Payable Amount]]</f>
        <v>89696</v>
      </c>
    </row>
    <row r="83" spans="1:12" x14ac:dyDescent="0.3">
      <c r="A83" s="6">
        <v>70</v>
      </c>
      <c r="B83" s="35">
        <v>45138</v>
      </c>
      <c r="C83" s="7" t="s">
        <v>75</v>
      </c>
      <c r="D83" s="29" t="s">
        <v>102</v>
      </c>
      <c r="E83" s="8">
        <v>34.890999999999998</v>
      </c>
      <c r="F83" s="8" t="s">
        <v>3</v>
      </c>
      <c r="G83" s="8" t="s">
        <v>18</v>
      </c>
      <c r="H83" s="8" t="s">
        <v>5</v>
      </c>
      <c r="I83" s="9" t="s">
        <v>49</v>
      </c>
      <c r="J83" s="10">
        <f t="shared" si="1"/>
        <v>2800</v>
      </c>
      <c r="K83" s="11"/>
      <c r="L83" s="12">
        <f>L82+Table2[[#This Row],[Payable Amount]]</f>
        <v>92496</v>
      </c>
    </row>
    <row r="84" spans="1:12" x14ac:dyDescent="0.3">
      <c r="A84" s="6">
        <v>71</v>
      </c>
      <c r="B84" s="35">
        <v>45138</v>
      </c>
      <c r="C84" s="7" t="s">
        <v>75</v>
      </c>
      <c r="D84" s="28" t="s">
        <v>181</v>
      </c>
      <c r="E84" s="8">
        <v>34.904000000000003</v>
      </c>
      <c r="F84" s="8" t="s">
        <v>3</v>
      </c>
      <c r="G84" s="8" t="s">
        <v>23</v>
      </c>
      <c r="H84" s="8" t="s">
        <v>5</v>
      </c>
      <c r="I84" s="9" t="s">
        <v>49</v>
      </c>
      <c r="J84" s="10">
        <f t="shared" si="1"/>
        <v>2800</v>
      </c>
      <c r="K84" s="11"/>
      <c r="L84" s="12">
        <f>L83+Table2[[#This Row],[Payable Amount]]</f>
        <v>95296</v>
      </c>
    </row>
    <row r="85" spans="1:12" x14ac:dyDescent="0.3">
      <c r="A85" s="6">
        <v>72</v>
      </c>
      <c r="B85" s="35">
        <v>45138</v>
      </c>
      <c r="C85" s="7" t="s">
        <v>75</v>
      </c>
      <c r="D85" s="29" t="s">
        <v>151</v>
      </c>
      <c r="E85" s="8">
        <v>34.872999999999998</v>
      </c>
      <c r="F85" s="8" t="s">
        <v>3</v>
      </c>
      <c r="G85" s="8" t="s">
        <v>45</v>
      </c>
      <c r="H85" s="8" t="s">
        <v>5</v>
      </c>
      <c r="I85" s="9" t="s">
        <v>49</v>
      </c>
      <c r="J85" s="10">
        <f t="shared" si="1"/>
        <v>2800</v>
      </c>
      <c r="K85" s="11"/>
      <c r="L85" s="12">
        <f>L84+Table2[[#This Row],[Payable Amount]]</f>
        <v>98096</v>
      </c>
    </row>
    <row r="86" spans="1:12" x14ac:dyDescent="0.3">
      <c r="A86" s="6">
        <v>73</v>
      </c>
      <c r="B86" s="35">
        <v>45138</v>
      </c>
      <c r="C86" s="7" t="s">
        <v>75</v>
      </c>
      <c r="D86" s="28" t="s">
        <v>100</v>
      </c>
      <c r="E86" s="8">
        <v>35.877000000000002</v>
      </c>
      <c r="F86" s="8" t="s">
        <v>3</v>
      </c>
      <c r="G86" s="8" t="s">
        <v>17</v>
      </c>
      <c r="H86" s="8" t="s">
        <v>5</v>
      </c>
      <c r="I86" s="9" t="s">
        <v>49</v>
      </c>
      <c r="J86" s="10">
        <f t="shared" si="1"/>
        <v>2800</v>
      </c>
      <c r="K86" s="11"/>
      <c r="L86" s="12">
        <f>L85+Table2[[#This Row],[Payable Amount]]</f>
        <v>100896</v>
      </c>
    </row>
    <row r="87" spans="1:12" x14ac:dyDescent="0.3">
      <c r="A87" s="6">
        <v>74</v>
      </c>
      <c r="B87" s="35">
        <v>45145</v>
      </c>
      <c r="C87" s="7" t="s">
        <v>75</v>
      </c>
      <c r="D87" s="29" t="s">
        <v>120</v>
      </c>
      <c r="E87" s="8">
        <v>34.898000000000003</v>
      </c>
      <c r="F87" s="8" t="s">
        <v>3</v>
      </c>
      <c r="G87" s="8" t="s">
        <v>29</v>
      </c>
      <c r="H87" s="15" t="s">
        <v>5</v>
      </c>
      <c r="I87" s="15" t="s">
        <v>49</v>
      </c>
      <c r="J87" s="10">
        <f t="shared" si="1"/>
        <v>2800</v>
      </c>
      <c r="K87" s="11"/>
      <c r="L87" s="12">
        <f>L86+Table2[[#This Row],[Payable Amount]]</f>
        <v>103696</v>
      </c>
    </row>
    <row r="88" spans="1:12" x14ac:dyDescent="0.3">
      <c r="A88" s="6">
        <v>75</v>
      </c>
      <c r="B88" s="35">
        <v>45145</v>
      </c>
      <c r="C88" s="7" t="s">
        <v>75</v>
      </c>
      <c r="D88" s="28" t="s">
        <v>153</v>
      </c>
      <c r="E88" s="8">
        <v>34.884999999999998</v>
      </c>
      <c r="F88" s="8" t="s">
        <v>3</v>
      </c>
      <c r="G88" s="8" t="s">
        <v>46</v>
      </c>
      <c r="H88" s="15" t="s">
        <v>5</v>
      </c>
      <c r="I88" s="15" t="s">
        <v>49</v>
      </c>
      <c r="J88" s="10">
        <f t="shared" si="1"/>
        <v>2800</v>
      </c>
      <c r="K88" s="11"/>
      <c r="L88" s="12">
        <f>L87+Table2[[#This Row],[Payable Amount]]</f>
        <v>106496</v>
      </c>
    </row>
    <row r="89" spans="1:12" x14ac:dyDescent="0.3">
      <c r="A89" s="6">
        <v>76</v>
      </c>
      <c r="B89" s="35">
        <v>45149</v>
      </c>
      <c r="C89" s="7" t="s">
        <v>75</v>
      </c>
      <c r="D89" s="29" t="s">
        <v>90</v>
      </c>
      <c r="E89" s="8">
        <v>34.9</v>
      </c>
      <c r="F89" s="8" t="s">
        <v>3</v>
      </c>
      <c r="G89" s="8" t="s">
        <v>12</v>
      </c>
      <c r="H89" s="15" t="s">
        <v>5</v>
      </c>
      <c r="I89" s="15" t="s">
        <v>49</v>
      </c>
      <c r="J89" s="10">
        <f t="shared" si="1"/>
        <v>2800</v>
      </c>
      <c r="K89" s="11"/>
      <c r="L89" s="12">
        <f>L88+Table2[[#This Row],[Payable Amount]]</f>
        <v>109296</v>
      </c>
    </row>
    <row r="90" spans="1:12" x14ac:dyDescent="0.3">
      <c r="A90" s="6">
        <v>77</v>
      </c>
      <c r="B90" s="35">
        <v>45148</v>
      </c>
      <c r="C90" s="7" t="s">
        <v>75</v>
      </c>
      <c r="D90" s="28" t="s">
        <v>155</v>
      </c>
      <c r="E90" s="8">
        <v>35.898000000000003</v>
      </c>
      <c r="F90" s="8" t="s">
        <v>3</v>
      </c>
      <c r="G90" s="8" t="s">
        <v>47</v>
      </c>
      <c r="H90" s="15" t="s">
        <v>5</v>
      </c>
      <c r="I90" s="15" t="s">
        <v>49</v>
      </c>
      <c r="J90" s="10">
        <f t="shared" si="1"/>
        <v>2800</v>
      </c>
      <c r="K90" s="11"/>
      <c r="L90" s="12">
        <f>L89+Table2[[#This Row],[Payable Amount]]</f>
        <v>112096</v>
      </c>
    </row>
    <row r="91" spans="1:12" x14ac:dyDescent="0.3">
      <c r="A91" s="6">
        <v>78</v>
      </c>
      <c r="B91" s="35">
        <v>45149</v>
      </c>
      <c r="C91" s="7" t="s">
        <v>75</v>
      </c>
      <c r="D91" s="29" t="s">
        <v>98</v>
      </c>
      <c r="E91" s="8">
        <v>35.899000000000001</v>
      </c>
      <c r="F91" s="8" t="s">
        <v>3</v>
      </c>
      <c r="G91" s="8" t="s">
        <v>16</v>
      </c>
      <c r="H91" s="15" t="s">
        <v>5</v>
      </c>
      <c r="I91" s="15" t="s">
        <v>49</v>
      </c>
      <c r="J91" s="10">
        <f t="shared" si="1"/>
        <v>2800</v>
      </c>
      <c r="K91" s="11"/>
      <c r="L91" s="12">
        <f>L90+Table2[[#This Row],[Payable Amount]]</f>
        <v>114896</v>
      </c>
    </row>
    <row r="92" spans="1:12" x14ac:dyDescent="0.3">
      <c r="A92" s="6"/>
      <c r="B92" s="36">
        <v>45149</v>
      </c>
      <c r="C92" s="27" t="s">
        <v>75</v>
      </c>
      <c r="D92" s="27"/>
      <c r="E92" s="8"/>
      <c r="F92" s="8"/>
      <c r="G92" s="8"/>
      <c r="H92" s="8"/>
      <c r="I92" s="9"/>
      <c r="J92" s="10" t="str">
        <f t="shared" si="1"/>
        <v/>
      </c>
      <c r="K92" s="14">
        <v>78400</v>
      </c>
      <c r="L92" s="12">
        <f>Table2[[#This Row],[Payment Amount]]-L91</f>
        <v>-36496</v>
      </c>
    </row>
    <row r="93" spans="1:12" x14ac:dyDescent="0.3">
      <c r="A93" s="6">
        <v>79</v>
      </c>
      <c r="B93" s="35">
        <v>45153</v>
      </c>
      <c r="C93" s="7" t="s">
        <v>75</v>
      </c>
      <c r="D93" s="29" t="s">
        <v>88</v>
      </c>
      <c r="E93" s="8">
        <v>35.878999999999998</v>
      </c>
      <c r="F93" s="8" t="s">
        <v>3</v>
      </c>
      <c r="G93" s="8" t="s">
        <v>11</v>
      </c>
      <c r="H93" s="15" t="s">
        <v>5</v>
      </c>
      <c r="I93" s="15" t="s">
        <v>49</v>
      </c>
      <c r="J93" s="10">
        <f t="shared" si="1"/>
        <v>2800</v>
      </c>
      <c r="K93" s="11"/>
      <c r="L93" s="12">
        <f>Table2[[#This Row],[Payable Amount]]-L92</f>
        <v>39296</v>
      </c>
    </row>
    <row r="94" spans="1:12" x14ac:dyDescent="0.3">
      <c r="A94" s="6">
        <v>80</v>
      </c>
      <c r="B94" s="35">
        <v>45153</v>
      </c>
      <c r="C94" s="7" t="s">
        <v>75</v>
      </c>
      <c r="D94" s="28" t="s">
        <v>141</v>
      </c>
      <c r="E94" s="8">
        <v>35.908999999999999</v>
      </c>
      <c r="F94" s="8" t="s">
        <v>3</v>
      </c>
      <c r="G94" s="8" t="s">
        <v>40</v>
      </c>
      <c r="H94" s="15" t="s">
        <v>5</v>
      </c>
      <c r="I94" s="15" t="s">
        <v>49</v>
      </c>
      <c r="J94" s="10">
        <f t="shared" si="1"/>
        <v>2800</v>
      </c>
      <c r="K94" s="11"/>
      <c r="L94" s="12">
        <f>L93+Table2[[#This Row],[Payable Amount]]</f>
        <v>42096</v>
      </c>
    </row>
    <row r="95" spans="1:12" x14ac:dyDescent="0.3">
      <c r="A95" s="6">
        <v>81</v>
      </c>
      <c r="B95" s="35">
        <v>45154</v>
      </c>
      <c r="C95" s="7" t="s">
        <v>75</v>
      </c>
      <c r="D95" s="29" t="s">
        <v>76</v>
      </c>
      <c r="E95" s="8">
        <v>34.880000000000003</v>
      </c>
      <c r="F95" s="8" t="s">
        <v>3</v>
      </c>
      <c r="G95" s="8" t="s">
        <v>4</v>
      </c>
      <c r="H95" s="15" t="s">
        <v>5</v>
      </c>
      <c r="I95" s="15" t="s">
        <v>49</v>
      </c>
      <c r="J95" s="10">
        <f t="shared" si="1"/>
        <v>2800</v>
      </c>
      <c r="K95" s="11"/>
      <c r="L95" s="12">
        <f>L94+Table2[[#This Row],[Payable Amount]]</f>
        <v>44896</v>
      </c>
    </row>
    <row r="96" spans="1:12" x14ac:dyDescent="0.3">
      <c r="A96" s="6">
        <v>82</v>
      </c>
      <c r="B96" s="35">
        <v>45149</v>
      </c>
      <c r="C96" s="7" t="s">
        <v>75</v>
      </c>
      <c r="D96" s="28" t="s">
        <v>126</v>
      </c>
      <c r="E96" s="8">
        <v>39.838999999999999</v>
      </c>
      <c r="F96" s="8" t="s">
        <v>27</v>
      </c>
      <c r="G96" s="8" t="s">
        <v>32</v>
      </c>
      <c r="H96" s="15" t="s">
        <v>5</v>
      </c>
      <c r="I96" s="15" t="s">
        <v>49</v>
      </c>
      <c r="J96" s="10">
        <f t="shared" si="1"/>
        <v>2800</v>
      </c>
      <c r="K96" s="11"/>
      <c r="L96" s="12">
        <f>L95+Table2[[#This Row],[Payable Amount]]</f>
        <v>47696</v>
      </c>
    </row>
    <row r="97" spans="1:12" x14ac:dyDescent="0.3">
      <c r="A97" s="6">
        <v>83</v>
      </c>
      <c r="B97" s="35">
        <v>45149</v>
      </c>
      <c r="C97" s="7" t="s">
        <v>75</v>
      </c>
      <c r="D97" s="29" t="s">
        <v>181</v>
      </c>
      <c r="E97" s="8">
        <v>39.853000000000002</v>
      </c>
      <c r="F97" s="8" t="s">
        <v>27</v>
      </c>
      <c r="G97" s="8" t="s">
        <v>23</v>
      </c>
      <c r="H97" s="15" t="s">
        <v>5</v>
      </c>
      <c r="I97" s="15" t="s">
        <v>49</v>
      </c>
      <c r="J97" s="10">
        <f t="shared" si="1"/>
        <v>2800</v>
      </c>
      <c r="K97" s="11"/>
      <c r="L97" s="12">
        <f>L96+Table2[[#This Row],[Payable Amount]]</f>
        <v>50496</v>
      </c>
    </row>
    <row r="98" spans="1:12" x14ac:dyDescent="0.3">
      <c r="A98" s="6">
        <v>84</v>
      </c>
      <c r="B98" s="35">
        <v>45154</v>
      </c>
      <c r="C98" s="7" t="s">
        <v>75</v>
      </c>
      <c r="D98" s="28" t="s">
        <v>116</v>
      </c>
      <c r="E98" s="8">
        <v>39.884999999999998</v>
      </c>
      <c r="F98" s="8" t="s">
        <v>27</v>
      </c>
      <c r="G98" s="8" t="s">
        <v>26</v>
      </c>
      <c r="H98" s="15" t="s">
        <v>5</v>
      </c>
      <c r="I98" s="15" t="s">
        <v>49</v>
      </c>
      <c r="J98" s="10">
        <f t="shared" si="1"/>
        <v>2800</v>
      </c>
      <c r="K98" s="11"/>
      <c r="L98" s="12">
        <f>L97+Table2[[#This Row],[Payable Amount]]</f>
        <v>53296</v>
      </c>
    </row>
    <row r="99" spans="1:12" x14ac:dyDescent="0.3">
      <c r="A99" s="6"/>
      <c r="B99" s="36">
        <v>45161</v>
      </c>
      <c r="C99" s="27" t="s">
        <v>75</v>
      </c>
      <c r="D99" s="29"/>
      <c r="E99" s="8"/>
      <c r="F99" s="8"/>
      <c r="G99" s="8"/>
      <c r="H99" s="8"/>
      <c r="I99" s="8"/>
      <c r="J99" s="10" t="str">
        <f t="shared" si="1"/>
        <v/>
      </c>
      <c r="K99" s="14">
        <v>35000</v>
      </c>
      <c r="L99" s="12">
        <f>Table2[[#This Row],[Payment Amount]]-L98</f>
        <v>-18296</v>
      </c>
    </row>
    <row r="100" spans="1:12" x14ac:dyDescent="0.3">
      <c r="A100" s="6"/>
      <c r="B100" s="36">
        <v>45589</v>
      </c>
      <c r="C100" s="27" t="s">
        <v>75</v>
      </c>
      <c r="D100" s="28"/>
      <c r="E100" s="8"/>
      <c r="F100" s="8"/>
      <c r="G100" s="8"/>
      <c r="H100" s="8"/>
      <c r="I100" s="8"/>
      <c r="J100" s="10" t="str">
        <f t="shared" si="1"/>
        <v/>
      </c>
      <c r="K100" s="14">
        <v>15400</v>
      </c>
      <c r="L100" s="12">
        <f>Table2[[#This Row],[Payment Amount]]+L99</f>
        <v>-2896</v>
      </c>
    </row>
    <row r="101" spans="1:12" x14ac:dyDescent="0.3">
      <c r="A101" s="6">
        <v>85</v>
      </c>
      <c r="B101" s="35">
        <v>45237</v>
      </c>
      <c r="C101" s="7" t="s">
        <v>75</v>
      </c>
      <c r="D101" s="29" t="s">
        <v>157</v>
      </c>
      <c r="E101" s="8">
        <v>34.892000000000003</v>
      </c>
      <c r="F101" s="8" t="s">
        <v>3</v>
      </c>
      <c r="G101" s="8" t="s">
        <v>48</v>
      </c>
      <c r="H101" s="9" t="s">
        <v>5</v>
      </c>
      <c r="I101" s="8" t="s">
        <v>49</v>
      </c>
      <c r="J101" s="10">
        <f t="shared" si="1"/>
        <v>2800</v>
      </c>
      <c r="K101" s="11"/>
      <c r="L101" s="12">
        <f>Table2[[#This Row],[Payable Amount]]-L100</f>
        <v>5696</v>
      </c>
    </row>
    <row r="102" spans="1:12" x14ac:dyDescent="0.3">
      <c r="A102" s="6">
        <v>86</v>
      </c>
      <c r="B102" s="37">
        <v>45237</v>
      </c>
      <c r="C102" s="16" t="s">
        <v>75</v>
      </c>
      <c r="D102" s="30" t="s">
        <v>159</v>
      </c>
      <c r="E102" s="8">
        <v>39.628999999999998</v>
      </c>
      <c r="F102" s="9" t="s">
        <v>27</v>
      </c>
      <c r="G102" s="9" t="s">
        <v>74</v>
      </c>
      <c r="H102" s="9" t="s">
        <v>5</v>
      </c>
      <c r="I102" s="9" t="s">
        <v>51</v>
      </c>
      <c r="J102" s="10">
        <f t="shared" si="1"/>
        <v>3000</v>
      </c>
      <c r="K102" s="17"/>
      <c r="L102" s="12">
        <f>L101+Table2[[#This Row],[Payable Amount]]</f>
        <v>8696</v>
      </c>
    </row>
    <row r="103" spans="1:12" x14ac:dyDescent="0.3">
      <c r="A103" s="6">
        <v>87</v>
      </c>
      <c r="B103" s="35">
        <v>45238</v>
      </c>
      <c r="C103" s="18" t="s">
        <v>75</v>
      </c>
      <c r="D103" s="31" t="s">
        <v>161</v>
      </c>
      <c r="E103" s="8">
        <v>39.655999999999999</v>
      </c>
      <c r="F103" s="9" t="s">
        <v>27</v>
      </c>
      <c r="G103" s="9" t="s">
        <v>52</v>
      </c>
      <c r="H103" s="9" t="s">
        <v>5</v>
      </c>
      <c r="I103" s="9" t="s">
        <v>51</v>
      </c>
      <c r="J103" s="10">
        <f t="shared" si="1"/>
        <v>3000</v>
      </c>
      <c r="K103" s="17"/>
      <c r="L103" s="12">
        <f>L102+Table2[[#This Row],[Payable Amount]]</f>
        <v>11696</v>
      </c>
    </row>
    <row r="104" spans="1:12" x14ac:dyDescent="0.3">
      <c r="A104" s="6"/>
      <c r="B104" s="36">
        <v>45240</v>
      </c>
      <c r="C104" s="27" t="s">
        <v>75</v>
      </c>
      <c r="D104" s="28"/>
      <c r="E104" s="8"/>
      <c r="F104" s="8"/>
      <c r="G104" s="8"/>
      <c r="H104" s="8"/>
      <c r="I104" s="8"/>
      <c r="J104" s="10" t="str">
        <f t="shared" si="1"/>
        <v/>
      </c>
      <c r="K104" s="14">
        <v>5800</v>
      </c>
      <c r="L104" s="12">
        <f>Table2[[#This Row],[Payment Amount]]-L103</f>
        <v>-5896</v>
      </c>
    </row>
    <row r="105" spans="1:12" x14ac:dyDescent="0.3">
      <c r="A105" s="6">
        <v>88</v>
      </c>
      <c r="B105" s="35">
        <v>45244</v>
      </c>
      <c r="C105" s="7" t="s">
        <v>75</v>
      </c>
      <c r="D105" s="29" t="s">
        <v>163</v>
      </c>
      <c r="E105" s="8">
        <v>35.822000000000003</v>
      </c>
      <c r="F105" s="8" t="s">
        <v>3</v>
      </c>
      <c r="G105" s="8" t="s">
        <v>50</v>
      </c>
      <c r="H105" s="9" t="s">
        <v>5</v>
      </c>
      <c r="I105" s="8" t="s">
        <v>51</v>
      </c>
      <c r="J105" s="10">
        <f t="shared" si="1"/>
        <v>3000</v>
      </c>
      <c r="K105" s="11"/>
      <c r="L105" s="12">
        <f>Table2[[#This Row],[Payable Amount]]-L104</f>
        <v>8896</v>
      </c>
    </row>
    <row r="106" spans="1:12" x14ac:dyDescent="0.3">
      <c r="A106" s="6">
        <v>89</v>
      </c>
      <c r="B106" s="35">
        <v>45247</v>
      </c>
      <c r="C106" s="7" t="s">
        <v>75</v>
      </c>
      <c r="D106" s="28" t="s">
        <v>98</v>
      </c>
      <c r="E106" s="8">
        <v>35.997</v>
      </c>
      <c r="F106" s="8" t="s">
        <v>3</v>
      </c>
      <c r="G106" s="8" t="s">
        <v>16</v>
      </c>
      <c r="H106" s="9" t="s">
        <v>5</v>
      </c>
      <c r="I106" s="8" t="s">
        <v>49</v>
      </c>
      <c r="J106" s="10">
        <f t="shared" si="1"/>
        <v>2800</v>
      </c>
      <c r="K106" s="11"/>
      <c r="L106" s="12">
        <f>L105+Table2[[#This Row],[Payable Amount]]</f>
        <v>11696</v>
      </c>
    </row>
    <row r="107" spans="1:12" x14ac:dyDescent="0.3">
      <c r="A107" s="6">
        <v>90</v>
      </c>
      <c r="B107" s="35">
        <v>45248</v>
      </c>
      <c r="C107" s="7" t="s">
        <v>75</v>
      </c>
      <c r="D107" s="29" t="s">
        <v>161</v>
      </c>
      <c r="E107" s="8">
        <v>35.863999999999997</v>
      </c>
      <c r="F107" s="8" t="s">
        <v>3</v>
      </c>
      <c r="G107" s="8" t="s">
        <v>52</v>
      </c>
      <c r="H107" s="9" t="s">
        <v>5</v>
      </c>
      <c r="I107" s="8" t="s">
        <v>49</v>
      </c>
      <c r="J107" s="10">
        <f t="shared" si="1"/>
        <v>2800</v>
      </c>
      <c r="K107" s="11"/>
      <c r="L107" s="12">
        <f>L106+Table2[[#This Row],[Payable Amount]]</f>
        <v>14496</v>
      </c>
    </row>
    <row r="108" spans="1:12" x14ac:dyDescent="0.3">
      <c r="A108" s="6">
        <v>91</v>
      </c>
      <c r="B108" s="35">
        <v>45251</v>
      </c>
      <c r="C108" s="7" t="s">
        <v>75</v>
      </c>
      <c r="D108" s="28" t="s">
        <v>165</v>
      </c>
      <c r="E108" s="8">
        <v>34.884</v>
      </c>
      <c r="F108" s="8" t="s">
        <v>3</v>
      </c>
      <c r="G108" s="8" t="s">
        <v>53</v>
      </c>
      <c r="H108" s="9" t="s">
        <v>5</v>
      </c>
      <c r="I108" s="8" t="s">
        <v>49</v>
      </c>
      <c r="J108" s="10">
        <f t="shared" si="1"/>
        <v>2800</v>
      </c>
      <c r="K108" s="11"/>
      <c r="L108" s="12">
        <f>L107+Table2[[#This Row],[Payable Amount]]</f>
        <v>17296</v>
      </c>
    </row>
    <row r="109" spans="1:12" x14ac:dyDescent="0.3">
      <c r="A109" s="6">
        <v>91</v>
      </c>
      <c r="B109" s="35">
        <v>45251</v>
      </c>
      <c r="C109" s="7" t="s">
        <v>75</v>
      </c>
      <c r="D109" s="29" t="s">
        <v>149</v>
      </c>
      <c r="E109" s="8">
        <v>34.911000000000001</v>
      </c>
      <c r="F109" s="8" t="s">
        <v>3</v>
      </c>
      <c r="G109" s="8" t="s">
        <v>44</v>
      </c>
      <c r="H109" s="9" t="s">
        <v>5</v>
      </c>
      <c r="I109" s="8" t="s">
        <v>49</v>
      </c>
      <c r="J109" s="10">
        <f t="shared" si="1"/>
        <v>2800</v>
      </c>
      <c r="K109" s="11"/>
      <c r="L109" s="12">
        <f>L108+Table2[[#This Row],[Payable Amount]]</f>
        <v>20096</v>
      </c>
    </row>
    <row r="110" spans="1:12" x14ac:dyDescent="0.3">
      <c r="A110" s="6">
        <v>93</v>
      </c>
      <c r="B110" s="35">
        <v>45251</v>
      </c>
      <c r="C110" s="7" t="s">
        <v>75</v>
      </c>
      <c r="D110" s="28" t="s">
        <v>90</v>
      </c>
      <c r="E110" s="8">
        <v>39.866</v>
      </c>
      <c r="F110" s="8" t="s">
        <v>27</v>
      </c>
      <c r="G110" s="8" t="s">
        <v>12</v>
      </c>
      <c r="H110" s="9" t="s">
        <v>5</v>
      </c>
      <c r="I110" s="8" t="s">
        <v>49</v>
      </c>
      <c r="J110" s="10">
        <f t="shared" si="1"/>
        <v>2800</v>
      </c>
      <c r="K110" s="11"/>
      <c r="L110" s="12">
        <f>L109+Table2[[#This Row],[Payable Amount]]</f>
        <v>22896</v>
      </c>
    </row>
    <row r="111" spans="1:12" x14ac:dyDescent="0.3">
      <c r="A111" s="6">
        <v>94</v>
      </c>
      <c r="B111" s="35">
        <v>45252</v>
      </c>
      <c r="C111" s="7" t="s">
        <v>75</v>
      </c>
      <c r="D111" s="29" t="s">
        <v>167</v>
      </c>
      <c r="E111" s="8">
        <v>34.906999999999996</v>
      </c>
      <c r="F111" s="8" t="s">
        <v>3</v>
      </c>
      <c r="G111" s="8" t="s">
        <v>54</v>
      </c>
      <c r="H111" s="9" t="s">
        <v>5</v>
      </c>
      <c r="I111" s="8" t="s">
        <v>49</v>
      </c>
      <c r="J111" s="10">
        <f t="shared" si="1"/>
        <v>2800</v>
      </c>
      <c r="K111" s="11"/>
      <c r="L111" s="12">
        <f>L110+Table2[[#This Row],[Payable Amount]]</f>
        <v>25696</v>
      </c>
    </row>
    <row r="112" spans="1:12" x14ac:dyDescent="0.3">
      <c r="A112" s="6">
        <v>95</v>
      </c>
      <c r="B112" s="35" t="s">
        <v>55</v>
      </c>
      <c r="C112" s="7" t="s">
        <v>75</v>
      </c>
      <c r="D112" s="28" t="s">
        <v>169</v>
      </c>
      <c r="E112" s="8">
        <v>39.926000000000002</v>
      </c>
      <c r="F112" s="8" t="s">
        <v>27</v>
      </c>
      <c r="G112" s="8" t="s">
        <v>56</v>
      </c>
      <c r="H112" s="9" t="s">
        <v>5</v>
      </c>
      <c r="I112" s="8" t="s">
        <v>49</v>
      </c>
      <c r="J112" s="10">
        <f t="shared" si="1"/>
        <v>2800</v>
      </c>
      <c r="K112" s="11"/>
      <c r="L112" s="12">
        <f>L111+Table2[[#This Row],[Payable Amount]]</f>
        <v>28496</v>
      </c>
    </row>
    <row r="113" spans="1:12" x14ac:dyDescent="0.3">
      <c r="A113" s="6"/>
      <c r="B113" s="36">
        <v>45254</v>
      </c>
      <c r="C113" s="27" t="s">
        <v>75</v>
      </c>
      <c r="D113" s="27"/>
      <c r="E113" s="8"/>
      <c r="F113" s="8"/>
      <c r="G113" s="8"/>
      <c r="H113" s="9"/>
      <c r="I113" s="8"/>
      <c r="J113" s="10" t="str">
        <f t="shared" si="1"/>
        <v/>
      </c>
      <c r="K113" s="14">
        <v>12800</v>
      </c>
      <c r="L113" s="12">
        <f>Table2[[#This Row],[Payment Amount]]-L112</f>
        <v>-15696</v>
      </c>
    </row>
    <row r="114" spans="1:12" x14ac:dyDescent="0.3">
      <c r="A114" s="6">
        <v>96</v>
      </c>
      <c r="B114" s="35">
        <v>45257</v>
      </c>
      <c r="C114" s="7" t="s">
        <v>75</v>
      </c>
      <c r="D114" s="28" t="s">
        <v>151</v>
      </c>
      <c r="E114" s="8">
        <v>34.911999999999999</v>
      </c>
      <c r="F114" s="8" t="s">
        <v>3</v>
      </c>
      <c r="G114" s="8" t="s">
        <v>45</v>
      </c>
      <c r="H114" s="9" t="s">
        <v>5</v>
      </c>
      <c r="I114" s="8" t="s">
        <v>49</v>
      </c>
      <c r="J114" s="10">
        <f t="shared" si="1"/>
        <v>2800</v>
      </c>
      <c r="K114" s="11"/>
      <c r="L114" s="12">
        <f>Table2[[#This Row],[Payable Amount]]-L113</f>
        <v>18496</v>
      </c>
    </row>
    <row r="115" spans="1:12" x14ac:dyDescent="0.3">
      <c r="A115" s="6">
        <v>97</v>
      </c>
      <c r="B115" s="35">
        <v>45274</v>
      </c>
      <c r="C115" s="7" t="s">
        <v>75</v>
      </c>
      <c r="D115" s="29" t="s">
        <v>171</v>
      </c>
      <c r="E115" s="8">
        <v>34.816000000000003</v>
      </c>
      <c r="F115" s="8" t="s">
        <v>3</v>
      </c>
      <c r="G115" s="8" t="s">
        <v>57</v>
      </c>
      <c r="H115" s="9" t="s">
        <v>5</v>
      </c>
      <c r="I115" s="8" t="s">
        <v>51</v>
      </c>
      <c r="J115" s="10">
        <f t="shared" si="1"/>
        <v>3000</v>
      </c>
      <c r="K115" s="11"/>
      <c r="L115" s="12">
        <f>L114+Table2[[#This Row],[Payable Amount]]</f>
        <v>21496</v>
      </c>
    </row>
    <row r="116" spans="1:12" x14ac:dyDescent="0.3">
      <c r="A116" s="6">
        <v>98</v>
      </c>
      <c r="B116" s="35">
        <v>45276</v>
      </c>
      <c r="C116" s="7" t="s">
        <v>75</v>
      </c>
      <c r="D116" s="28" t="s">
        <v>173</v>
      </c>
      <c r="E116" s="8">
        <v>34.832000000000001</v>
      </c>
      <c r="F116" s="8" t="s">
        <v>3</v>
      </c>
      <c r="G116" s="8" t="s">
        <v>58</v>
      </c>
      <c r="H116" s="9" t="s">
        <v>5</v>
      </c>
      <c r="I116" s="8" t="s">
        <v>51</v>
      </c>
      <c r="J116" s="10">
        <f t="shared" si="1"/>
        <v>3000</v>
      </c>
      <c r="K116" s="11"/>
      <c r="L116" s="12">
        <f>L115+Table2[[#This Row],[Payable Amount]]</f>
        <v>24496</v>
      </c>
    </row>
    <row r="117" spans="1:12" x14ac:dyDescent="0.3">
      <c r="A117" s="6">
        <v>99</v>
      </c>
      <c r="B117" s="35">
        <v>45280</v>
      </c>
      <c r="C117" s="7" t="s">
        <v>75</v>
      </c>
      <c r="D117" s="29" t="s">
        <v>175</v>
      </c>
      <c r="E117" s="8">
        <v>34.799999999999997</v>
      </c>
      <c r="F117" s="8" t="s">
        <v>3</v>
      </c>
      <c r="G117" s="8" t="s">
        <v>59</v>
      </c>
      <c r="H117" s="9" t="s">
        <v>5</v>
      </c>
      <c r="I117" s="8" t="s">
        <v>51</v>
      </c>
      <c r="J117" s="10">
        <f t="shared" si="1"/>
        <v>3000</v>
      </c>
      <c r="K117" s="11"/>
      <c r="L117" s="12">
        <f>L116+Table2[[#This Row],[Payable Amount]]</f>
        <v>27496</v>
      </c>
    </row>
    <row r="118" spans="1:12" x14ac:dyDescent="0.3">
      <c r="A118" s="6">
        <v>100</v>
      </c>
      <c r="B118" s="35">
        <v>45280</v>
      </c>
      <c r="C118" s="7" t="s">
        <v>75</v>
      </c>
      <c r="D118" s="28" t="s">
        <v>177</v>
      </c>
      <c r="E118" s="8">
        <v>33.811999999999998</v>
      </c>
      <c r="F118" s="8" t="s">
        <v>3</v>
      </c>
      <c r="G118" s="8" t="s">
        <v>60</v>
      </c>
      <c r="H118" s="9" t="s">
        <v>5</v>
      </c>
      <c r="I118" s="8" t="s">
        <v>51</v>
      </c>
      <c r="J118" s="10">
        <f t="shared" si="1"/>
        <v>3000</v>
      </c>
      <c r="K118" s="11"/>
      <c r="L118" s="12">
        <f>L117+Table2[[#This Row],[Payable Amount]]</f>
        <v>30496</v>
      </c>
    </row>
    <row r="119" spans="1:12" x14ac:dyDescent="0.3">
      <c r="A119" s="6">
        <v>101</v>
      </c>
      <c r="B119" s="35">
        <v>45280</v>
      </c>
      <c r="C119" s="7" t="s">
        <v>75</v>
      </c>
      <c r="D119" s="29" t="s">
        <v>179</v>
      </c>
      <c r="E119" s="8">
        <v>34.81</v>
      </c>
      <c r="F119" s="8" t="s">
        <v>3</v>
      </c>
      <c r="G119" s="8" t="s">
        <v>61</v>
      </c>
      <c r="H119" s="9" t="s">
        <v>5</v>
      </c>
      <c r="I119" s="8" t="s">
        <v>51</v>
      </c>
      <c r="J119" s="10">
        <f t="shared" si="1"/>
        <v>3000</v>
      </c>
      <c r="K119" s="11"/>
      <c r="L119" s="12">
        <f>L118+Table2[[#This Row],[Payable Amount]]</f>
        <v>33496</v>
      </c>
    </row>
    <row r="120" spans="1:12" x14ac:dyDescent="0.3">
      <c r="A120" s="6">
        <v>102</v>
      </c>
      <c r="B120" s="35">
        <v>45280</v>
      </c>
      <c r="C120" s="7" t="s">
        <v>75</v>
      </c>
      <c r="D120" s="28" t="s">
        <v>161</v>
      </c>
      <c r="E120" s="8">
        <v>35.872999999999998</v>
      </c>
      <c r="F120" s="8" t="s">
        <v>3</v>
      </c>
      <c r="G120" s="8" t="s">
        <v>52</v>
      </c>
      <c r="H120" s="9" t="s">
        <v>5</v>
      </c>
      <c r="I120" s="8" t="s">
        <v>51</v>
      </c>
      <c r="J120" s="10">
        <f t="shared" si="1"/>
        <v>3000</v>
      </c>
      <c r="K120" s="11"/>
      <c r="L120" s="12">
        <f>L119+Table2[[#This Row],[Payable Amount]]</f>
        <v>36496</v>
      </c>
    </row>
    <row r="121" spans="1:12" x14ac:dyDescent="0.3">
      <c r="A121" s="6">
        <v>103</v>
      </c>
      <c r="B121" s="35">
        <v>45282</v>
      </c>
      <c r="C121" s="7" t="s">
        <v>75</v>
      </c>
      <c r="D121" s="29" t="s">
        <v>181</v>
      </c>
      <c r="E121" s="8">
        <v>34.776000000000003</v>
      </c>
      <c r="F121" s="8" t="s">
        <v>3</v>
      </c>
      <c r="G121" s="8" t="s">
        <v>62</v>
      </c>
      <c r="H121" s="9" t="s">
        <v>5</v>
      </c>
      <c r="I121" s="8" t="s">
        <v>51</v>
      </c>
      <c r="J121" s="10">
        <f t="shared" si="1"/>
        <v>3000</v>
      </c>
      <c r="K121" s="11"/>
      <c r="L121" s="12">
        <f>L120+Table2[[#This Row],[Payable Amount]]</f>
        <v>39496</v>
      </c>
    </row>
    <row r="122" spans="1:12" x14ac:dyDescent="0.3">
      <c r="A122" s="6">
        <v>104</v>
      </c>
      <c r="B122" s="35">
        <v>45287</v>
      </c>
      <c r="C122" s="7" t="s">
        <v>75</v>
      </c>
      <c r="D122" s="28" t="s">
        <v>165</v>
      </c>
      <c r="E122" s="8">
        <v>34.801000000000002</v>
      </c>
      <c r="F122" s="8" t="s">
        <v>3</v>
      </c>
      <c r="G122" s="8" t="s">
        <v>53</v>
      </c>
      <c r="H122" s="9" t="s">
        <v>5</v>
      </c>
      <c r="I122" s="8" t="s">
        <v>49</v>
      </c>
      <c r="J122" s="10">
        <f t="shared" si="1"/>
        <v>2800</v>
      </c>
      <c r="K122" s="11"/>
      <c r="L122" s="12">
        <f>L121+Table2[[#This Row],[Payable Amount]]</f>
        <v>42296</v>
      </c>
    </row>
    <row r="123" spans="1:12" x14ac:dyDescent="0.3">
      <c r="A123" s="6">
        <v>105</v>
      </c>
      <c r="B123" s="35">
        <v>45320</v>
      </c>
      <c r="C123" s="7" t="s">
        <v>75</v>
      </c>
      <c r="D123" s="28" t="s">
        <v>161</v>
      </c>
      <c r="E123" s="8">
        <v>35.881999999999998</v>
      </c>
      <c r="F123" s="8" t="s">
        <v>3</v>
      </c>
      <c r="G123" s="8" t="s">
        <v>52</v>
      </c>
      <c r="H123" s="9" t="s">
        <v>5</v>
      </c>
      <c r="I123" s="8" t="s">
        <v>49</v>
      </c>
      <c r="J123" s="10">
        <f t="shared" si="1"/>
        <v>2800</v>
      </c>
      <c r="K123" s="11"/>
      <c r="L123" s="12">
        <f>L122+Table2[[#This Row],[Payable Amount]]</f>
        <v>45096</v>
      </c>
    </row>
    <row r="124" spans="1:12" x14ac:dyDescent="0.3">
      <c r="A124" s="6">
        <v>106</v>
      </c>
      <c r="B124" s="35">
        <v>45321</v>
      </c>
      <c r="C124" s="7" t="s">
        <v>75</v>
      </c>
      <c r="D124" s="29" t="s">
        <v>104</v>
      </c>
      <c r="E124" s="8">
        <v>34.874000000000002</v>
      </c>
      <c r="F124" s="8" t="s">
        <v>3</v>
      </c>
      <c r="G124" s="8" t="s">
        <v>19</v>
      </c>
      <c r="H124" s="9" t="s">
        <v>5</v>
      </c>
      <c r="I124" s="8" t="s">
        <v>49</v>
      </c>
      <c r="J124" s="10">
        <f t="shared" si="1"/>
        <v>2800</v>
      </c>
      <c r="K124" s="11"/>
      <c r="L124" s="12">
        <f>L123+Table2[[#This Row],[Payable Amount]]</f>
        <v>47896</v>
      </c>
    </row>
    <row r="125" spans="1:12" x14ac:dyDescent="0.3">
      <c r="A125" s="6">
        <v>107</v>
      </c>
      <c r="B125" s="35">
        <v>45322</v>
      </c>
      <c r="C125" s="7" t="s">
        <v>75</v>
      </c>
      <c r="D125" s="28" t="s">
        <v>90</v>
      </c>
      <c r="E125" s="8">
        <v>34.895000000000003</v>
      </c>
      <c r="F125" s="8" t="s">
        <v>3</v>
      </c>
      <c r="G125" s="8" t="s">
        <v>12</v>
      </c>
      <c r="H125" s="9" t="s">
        <v>5</v>
      </c>
      <c r="I125" s="8" t="s">
        <v>49</v>
      </c>
      <c r="J125" s="10">
        <f t="shared" si="1"/>
        <v>2800</v>
      </c>
      <c r="K125" s="11"/>
      <c r="L125" s="12">
        <f>L124+Table2[[#This Row],[Payable Amount]]</f>
        <v>50696</v>
      </c>
    </row>
    <row r="126" spans="1:12" x14ac:dyDescent="0.3">
      <c r="A126" s="19">
        <v>1</v>
      </c>
      <c r="B126" s="38" t="s">
        <v>63</v>
      </c>
      <c r="C126" s="20" t="s">
        <v>75</v>
      </c>
      <c r="D126" s="33" t="s">
        <v>183</v>
      </c>
      <c r="E126" s="21">
        <v>34.871000000000002</v>
      </c>
      <c r="F126" s="21" t="s">
        <v>3</v>
      </c>
      <c r="G126" s="21" t="s">
        <v>64</v>
      </c>
      <c r="H126" s="9" t="s">
        <v>5</v>
      </c>
      <c r="I126" s="21" t="s">
        <v>49</v>
      </c>
      <c r="J126" s="10">
        <f t="shared" ref="J126:J143" si="2">IF(I126="Eldoret", 2800, IF(I126="Nakuru", 3000, ""))</f>
        <v>2800</v>
      </c>
      <c r="K126" s="22"/>
      <c r="L126" s="23">
        <f>L125+Table2[[#This Row],[Payable Amount]]</f>
        <v>53496</v>
      </c>
    </row>
    <row r="127" spans="1:12" x14ac:dyDescent="0.3">
      <c r="A127" s="19">
        <v>2</v>
      </c>
      <c r="B127" s="38" t="s">
        <v>63</v>
      </c>
      <c r="C127" s="20" t="s">
        <v>75</v>
      </c>
      <c r="D127" s="34" t="s">
        <v>76</v>
      </c>
      <c r="E127" s="21">
        <v>34.878</v>
      </c>
      <c r="F127" s="21" t="s">
        <v>3</v>
      </c>
      <c r="G127" s="21" t="s">
        <v>4</v>
      </c>
      <c r="H127" s="9" t="s">
        <v>5</v>
      </c>
      <c r="I127" s="21" t="s">
        <v>49</v>
      </c>
      <c r="J127" s="10">
        <f t="shared" si="2"/>
        <v>2800</v>
      </c>
      <c r="K127" s="22"/>
      <c r="L127" s="23">
        <f>L126+Table2[[#This Row],[Payable Amount]]</f>
        <v>56296</v>
      </c>
    </row>
    <row r="128" spans="1:12" x14ac:dyDescent="0.3">
      <c r="A128" s="19"/>
      <c r="B128" s="39">
        <v>45324</v>
      </c>
      <c r="C128" s="26" t="s">
        <v>75</v>
      </c>
      <c r="D128" s="33"/>
      <c r="E128" s="21"/>
      <c r="F128" s="21"/>
      <c r="G128" s="21"/>
      <c r="H128" s="9"/>
      <c r="I128" s="21"/>
      <c r="J128" s="10"/>
      <c r="K128" s="25">
        <v>37600</v>
      </c>
      <c r="L128" s="23">
        <f>Table2[[#This Row],[Payment Amount]]-L127</f>
        <v>-18696</v>
      </c>
    </row>
    <row r="129" spans="1:12" x14ac:dyDescent="0.3">
      <c r="A129" s="19">
        <v>3</v>
      </c>
      <c r="B129" s="38">
        <v>45330</v>
      </c>
      <c r="C129" s="24" t="s">
        <v>75</v>
      </c>
      <c r="D129" s="34" t="s">
        <v>185</v>
      </c>
      <c r="E129" s="21">
        <v>35.881999999999998</v>
      </c>
      <c r="F129" s="21" t="s">
        <v>3</v>
      </c>
      <c r="G129" s="21" t="s">
        <v>65</v>
      </c>
      <c r="H129" s="9" t="s">
        <v>5</v>
      </c>
      <c r="I129" s="21" t="s">
        <v>49</v>
      </c>
      <c r="J129" s="10">
        <f t="shared" si="2"/>
        <v>2800</v>
      </c>
      <c r="K129" s="22"/>
      <c r="L129" s="23">
        <f>Table2[[#This Row],[Payable Amount]]-L128</f>
        <v>21496</v>
      </c>
    </row>
    <row r="130" spans="1:12" x14ac:dyDescent="0.3">
      <c r="A130" s="19">
        <v>4</v>
      </c>
      <c r="B130" s="38">
        <v>45330</v>
      </c>
      <c r="C130" s="24" t="s">
        <v>75</v>
      </c>
      <c r="D130" s="33" t="s">
        <v>187</v>
      </c>
      <c r="E130" s="21">
        <v>35.862000000000002</v>
      </c>
      <c r="F130" s="21" t="s">
        <v>3</v>
      </c>
      <c r="G130" s="21" t="s">
        <v>66</v>
      </c>
      <c r="H130" s="9" t="s">
        <v>5</v>
      </c>
      <c r="I130" s="21" t="s">
        <v>49</v>
      </c>
      <c r="J130" s="10">
        <f t="shared" si="2"/>
        <v>2800</v>
      </c>
      <c r="K130" s="22"/>
      <c r="L130" s="23">
        <f>L129+Table2[[#This Row],[Payable Amount]]</f>
        <v>24296</v>
      </c>
    </row>
    <row r="131" spans="1:12" x14ac:dyDescent="0.3">
      <c r="A131" s="19">
        <v>5</v>
      </c>
      <c r="B131" s="38">
        <v>45341</v>
      </c>
      <c r="C131" s="24" t="s">
        <v>75</v>
      </c>
      <c r="D131" s="34" t="s">
        <v>189</v>
      </c>
      <c r="E131" s="21">
        <v>34.862000000000002</v>
      </c>
      <c r="F131" s="21" t="s">
        <v>3</v>
      </c>
      <c r="G131" s="21" t="s">
        <v>67</v>
      </c>
      <c r="H131" s="9" t="s">
        <v>5</v>
      </c>
      <c r="I131" s="21" t="s">
        <v>49</v>
      </c>
      <c r="J131" s="10">
        <f t="shared" si="2"/>
        <v>2800</v>
      </c>
      <c r="K131" s="22"/>
      <c r="L131" s="23">
        <f>L130+Table2[[#This Row],[Payable Amount]]</f>
        <v>27096</v>
      </c>
    </row>
    <row r="132" spans="1:12" x14ac:dyDescent="0.3">
      <c r="A132" s="19">
        <v>6</v>
      </c>
      <c r="B132" s="38">
        <v>45341</v>
      </c>
      <c r="C132" s="24" t="s">
        <v>75</v>
      </c>
      <c r="D132" s="33" t="s">
        <v>191</v>
      </c>
      <c r="E132" s="21">
        <v>37.607999999999997</v>
      </c>
      <c r="F132" s="21" t="s">
        <v>27</v>
      </c>
      <c r="G132" s="21" t="s">
        <v>68</v>
      </c>
      <c r="H132" s="9" t="s">
        <v>5</v>
      </c>
      <c r="I132" s="21" t="s">
        <v>51</v>
      </c>
      <c r="J132" s="10">
        <f t="shared" si="2"/>
        <v>3000</v>
      </c>
      <c r="K132" s="22"/>
      <c r="L132" s="23">
        <f>L131+Table2[[#This Row],[Payable Amount]]</f>
        <v>30096</v>
      </c>
    </row>
    <row r="133" spans="1:12" x14ac:dyDescent="0.3">
      <c r="A133" s="19">
        <v>7</v>
      </c>
      <c r="B133" s="38">
        <v>45341</v>
      </c>
      <c r="C133" s="24" t="s">
        <v>75</v>
      </c>
      <c r="D133" s="34" t="s">
        <v>179</v>
      </c>
      <c r="E133" s="21">
        <v>36.600999999999999</v>
      </c>
      <c r="F133" s="21" t="s">
        <v>27</v>
      </c>
      <c r="G133" s="21" t="s">
        <v>61</v>
      </c>
      <c r="H133" s="9" t="s">
        <v>5</v>
      </c>
      <c r="I133" s="21" t="s">
        <v>51</v>
      </c>
      <c r="J133" s="10">
        <f t="shared" si="2"/>
        <v>3000</v>
      </c>
      <c r="K133" s="22"/>
      <c r="L133" s="23">
        <f>L132+Table2[[#This Row],[Payable Amount]]</f>
        <v>33096</v>
      </c>
    </row>
    <row r="134" spans="1:12" x14ac:dyDescent="0.3">
      <c r="A134" s="19">
        <v>8</v>
      </c>
      <c r="B134" s="38">
        <v>45345</v>
      </c>
      <c r="C134" s="24" t="s">
        <v>75</v>
      </c>
      <c r="D134" s="33" t="s">
        <v>88</v>
      </c>
      <c r="E134" s="21">
        <v>39.792999999999999</v>
      </c>
      <c r="F134" s="21" t="s">
        <v>27</v>
      </c>
      <c r="G134" s="21" t="s">
        <v>11</v>
      </c>
      <c r="H134" s="9" t="s">
        <v>5</v>
      </c>
      <c r="I134" s="21" t="s">
        <v>49</v>
      </c>
      <c r="J134" s="10">
        <f t="shared" si="2"/>
        <v>2800</v>
      </c>
      <c r="K134" s="22"/>
      <c r="L134" s="23">
        <f>L133+Table2[[#This Row],[Payable Amount]]</f>
        <v>35896</v>
      </c>
    </row>
    <row r="135" spans="1:12" x14ac:dyDescent="0.3">
      <c r="A135" s="19">
        <v>9</v>
      </c>
      <c r="B135" s="38">
        <v>45349</v>
      </c>
      <c r="C135" s="24" t="s">
        <v>75</v>
      </c>
      <c r="D135" s="34" t="s">
        <v>90</v>
      </c>
      <c r="E135" s="21">
        <v>39.863</v>
      </c>
      <c r="F135" s="21" t="s">
        <v>27</v>
      </c>
      <c r="G135" s="21" t="s">
        <v>12</v>
      </c>
      <c r="H135" s="9" t="s">
        <v>5</v>
      </c>
      <c r="I135" s="21" t="s">
        <v>49</v>
      </c>
      <c r="J135" s="10">
        <f t="shared" si="2"/>
        <v>2800</v>
      </c>
      <c r="K135" s="22"/>
      <c r="L135" s="23">
        <f>L134+Table2[[#This Row],[Payable Amount]]</f>
        <v>38696</v>
      </c>
    </row>
    <row r="136" spans="1:12" x14ac:dyDescent="0.3">
      <c r="A136" s="19">
        <v>10</v>
      </c>
      <c r="B136" s="38">
        <v>45349</v>
      </c>
      <c r="C136" s="24" t="s">
        <v>75</v>
      </c>
      <c r="D136" s="33" t="s">
        <v>193</v>
      </c>
      <c r="E136" s="21">
        <v>35.866999999999997</v>
      </c>
      <c r="F136" s="21" t="s">
        <v>3</v>
      </c>
      <c r="G136" s="21" t="s">
        <v>69</v>
      </c>
      <c r="H136" s="9" t="s">
        <v>5</v>
      </c>
      <c r="I136" s="21" t="s">
        <v>49</v>
      </c>
      <c r="J136" s="10">
        <f t="shared" si="2"/>
        <v>2800</v>
      </c>
      <c r="K136" s="22"/>
      <c r="L136" s="23">
        <f>L135+Table2[[#This Row],[Payable Amount]]</f>
        <v>41496</v>
      </c>
    </row>
    <row r="137" spans="1:12" x14ac:dyDescent="0.3">
      <c r="A137" s="19"/>
      <c r="B137" s="39">
        <v>45350</v>
      </c>
      <c r="C137" s="26" t="s">
        <v>75</v>
      </c>
      <c r="D137" s="34"/>
      <c r="E137" s="21"/>
      <c r="F137" s="21"/>
      <c r="G137" s="21"/>
      <c r="H137" s="9"/>
      <c r="I137" s="21"/>
      <c r="J137" s="10" t="str">
        <f t="shared" si="2"/>
        <v/>
      </c>
      <c r="K137" s="25">
        <v>21000</v>
      </c>
      <c r="L137" s="23">
        <f>Table2[[#This Row],[Payment Amount]]-L136</f>
        <v>-20496</v>
      </c>
    </row>
    <row r="138" spans="1:12" x14ac:dyDescent="0.3">
      <c r="A138" s="19">
        <v>11</v>
      </c>
      <c r="B138" s="38">
        <v>45356</v>
      </c>
      <c r="C138" s="24" t="s">
        <v>75</v>
      </c>
      <c r="D138" s="33" t="s">
        <v>76</v>
      </c>
      <c r="E138" s="21">
        <v>34.898000000000003</v>
      </c>
      <c r="F138" s="21" t="s">
        <v>3</v>
      </c>
      <c r="G138" s="21" t="s">
        <v>4</v>
      </c>
      <c r="H138" s="9" t="s">
        <v>5</v>
      </c>
      <c r="I138" s="21" t="s">
        <v>49</v>
      </c>
      <c r="J138" s="10">
        <f t="shared" si="2"/>
        <v>2800</v>
      </c>
      <c r="K138" s="22"/>
      <c r="L138" s="23">
        <f>Table2[[#This Row],[Payable Amount]]-L137</f>
        <v>23296</v>
      </c>
    </row>
    <row r="139" spans="1:12" x14ac:dyDescent="0.3">
      <c r="A139" s="19">
        <v>12</v>
      </c>
      <c r="B139" s="38">
        <v>45356</v>
      </c>
      <c r="C139" s="24" t="s">
        <v>75</v>
      </c>
      <c r="D139" s="34" t="s">
        <v>98</v>
      </c>
      <c r="E139" s="21">
        <v>35.860999999999997</v>
      </c>
      <c r="F139" s="21" t="s">
        <v>3</v>
      </c>
      <c r="G139" s="21" t="s">
        <v>16</v>
      </c>
      <c r="H139" s="9" t="s">
        <v>5</v>
      </c>
      <c r="I139" s="21" t="s">
        <v>49</v>
      </c>
      <c r="J139" s="10">
        <f t="shared" si="2"/>
        <v>2800</v>
      </c>
      <c r="K139" s="22"/>
      <c r="L139" s="23">
        <f>L138+Table2[[#This Row],[Payable Amount]]</f>
        <v>26096</v>
      </c>
    </row>
    <row r="140" spans="1:12" x14ac:dyDescent="0.3">
      <c r="A140" s="19">
        <v>13</v>
      </c>
      <c r="B140" s="38">
        <v>45357</v>
      </c>
      <c r="C140" s="24" t="s">
        <v>75</v>
      </c>
      <c r="D140" s="33" t="s">
        <v>195</v>
      </c>
      <c r="E140" s="21">
        <v>34.770000000000003</v>
      </c>
      <c r="F140" s="21" t="s">
        <v>3</v>
      </c>
      <c r="G140" s="21" t="s">
        <v>70</v>
      </c>
      <c r="H140" s="9" t="s">
        <v>5</v>
      </c>
      <c r="I140" s="21" t="s">
        <v>51</v>
      </c>
      <c r="J140" s="10">
        <f t="shared" si="2"/>
        <v>3000</v>
      </c>
      <c r="K140" s="22"/>
      <c r="L140" s="23">
        <f>L139+Table2[[#This Row],[Payable Amount]]</f>
        <v>29096</v>
      </c>
    </row>
    <row r="141" spans="1:12" x14ac:dyDescent="0.3">
      <c r="A141" s="19">
        <v>14</v>
      </c>
      <c r="B141" s="38">
        <v>45358</v>
      </c>
      <c r="C141" s="24" t="s">
        <v>75</v>
      </c>
      <c r="D141" s="34" t="s">
        <v>183</v>
      </c>
      <c r="E141" s="21">
        <v>34.783999999999999</v>
      </c>
      <c r="F141" s="21" t="s">
        <v>3</v>
      </c>
      <c r="G141" s="21" t="s">
        <v>64</v>
      </c>
      <c r="H141" s="9" t="s">
        <v>5</v>
      </c>
      <c r="I141" s="21" t="s">
        <v>51</v>
      </c>
      <c r="J141" s="10">
        <f t="shared" si="2"/>
        <v>3000</v>
      </c>
      <c r="K141" s="22"/>
      <c r="L141" s="23">
        <f>L140+Table2[[#This Row],[Payable Amount]]</f>
        <v>32096</v>
      </c>
    </row>
    <row r="142" spans="1:12" x14ac:dyDescent="0.3">
      <c r="A142" s="19">
        <v>15</v>
      </c>
      <c r="B142" s="38" t="s">
        <v>71</v>
      </c>
      <c r="C142" s="20" t="s">
        <v>75</v>
      </c>
      <c r="D142" s="33" t="s">
        <v>161</v>
      </c>
      <c r="E142" s="21">
        <v>35.734999999999999</v>
      </c>
      <c r="F142" s="21" t="s">
        <v>3</v>
      </c>
      <c r="G142" s="21" t="s">
        <v>52</v>
      </c>
      <c r="H142" s="9" t="s">
        <v>5</v>
      </c>
      <c r="I142" s="21" t="s">
        <v>51</v>
      </c>
      <c r="J142" s="10">
        <f t="shared" si="2"/>
        <v>3000</v>
      </c>
      <c r="K142" s="22"/>
      <c r="L142" s="23">
        <f>L141+Table2[[#This Row],[Payable Amount]]</f>
        <v>35096</v>
      </c>
    </row>
    <row r="143" spans="1:12" x14ac:dyDescent="0.3">
      <c r="A143" s="19">
        <v>16</v>
      </c>
      <c r="B143" s="38">
        <v>45371</v>
      </c>
      <c r="C143" s="24" t="s">
        <v>75</v>
      </c>
      <c r="D143" s="34" t="s">
        <v>197</v>
      </c>
      <c r="E143" s="21">
        <v>35.826999999999998</v>
      </c>
      <c r="F143" s="21" t="s">
        <v>3</v>
      </c>
      <c r="G143" s="21" t="s">
        <v>72</v>
      </c>
      <c r="H143" s="9" t="s">
        <v>5</v>
      </c>
      <c r="I143" s="21" t="s">
        <v>49</v>
      </c>
      <c r="J143" s="10">
        <f t="shared" si="2"/>
        <v>2800</v>
      </c>
      <c r="K143" s="22"/>
      <c r="L143" s="23">
        <f>L142+Table2[[#This Row],[Payable Amount]]</f>
        <v>37896</v>
      </c>
    </row>
    <row r="146" spans="12:12" x14ac:dyDescent="0.3">
      <c r="L146" s="1"/>
    </row>
  </sheetData>
  <pageMargins left="0.7" right="0.7" top="0.75" bottom="0.75" header="0.3" footer="0.3"/>
  <pageSetup orientation="portrait" horizontalDpi="4294967293" verticalDpi="0" r:id="rId1"/>
  <ignoredErrors>
    <ignoredError sqref="L50" 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520F-A751-4178-B16F-93A38FCA2A57}">
  <dimension ref="A1:B144"/>
  <sheetViews>
    <sheetView topLeftCell="A124" workbookViewId="0">
      <selection activeCell="A113" sqref="A113:A143"/>
    </sheetView>
  </sheetViews>
  <sheetFormatPr defaultRowHeight="13" x14ac:dyDescent="0.3"/>
  <cols>
    <col min="1" max="1" width="19" bestFit="1" customWidth="1"/>
  </cols>
  <sheetData>
    <row r="1" spans="1:2" x14ac:dyDescent="0.3">
      <c r="A1" s="28" t="s">
        <v>76</v>
      </c>
      <c r="B1" t="s">
        <v>77</v>
      </c>
    </row>
    <row r="2" spans="1:2" x14ac:dyDescent="0.3">
      <c r="A2" s="29"/>
    </row>
    <row r="3" spans="1:2" x14ac:dyDescent="0.3">
      <c r="A3" s="28" t="s">
        <v>78</v>
      </c>
      <c r="B3" t="s">
        <v>79</v>
      </c>
    </row>
    <row r="4" spans="1:2" x14ac:dyDescent="0.3">
      <c r="A4" s="29" t="s">
        <v>78</v>
      </c>
      <c r="B4" t="s">
        <v>79</v>
      </c>
    </row>
    <row r="5" spans="1:2" x14ac:dyDescent="0.3">
      <c r="A5" s="28"/>
    </row>
    <row r="6" spans="1:2" x14ac:dyDescent="0.3">
      <c r="A6" s="29" t="s">
        <v>80</v>
      </c>
      <c r="B6" t="s">
        <v>81</v>
      </c>
    </row>
    <row r="7" spans="1:2" x14ac:dyDescent="0.3">
      <c r="A7" s="28" t="s">
        <v>76</v>
      </c>
      <c r="B7" t="s">
        <v>77</v>
      </c>
    </row>
    <row r="8" spans="1:2" x14ac:dyDescent="0.3">
      <c r="A8" s="29" t="s">
        <v>82</v>
      </c>
      <c r="B8" t="s">
        <v>83</v>
      </c>
    </row>
    <row r="9" spans="1:2" x14ac:dyDescent="0.3">
      <c r="A9" s="28" t="s">
        <v>84</v>
      </c>
      <c r="B9" t="s">
        <v>85</v>
      </c>
    </row>
    <row r="10" spans="1:2" x14ac:dyDescent="0.3">
      <c r="A10" s="29" t="s">
        <v>80</v>
      </c>
      <c r="B10" t="s">
        <v>81</v>
      </c>
    </row>
    <row r="11" spans="1:2" x14ac:dyDescent="0.3">
      <c r="A11" s="28"/>
    </row>
    <row r="12" spans="1:2" x14ac:dyDescent="0.3">
      <c r="A12" s="29" t="s">
        <v>86</v>
      </c>
      <c r="B12" t="s">
        <v>87</v>
      </c>
    </row>
    <row r="13" spans="1:2" x14ac:dyDescent="0.3">
      <c r="A13" s="28" t="s">
        <v>88</v>
      </c>
      <c r="B13" t="s">
        <v>89</v>
      </c>
    </row>
    <row r="14" spans="1:2" x14ac:dyDescent="0.3">
      <c r="A14" s="29" t="s">
        <v>90</v>
      </c>
      <c r="B14" t="s">
        <v>91</v>
      </c>
    </row>
    <row r="15" spans="1:2" x14ac:dyDescent="0.3">
      <c r="A15" s="28" t="s">
        <v>76</v>
      </c>
      <c r="B15" t="s">
        <v>77</v>
      </c>
    </row>
    <row r="16" spans="1:2" x14ac:dyDescent="0.3">
      <c r="A16" s="29" t="s">
        <v>92</v>
      </c>
      <c r="B16" t="s">
        <v>93</v>
      </c>
    </row>
    <row r="17" spans="1:2" x14ac:dyDescent="0.3">
      <c r="A17" s="28" t="s">
        <v>94</v>
      </c>
      <c r="B17" t="s">
        <v>95</v>
      </c>
    </row>
    <row r="18" spans="1:2" x14ac:dyDescent="0.3">
      <c r="A18" s="29" t="s">
        <v>84</v>
      </c>
      <c r="B18" t="s">
        <v>85</v>
      </c>
    </row>
    <row r="19" spans="1:2" x14ac:dyDescent="0.3">
      <c r="A19" s="28" t="s">
        <v>80</v>
      </c>
      <c r="B19" t="s">
        <v>81</v>
      </c>
    </row>
    <row r="20" spans="1:2" x14ac:dyDescent="0.3">
      <c r="A20" s="29"/>
    </row>
    <row r="21" spans="1:2" x14ac:dyDescent="0.3">
      <c r="A21" s="28" t="s">
        <v>76</v>
      </c>
      <c r="B21" t="s">
        <v>77</v>
      </c>
    </row>
    <row r="22" spans="1:2" x14ac:dyDescent="0.3">
      <c r="A22" s="29" t="s">
        <v>96</v>
      </c>
      <c r="B22" t="s">
        <v>97</v>
      </c>
    </row>
    <row r="23" spans="1:2" x14ac:dyDescent="0.3">
      <c r="A23" s="28"/>
    </row>
    <row r="24" spans="1:2" x14ac:dyDescent="0.3">
      <c r="A24" s="29" t="s">
        <v>88</v>
      </c>
      <c r="B24" t="s">
        <v>89</v>
      </c>
    </row>
    <row r="25" spans="1:2" x14ac:dyDescent="0.3">
      <c r="A25" s="28" t="s">
        <v>98</v>
      </c>
      <c r="B25" t="s">
        <v>99</v>
      </c>
    </row>
    <row r="26" spans="1:2" x14ac:dyDescent="0.3">
      <c r="A26" s="29"/>
    </row>
    <row r="27" spans="1:2" x14ac:dyDescent="0.3">
      <c r="A27" s="28" t="s">
        <v>100</v>
      </c>
      <c r="B27" t="s">
        <v>101</v>
      </c>
    </row>
    <row r="28" spans="1:2" x14ac:dyDescent="0.3">
      <c r="A28" s="29" t="s">
        <v>76</v>
      </c>
      <c r="B28" t="s">
        <v>77</v>
      </c>
    </row>
    <row r="29" spans="1:2" x14ac:dyDescent="0.3">
      <c r="A29" s="28"/>
    </row>
    <row r="30" spans="1:2" x14ac:dyDescent="0.3">
      <c r="A30" s="29" t="s">
        <v>90</v>
      </c>
      <c r="B30" t="s">
        <v>91</v>
      </c>
    </row>
    <row r="31" spans="1:2" x14ac:dyDescent="0.3">
      <c r="A31" s="28" t="s">
        <v>76</v>
      </c>
      <c r="B31" t="s">
        <v>77</v>
      </c>
    </row>
    <row r="32" spans="1:2" x14ac:dyDescent="0.3">
      <c r="A32" s="29"/>
    </row>
    <row r="33" spans="1:2" x14ac:dyDescent="0.3">
      <c r="A33" s="28" t="s">
        <v>90</v>
      </c>
      <c r="B33" t="s">
        <v>91</v>
      </c>
    </row>
    <row r="34" spans="1:2" x14ac:dyDescent="0.3">
      <c r="A34" s="29" t="s">
        <v>102</v>
      </c>
      <c r="B34" t="s">
        <v>103</v>
      </c>
    </row>
    <row r="35" spans="1:2" x14ac:dyDescent="0.3">
      <c r="A35" s="28" t="s">
        <v>104</v>
      </c>
      <c r="B35" t="s">
        <v>105</v>
      </c>
    </row>
    <row r="36" spans="1:2" x14ac:dyDescent="0.3">
      <c r="A36" s="29" t="s">
        <v>98</v>
      </c>
      <c r="B36" t="s">
        <v>99</v>
      </c>
    </row>
    <row r="37" spans="1:2" x14ac:dyDescent="0.3">
      <c r="A37" s="28"/>
    </row>
    <row r="38" spans="1:2" x14ac:dyDescent="0.3">
      <c r="A38" s="29"/>
    </row>
    <row r="39" spans="1:2" x14ac:dyDescent="0.3">
      <c r="A39" s="28" t="s">
        <v>106</v>
      </c>
      <c r="B39" t="s">
        <v>107</v>
      </c>
    </row>
    <row r="40" spans="1:2" x14ac:dyDescent="0.3">
      <c r="A40" s="29" t="s">
        <v>102</v>
      </c>
      <c r="B40" t="s">
        <v>103</v>
      </c>
    </row>
    <row r="41" spans="1:2" x14ac:dyDescent="0.3">
      <c r="A41" s="28" t="s">
        <v>108</v>
      </c>
      <c r="B41" t="s">
        <v>109</v>
      </c>
    </row>
    <row r="42" spans="1:2" x14ac:dyDescent="0.3">
      <c r="A42" s="29" t="s">
        <v>110</v>
      </c>
      <c r="B42" t="s">
        <v>111</v>
      </c>
    </row>
    <row r="43" spans="1:2" x14ac:dyDescent="0.3">
      <c r="A43" s="28" t="s">
        <v>23</v>
      </c>
    </row>
    <row r="44" spans="1:2" x14ac:dyDescent="0.3">
      <c r="A44" s="29" t="s">
        <v>112</v>
      </c>
      <c r="B44" t="s">
        <v>113</v>
      </c>
    </row>
    <row r="45" spans="1:2" x14ac:dyDescent="0.3">
      <c r="A45" s="28" t="s">
        <v>106</v>
      </c>
      <c r="B45" t="s">
        <v>107</v>
      </c>
    </row>
    <row r="46" spans="1:2" x14ac:dyDescent="0.3">
      <c r="A46" s="29" t="s">
        <v>108</v>
      </c>
      <c r="B46" t="s">
        <v>109</v>
      </c>
    </row>
    <row r="47" spans="1:2" x14ac:dyDescent="0.3">
      <c r="A47" s="28" t="s">
        <v>114</v>
      </c>
      <c r="B47" t="s">
        <v>115</v>
      </c>
    </row>
    <row r="48" spans="1:2" x14ac:dyDescent="0.3">
      <c r="A48" s="29"/>
    </row>
    <row r="49" spans="1:2" x14ac:dyDescent="0.3">
      <c r="A49" s="28" t="s">
        <v>116</v>
      </c>
      <c r="B49" t="s">
        <v>117</v>
      </c>
    </row>
    <row r="50" spans="1:2" x14ac:dyDescent="0.3">
      <c r="A50" s="29"/>
    </row>
    <row r="51" spans="1:2" x14ac:dyDescent="0.3">
      <c r="A51" s="28" t="s">
        <v>114</v>
      </c>
      <c r="B51" t="s">
        <v>115</v>
      </c>
    </row>
    <row r="52" spans="1:2" x14ac:dyDescent="0.3">
      <c r="A52" s="29" t="s">
        <v>118</v>
      </c>
      <c r="B52" t="s">
        <v>119</v>
      </c>
    </row>
    <row r="53" spans="1:2" x14ac:dyDescent="0.3">
      <c r="A53" s="28" t="s">
        <v>120</v>
      </c>
      <c r="B53" t="s">
        <v>121</v>
      </c>
    </row>
    <row r="54" spans="1:2" x14ac:dyDescent="0.3">
      <c r="A54" s="29" t="s">
        <v>102</v>
      </c>
      <c r="B54" t="s">
        <v>103</v>
      </c>
    </row>
    <row r="55" spans="1:2" x14ac:dyDescent="0.3">
      <c r="A55" s="28" t="s">
        <v>122</v>
      </c>
      <c r="B55" t="s">
        <v>123</v>
      </c>
    </row>
    <row r="56" spans="1:2" x14ac:dyDescent="0.3">
      <c r="A56" s="29" t="s">
        <v>124</v>
      </c>
      <c r="B56" t="s">
        <v>125</v>
      </c>
    </row>
    <row r="57" spans="1:2" x14ac:dyDescent="0.3">
      <c r="A57" s="28" t="s">
        <v>102</v>
      </c>
      <c r="B57" t="s">
        <v>103</v>
      </c>
    </row>
    <row r="58" spans="1:2" x14ac:dyDescent="0.3">
      <c r="A58" s="29" t="s">
        <v>126</v>
      </c>
      <c r="B58" t="s">
        <v>127</v>
      </c>
    </row>
    <row r="59" spans="1:2" x14ac:dyDescent="0.3">
      <c r="A59" s="28" t="s">
        <v>100</v>
      </c>
      <c r="B59" t="s">
        <v>101</v>
      </c>
    </row>
    <row r="60" spans="1:2" x14ac:dyDescent="0.3">
      <c r="A60" s="29" t="s">
        <v>110</v>
      </c>
      <c r="B60" t="s">
        <v>128</v>
      </c>
    </row>
    <row r="61" spans="1:2" x14ac:dyDescent="0.3">
      <c r="A61" s="28" t="s">
        <v>129</v>
      </c>
      <c r="B61" t="s">
        <v>130</v>
      </c>
    </row>
    <row r="62" spans="1:2" x14ac:dyDescent="0.3">
      <c r="A62" s="29" t="s">
        <v>131</v>
      </c>
      <c r="B62" t="s">
        <v>132</v>
      </c>
    </row>
    <row r="63" spans="1:2" x14ac:dyDescent="0.3">
      <c r="A63" s="28" t="s">
        <v>120</v>
      </c>
      <c r="B63" t="s">
        <v>121</v>
      </c>
    </row>
    <row r="64" spans="1:2" x14ac:dyDescent="0.3">
      <c r="A64" s="29" t="s">
        <v>23</v>
      </c>
    </row>
    <row r="65" spans="1:2" x14ac:dyDescent="0.3">
      <c r="A65" s="28" t="s">
        <v>133</v>
      </c>
      <c r="B65" t="s">
        <v>134</v>
      </c>
    </row>
    <row r="66" spans="1:2" x14ac:dyDescent="0.3">
      <c r="A66" s="29" t="s">
        <v>76</v>
      </c>
      <c r="B66" t="s">
        <v>77</v>
      </c>
    </row>
    <row r="67" spans="1:2" x14ac:dyDescent="0.3">
      <c r="A67" s="28" t="s">
        <v>98</v>
      </c>
      <c r="B67" t="s">
        <v>99</v>
      </c>
    </row>
    <row r="68" spans="1:2" x14ac:dyDescent="0.3">
      <c r="A68" s="29" t="s">
        <v>90</v>
      </c>
      <c r="B68" t="s">
        <v>91</v>
      </c>
    </row>
    <row r="69" spans="1:2" x14ac:dyDescent="0.3">
      <c r="A69" s="28" t="s">
        <v>135</v>
      </c>
      <c r="B69" t="s">
        <v>136</v>
      </c>
    </row>
    <row r="70" spans="1:2" x14ac:dyDescent="0.3">
      <c r="A70" s="29" t="s">
        <v>137</v>
      </c>
      <c r="B70" t="s">
        <v>138</v>
      </c>
    </row>
    <row r="71" spans="1:2" x14ac:dyDescent="0.3">
      <c r="A71" s="28" t="s">
        <v>139</v>
      </c>
      <c r="B71" t="s">
        <v>140</v>
      </c>
    </row>
    <row r="72" spans="1:2" x14ac:dyDescent="0.3">
      <c r="A72" s="29" t="s">
        <v>88</v>
      </c>
      <c r="B72" t="s">
        <v>89</v>
      </c>
    </row>
    <row r="73" spans="1:2" x14ac:dyDescent="0.3">
      <c r="A73" s="28" t="s">
        <v>141</v>
      </c>
      <c r="B73" t="s">
        <v>142</v>
      </c>
    </row>
    <row r="74" spans="1:2" x14ac:dyDescent="0.3">
      <c r="A74" s="29" t="s">
        <v>143</v>
      </c>
      <c r="B74" t="s">
        <v>144</v>
      </c>
    </row>
    <row r="75" spans="1:2" x14ac:dyDescent="0.3">
      <c r="A75" s="28" t="s">
        <v>145</v>
      </c>
      <c r="B75" t="s">
        <v>146</v>
      </c>
    </row>
    <row r="76" spans="1:2" x14ac:dyDescent="0.3">
      <c r="A76" s="29" t="s">
        <v>114</v>
      </c>
      <c r="B76" t="s">
        <v>115</v>
      </c>
    </row>
    <row r="77" spans="1:2" x14ac:dyDescent="0.3">
      <c r="A77" s="28" t="s">
        <v>147</v>
      </c>
      <c r="B77" t="s">
        <v>148</v>
      </c>
    </row>
    <row r="78" spans="1:2" x14ac:dyDescent="0.3">
      <c r="A78" s="29" t="s">
        <v>116</v>
      </c>
      <c r="B78" t="s">
        <v>117</v>
      </c>
    </row>
    <row r="79" spans="1:2" x14ac:dyDescent="0.3">
      <c r="A79" s="28" t="s">
        <v>149</v>
      </c>
      <c r="B79" t="s">
        <v>150</v>
      </c>
    </row>
    <row r="80" spans="1:2" x14ac:dyDescent="0.3">
      <c r="A80" s="29" t="s">
        <v>126</v>
      </c>
      <c r="B80" t="s">
        <v>127</v>
      </c>
    </row>
    <row r="81" spans="1:2" x14ac:dyDescent="0.3">
      <c r="A81" s="28" t="s">
        <v>122</v>
      </c>
      <c r="B81" t="s">
        <v>123</v>
      </c>
    </row>
    <row r="82" spans="1:2" x14ac:dyDescent="0.3">
      <c r="A82" s="29" t="s">
        <v>102</v>
      </c>
      <c r="B82" t="s">
        <v>103</v>
      </c>
    </row>
    <row r="83" spans="1:2" x14ac:dyDescent="0.3">
      <c r="A83" s="28" t="s">
        <v>23</v>
      </c>
    </row>
    <row r="84" spans="1:2" x14ac:dyDescent="0.3">
      <c r="A84" s="29" t="s">
        <v>151</v>
      </c>
      <c r="B84" t="s">
        <v>152</v>
      </c>
    </row>
    <row r="85" spans="1:2" x14ac:dyDescent="0.3">
      <c r="A85" s="28" t="s">
        <v>100</v>
      </c>
      <c r="B85" t="s">
        <v>101</v>
      </c>
    </row>
    <row r="86" spans="1:2" x14ac:dyDescent="0.3">
      <c r="A86" s="29" t="s">
        <v>120</v>
      </c>
      <c r="B86" t="s">
        <v>121</v>
      </c>
    </row>
    <row r="87" spans="1:2" x14ac:dyDescent="0.3">
      <c r="A87" s="28" t="s">
        <v>153</v>
      </c>
      <c r="B87" t="s">
        <v>154</v>
      </c>
    </row>
    <row r="88" spans="1:2" x14ac:dyDescent="0.3">
      <c r="A88" s="29" t="s">
        <v>90</v>
      </c>
      <c r="B88" t="s">
        <v>91</v>
      </c>
    </row>
    <row r="89" spans="1:2" x14ac:dyDescent="0.3">
      <c r="A89" s="28" t="s">
        <v>155</v>
      </c>
      <c r="B89" t="s">
        <v>156</v>
      </c>
    </row>
    <row r="90" spans="1:2" x14ac:dyDescent="0.3">
      <c r="A90" s="29" t="s">
        <v>98</v>
      </c>
      <c r="B90" t="s">
        <v>99</v>
      </c>
    </row>
    <row r="91" spans="1:2" x14ac:dyDescent="0.3">
      <c r="A91" s="28"/>
    </row>
    <row r="92" spans="1:2" x14ac:dyDescent="0.3">
      <c r="A92" s="29" t="s">
        <v>88</v>
      </c>
      <c r="B92" t="s">
        <v>89</v>
      </c>
    </row>
    <row r="93" spans="1:2" x14ac:dyDescent="0.3">
      <c r="A93" s="28" t="s">
        <v>141</v>
      </c>
      <c r="B93" t="s">
        <v>142</v>
      </c>
    </row>
    <row r="94" spans="1:2" x14ac:dyDescent="0.3">
      <c r="A94" s="29" t="s">
        <v>76</v>
      </c>
      <c r="B94" t="s">
        <v>77</v>
      </c>
    </row>
    <row r="95" spans="1:2" x14ac:dyDescent="0.3">
      <c r="A95" s="28" t="s">
        <v>126</v>
      </c>
      <c r="B95" t="s">
        <v>127</v>
      </c>
    </row>
    <row r="96" spans="1:2" x14ac:dyDescent="0.3">
      <c r="A96" s="29" t="s">
        <v>181</v>
      </c>
    </row>
    <row r="97" spans="1:2" x14ac:dyDescent="0.3">
      <c r="A97" s="28" t="s">
        <v>116</v>
      </c>
      <c r="B97" t="s">
        <v>117</v>
      </c>
    </row>
    <row r="98" spans="1:2" x14ac:dyDescent="0.3">
      <c r="A98" s="29"/>
    </row>
    <row r="99" spans="1:2" x14ac:dyDescent="0.3">
      <c r="A99" s="28"/>
    </row>
    <row r="100" spans="1:2" x14ac:dyDescent="0.3">
      <c r="A100" s="29" t="s">
        <v>157</v>
      </c>
      <c r="B100" t="s">
        <v>158</v>
      </c>
    </row>
    <row r="101" spans="1:2" x14ac:dyDescent="0.3">
      <c r="A101" s="30" t="s">
        <v>159</v>
      </c>
      <c r="B101" t="s">
        <v>160</v>
      </c>
    </row>
    <row r="102" spans="1:2" x14ac:dyDescent="0.3">
      <c r="A102" s="31" t="s">
        <v>161</v>
      </c>
      <c r="B102" t="s">
        <v>162</v>
      </c>
    </row>
    <row r="103" spans="1:2" x14ac:dyDescent="0.3">
      <c r="A103" s="28"/>
    </row>
    <row r="104" spans="1:2" x14ac:dyDescent="0.3">
      <c r="A104" s="29" t="s">
        <v>163</v>
      </c>
      <c r="B104" t="s">
        <v>164</v>
      </c>
    </row>
    <row r="105" spans="1:2" x14ac:dyDescent="0.3">
      <c r="A105" s="28" t="s">
        <v>98</v>
      </c>
      <c r="B105" t="s">
        <v>99</v>
      </c>
    </row>
    <row r="106" spans="1:2" x14ac:dyDescent="0.3">
      <c r="A106" s="29" t="s">
        <v>161</v>
      </c>
      <c r="B106" t="s">
        <v>162</v>
      </c>
    </row>
    <row r="107" spans="1:2" x14ac:dyDescent="0.3">
      <c r="A107" s="28" t="s">
        <v>165</v>
      </c>
      <c r="B107" t="s">
        <v>166</v>
      </c>
    </row>
    <row r="108" spans="1:2" x14ac:dyDescent="0.3">
      <c r="A108" s="29" t="s">
        <v>149</v>
      </c>
      <c r="B108" t="s">
        <v>150</v>
      </c>
    </row>
    <row r="109" spans="1:2" x14ac:dyDescent="0.3">
      <c r="A109" s="28" t="s">
        <v>90</v>
      </c>
      <c r="B109" t="s">
        <v>91</v>
      </c>
    </row>
    <row r="110" spans="1:2" x14ac:dyDescent="0.3">
      <c r="A110" s="29" t="s">
        <v>167</v>
      </c>
      <c r="B110" t="s">
        <v>168</v>
      </c>
    </row>
    <row r="111" spans="1:2" x14ac:dyDescent="0.3">
      <c r="A111" s="28" t="s">
        <v>169</v>
      </c>
      <c r="B111" t="s">
        <v>170</v>
      </c>
    </row>
    <row r="112" spans="1:2" x14ac:dyDescent="0.3">
      <c r="A112" s="29"/>
    </row>
    <row r="113" spans="1:2" x14ac:dyDescent="0.3">
      <c r="A113" s="28" t="s">
        <v>151</v>
      </c>
      <c r="B113" t="s">
        <v>152</v>
      </c>
    </row>
    <row r="114" spans="1:2" x14ac:dyDescent="0.3">
      <c r="A114" s="29" t="s">
        <v>171</v>
      </c>
      <c r="B114" t="s">
        <v>172</v>
      </c>
    </row>
    <row r="115" spans="1:2" x14ac:dyDescent="0.3">
      <c r="A115" s="28" t="s">
        <v>173</v>
      </c>
      <c r="B115" t="s">
        <v>174</v>
      </c>
    </row>
    <row r="116" spans="1:2" x14ac:dyDescent="0.3">
      <c r="A116" s="29" t="s">
        <v>175</v>
      </c>
      <c r="B116" t="s">
        <v>176</v>
      </c>
    </row>
    <row r="117" spans="1:2" x14ac:dyDescent="0.3">
      <c r="A117" s="28" t="s">
        <v>177</v>
      </c>
      <c r="B117" t="s">
        <v>178</v>
      </c>
    </row>
    <row r="118" spans="1:2" x14ac:dyDescent="0.3">
      <c r="A118" s="29" t="s">
        <v>179</v>
      </c>
      <c r="B118" t="s">
        <v>180</v>
      </c>
    </row>
    <row r="119" spans="1:2" x14ac:dyDescent="0.3">
      <c r="A119" s="28" t="s">
        <v>161</v>
      </c>
      <c r="B119" t="s">
        <v>162</v>
      </c>
    </row>
    <row r="120" spans="1:2" x14ac:dyDescent="0.3">
      <c r="A120" s="29" t="s">
        <v>181</v>
      </c>
      <c r="B120" t="s">
        <v>182</v>
      </c>
    </row>
    <row r="121" spans="1:2" x14ac:dyDescent="0.3">
      <c r="A121" s="28" t="s">
        <v>165</v>
      </c>
      <c r="B121" t="s">
        <v>166</v>
      </c>
    </row>
    <row r="122" spans="1:2" x14ac:dyDescent="0.3">
      <c r="A122" s="32"/>
    </row>
    <row r="123" spans="1:2" x14ac:dyDescent="0.3">
      <c r="A123" s="28" t="s">
        <v>161</v>
      </c>
      <c r="B123" t="s">
        <v>162</v>
      </c>
    </row>
    <row r="124" spans="1:2" x14ac:dyDescent="0.3">
      <c r="A124" s="29" t="s">
        <v>104</v>
      </c>
      <c r="B124" t="s">
        <v>105</v>
      </c>
    </row>
    <row r="125" spans="1:2" x14ac:dyDescent="0.3">
      <c r="A125" s="28" t="s">
        <v>90</v>
      </c>
      <c r="B125" t="s">
        <v>91</v>
      </c>
    </row>
    <row r="126" spans="1:2" x14ac:dyDescent="0.3">
      <c r="A126" s="33" t="s">
        <v>183</v>
      </c>
      <c r="B126" t="s">
        <v>184</v>
      </c>
    </row>
    <row r="127" spans="1:2" x14ac:dyDescent="0.3">
      <c r="A127" s="34" t="s">
        <v>76</v>
      </c>
      <c r="B127" t="s">
        <v>77</v>
      </c>
    </row>
    <row r="128" spans="1:2" x14ac:dyDescent="0.3">
      <c r="A128" s="33"/>
    </row>
    <row r="129" spans="1:2" x14ac:dyDescent="0.3">
      <c r="A129" s="34" t="s">
        <v>185</v>
      </c>
      <c r="B129" t="s">
        <v>186</v>
      </c>
    </row>
    <row r="130" spans="1:2" x14ac:dyDescent="0.3">
      <c r="A130" s="33" t="s">
        <v>187</v>
      </c>
      <c r="B130" t="s">
        <v>188</v>
      </c>
    </row>
    <row r="131" spans="1:2" x14ac:dyDescent="0.3">
      <c r="A131" s="34" t="s">
        <v>189</v>
      </c>
      <c r="B131" t="s">
        <v>190</v>
      </c>
    </row>
    <row r="132" spans="1:2" x14ac:dyDescent="0.3">
      <c r="A132" s="33" t="s">
        <v>191</v>
      </c>
      <c r="B132" t="s">
        <v>192</v>
      </c>
    </row>
    <row r="133" spans="1:2" x14ac:dyDescent="0.3">
      <c r="A133" s="34" t="s">
        <v>179</v>
      </c>
      <c r="B133" t="s">
        <v>180</v>
      </c>
    </row>
    <row r="134" spans="1:2" x14ac:dyDescent="0.3">
      <c r="A134" s="33" t="s">
        <v>88</v>
      </c>
      <c r="B134" t="s">
        <v>89</v>
      </c>
    </row>
    <row r="135" spans="1:2" x14ac:dyDescent="0.3">
      <c r="A135" s="34" t="s">
        <v>90</v>
      </c>
      <c r="B135" t="s">
        <v>91</v>
      </c>
    </row>
    <row r="136" spans="1:2" x14ac:dyDescent="0.3">
      <c r="A136" s="33" t="s">
        <v>193</v>
      </c>
      <c r="B136" t="s">
        <v>194</v>
      </c>
    </row>
    <row r="137" spans="1:2" x14ac:dyDescent="0.3">
      <c r="A137" s="34"/>
    </row>
    <row r="138" spans="1:2" x14ac:dyDescent="0.3">
      <c r="A138" s="33" t="s">
        <v>76</v>
      </c>
      <c r="B138" t="s">
        <v>77</v>
      </c>
    </row>
    <row r="139" spans="1:2" x14ac:dyDescent="0.3">
      <c r="A139" s="34" t="s">
        <v>98</v>
      </c>
      <c r="B139" t="s">
        <v>99</v>
      </c>
    </row>
    <row r="140" spans="1:2" x14ac:dyDescent="0.3">
      <c r="A140" s="33" t="s">
        <v>195</v>
      </c>
      <c r="B140" t="s">
        <v>196</v>
      </c>
    </row>
    <row r="141" spans="1:2" x14ac:dyDescent="0.3">
      <c r="A141" s="34" t="s">
        <v>183</v>
      </c>
      <c r="B141" t="s">
        <v>184</v>
      </c>
    </row>
    <row r="142" spans="1:2" x14ac:dyDescent="0.3">
      <c r="A142" s="33" t="s">
        <v>161</v>
      </c>
      <c r="B142" t="s">
        <v>162</v>
      </c>
    </row>
    <row r="143" spans="1:2" x14ac:dyDescent="0.3">
      <c r="A143" s="34" t="s">
        <v>197</v>
      </c>
      <c r="B143" t="s">
        <v>198</v>
      </c>
    </row>
    <row r="144" spans="1:2" x14ac:dyDescent="0.3">
      <c r="A14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APSSL Loadings Dec 2022-Jan 2023.xlsx</dc:title>
  <dc:creator>Paulo</dc:creator>
  <cp:lastModifiedBy>issa abdi</cp:lastModifiedBy>
  <dcterms:created xsi:type="dcterms:W3CDTF">2024-05-20T17:39:05Z</dcterms:created>
  <dcterms:modified xsi:type="dcterms:W3CDTF">2024-11-19T03:31:17Z</dcterms:modified>
</cp:coreProperties>
</file>