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011220\Desktop\GitHub用\PowerSupply_v1\src\(Eagle)PowerUnit-Bseries(ver2.0)\"/>
    </mc:Choice>
  </mc:AlternateContent>
  <xr:revisionPtr revIDLastSave="0" documentId="13_ncr:1_{099E16BA-28E4-4926-B6BE-D1F9BA0D515B}" xr6:coauthVersionLast="47" xr6:coauthVersionMax="47" xr10:uidLastSave="{00000000-0000-0000-0000-000000000000}"/>
  <bookViews>
    <workbookView xWindow="-108" yWindow="-108" windowWidth="23256" windowHeight="12456" xr2:uid="{1FF5AEE1-C477-49C7-9D1B-E56FF8B6A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E25" i="1"/>
  <c r="E24" i="1"/>
  <c r="C18" i="1"/>
  <c r="C17" i="1"/>
  <c r="E17" i="1" s="1"/>
  <c r="C16" i="1"/>
  <c r="C14" i="1"/>
  <c r="E14" i="1" s="1"/>
  <c r="C13" i="1"/>
  <c r="E13" i="1" s="1"/>
  <c r="C12" i="1"/>
  <c r="C11" i="1"/>
  <c r="E11" i="1" s="1"/>
  <c r="C9" i="1"/>
  <c r="C8" i="1"/>
  <c r="E8" i="1" s="1"/>
  <c r="C6" i="1"/>
  <c r="E6" i="1" s="1"/>
  <c r="C5" i="1"/>
  <c r="E5" i="1" s="1"/>
  <c r="C4" i="1"/>
  <c r="E4" i="1" s="1"/>
  <c r="E7" i="1"/>
  <c r="E9" i="1"/>
  <c r="E10" i="1"/>
  <c r="E12" i="1"/>
  <c r="E15" i="1"/>
  <c r="E16" i="1"/>
  <c r="E18" i="1"/>
  <c r="E19" i="1"/>
  <c r="E20" i="1"/>
  <c r="E21" i="1"/>
  <c r="E2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" i="1"/>
  <c r="C3" i="1"/>
  <c r="E105" i="1" l="1"/>
</calcChain>
</file>

<file path=xl/sharedStrings.xml><?xml version="1.0" encoding="utf-8"?>
<sst xmlns="http://schemas.openxmlformats.org/spreadsheetml/2006/main" count="142" uniqueCount="141">
  <si>
    <t>部品名</t>
    <rPh sb="0" eb="3">
      <t>ブヒンメイ</t>
    </rPh>
    <phoneticPr fontId="1"/>
  </si>
  <si>
    <t>部品点数</t>
    <rPh sb="0" eb="4">
      <t>ブヒンテンスウ</t>
    </rPh>
    <phoneticPr fontId="1"/>
  </si>
  <si>
    <t>単価</t>
    <rPh sb="0" eb="2">
      <t>タンカ</t>
    </rPh>
    <phoneticPr fontId="1"/>
  </si>
  <si>
    <t>総額</t>
    <rPh sb="0" eb="2">
      <t>ソウガク</t>
    </rPh>
    <phoneticPr fontId="1"/>
  </si>
  <si>
    <t>GCM188L81H104KA57</t>
  </si>
  <si>
    <t>5枚分だよ</t>
    <rPh sb="1" eb="3">
      <t>マイブン</t>
    </rPh>
    <phoneticPr fontId="1"/>
  </si>
  <si>
    <t>GRM1885C1H102JA01D</t>
    <phoneticPr fontId="1"/>
  </si>
  <si>
    <t>1k</t>
    <phoneticPr fontId="1"/>
  </si>
  <si>
    <t>CR0603-JW-102ELF Bourns Inc. | 抵抗器 | DigiKey</t>
  </si>
  <si>
    <t>リンク</t>
    <phoneticPr fontId="1"/>
  </si>
  <si>
    <t>GCM188L81H104KA57D Murata Electronics | コンデンサ | DigiKey</t>
  </si>
  <si>
    <t>https://www.digikey.jp/ja/products/detail/murata-electronics/GRM1885C1H102JA01D/586943</t>
    <phoneticPr fontId="1"/>
  </si>
  <si>
    <t>10k</t>
    <phoneticPr fontId="1"/>
  </si>
  <si>
    <t>https://www.digikey.jp/ja/products/detail/bourns-inc/CR0603-JW-103ELF/3593214</t>
    <phoneticPr fontId="1"/>
  </si>
  <si>
    <t>SML-E12V8WT86</t>
  </si>
  <si>
    <t>赤色チップＬＥＤ　１６０８　６３０ｎｍ　ＳＭＬ－Ｅ１２Ｖ８ＷＴ８６　（１０個入）: LED(発光ダイオード) 秋月電子通商-電子部品・ネット通販 (akizukidenshi.com)</t>
  </si>
  <si>
    <t>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</t>
    <phoneticPr fontId="1"/>
  </si>
  <si>
    <t>GRM21BC72A105KE01</t>
    <phoneticPr fontId="1"/>
  </si>
  <si>
    <t>https://www.digikey.jp/en/products/detail/murata-electronics/GRM21BC72A105KE01L/6606093</t>
    <phoneticPr fontId="1"/>
  </si>
  <si>
    <t>TC7S14F</t>
    <phoneticPr fontId="1"/>
  </si>
  <si>
    <t>https://akizukidenshi.com/catalog/g/gI-14737/</t>
    <phoneticPr fontId="1"/>
  </si>
  <si>
    <t>GF063PB103K</t>
  </si>
  <si>
    <t>https://akizukidenshi.com/catalog/g/gP-14905/</t>
    <phoneticPr fontId="1"/>
  </si>
  <si>
    <t>https://www.digikey.jp/ja/products/detail/bourns-inc/CR0603-FX-1500ELF/3783747</t>
    <phoneticPr fontId="1"/>
  </si>
  <si>
    <t>100k</t>
    <phoneticPr fontId="1"/>
  </si>
  <si>
    <t>https://www.digikey.jp/ja/products/detail/bourns-inc/CR0603-JW-101ELF/3741003</t>
    <phoneticPr fontId="1"/>
  </si>
  <si>
    <t>https://www.digikey.jp/ja/products/detail/bourns-inc/CR0603-JW-104ELF/2345098</t>
    <phoneticPr fontId="1"/>
  </si>
  <si>
    <t>JSTとかは備品だと仮定して省略するよ</t>
    <rPh sb="6" eb="8">
      <t>ビヒン</t>
    </rPh>
    <rPh sb="10" eb="12">
      <t>カテイ</t>
    </rPh>
    <rPh sb="14" eb="16">
      <t>ショウリャク</t>
    </rPh>
    <phoneticPr fontId="1"/>
  </si>
  <si>
    <t>RSX101VAM-30TR</t>
    <phoneticPr fontId="1"/>
  </si>
  <si>
    <t>https://akizukidenshi.com/catalog/g/gI-05951/</t>
    <phoneticPr fontId="1"/>
  </si>
  <si>
    <t>MCP6541T-I/LT</t>
  </si>
  <si>
    <t>MCP6541T-I/LT Microchip Technology | Integrated Circuits (ICs) | DigiKey</t>
  </si>
  <si>
    <t>1.1k</t>
    <phoneticPr fontId="1"/>
  </si>
  <si>
    <t>https://www.digikey.jp/ja/products/detail/bourns-inc/CR0603-FX-1101ELF/3783679</t>
    <phoneticPr fontId="1"/>
  </si>
  <si>
    <t>5.1k</t>
    <phoneticPr fontId="1"/>
  </si>
  <si>
    <t>https://www.digikey.jp/ja/products/detail/bourns-inc/CR0603-FX-5101ELF/3784064</t>
    <phoneticPr fontId="1"/>
  </si>
  <si>
    <t>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</t>
    <phoneticPr fontId="1"/>
  </si>
  <si>
    <t>20k</t>
    <phoneticPr fontId="1"/>
  </si>
  <si>
    <t>https://www.digikey.jp/ja/products/detail/bourns-inc/CR0603-FX-2002ELF/3740911</t>
    <phoneticPr fontId="1"/>
  </si>
  <si>
    <t>15.8k</t>
    <phoneticPr fontId="1"/>
  </si>
  <si>
    <t>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</t>
    <phoneticPr fontId="1"/>
  </si>
  <si>
    <t>11.8k</t>
    <phoneticPr fontId="1"/>
  </si>
  <si>
    <t>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</t>
    <phoneticPr fontId="1"/>
  </si>
  <si>
    <t>10046971-019LF-FEMAL</t>
    <phoneticPr fontId="1"/>
  </si>
  <si>
    <t>https://www.digikey.jp/en/products/detail/amphenol-cs-fci/10046971-019LF/5190277</t>
    <phoneticPr fontId="1"/>
  </si>
  <si>
    <t>1.6k</t>
    <phoneticPr fontId="1"/>
  </si>
  <si>
    <t>https://www.digikey.jp/ja/products/detail/bourns-inc/CR0603-FX-1602ELF/3783763</t>
    <phoneticPr fontId="1"/>
  </si>
  <si>
    <t>1.2k</t>
    <phoneticPr fontId="1"/>
  </si>
  <si>
    <t>https://www.digikey.jp/ja/products/detail/bourns-inc/CR0603-FX-1201ELF/3783700</t>
    <phoneticPr fontId="1"/>
  </si>
  <si>
    <t>TC7SH00FULJ</t>
    <phoneticPr fontId="1"/>
  </si>
  <si>
    <t>CZ-3A04</t>
    <phoneticPr fontId="1"/>
  </si>
  <si>
    <t>https://www.digikey.jp/en/products/detail/asahi-kasei-microdevices-akm/CZ3A04/11570562</t>
    <phoneticPr fontId="1"/>
  </si>
  <si>
    <t>https://www.digikey.jp/en/products/detail/toshiba-semiconductor-and-storage/TC7SH00FU-LJ-CT/1986396</t>
    <phoneticPr fontId="1"/>
  </si>
  <si>
    <t>SQJA16EP-T1_GE3</t>
    <phoneticPr fontId="1"/>
  </si>
  <si>
    <t>https://www.digikey.jp/ja/products/detail/vishay-siliconix/SQJA16EP-T1-GE3/14542661</t>
    <phoneticPr fontId="1"/>
  </si>
  <si>
    <t>GS2M-LTP</t>
    <phoneticPr fontId="1"/>
  </si>
  <si>
    <t>https://www.digikey.jp/ja/products/detail/micro-commercial-co/GS2M-LTP/3775006</t>
    <phoneticPr fontId="1"/>
  </si>
  <si>
    <t>2SC3325</t>
    <phoneticPr fontId="1"/>
  </si>
  <si>
    <t>https://akizukidenshi.com/catalog/g/gI-00628/</t>
    <phoneticPr fontId="1"/>
  </si>
  <si>
    <t>https://www.digikey.jp/en/products/detail/toshiba-semiconductor-and-storage/TMBT3906-LM/5403461</t>
    <phoneticPr fontId="1"/>
  </si>
  <si>
    <t>TMBT3906</t>
    <phoneticPr fontId="1"/>
  </si>
  <si>
    <t>TLP152</t>
    <phoneticPr fontId="1"/>
  </si>
  <si>
    <t>https://akizukidenshi.com/catalog/g/gI-10824/</t>
    <phoneticPr fontId="1"/>
  </si>
  <si>
    <t>MTJ-88ARX1-LH</t>
  </si>
  <si>
    <t>https://www.digikey.jp/ja/products/detail/adam-tech/MTJ-88ARX1-LH/9832414</t>
    <phoneticPr fontId="1"/>
  </si>
  <si>
    <t>GRM32ER71H106KA12</t>
    <phoneticPr fontId="1"/>
  </si>
  <si>
    <t>https://akizukidenshi.com/catalog/g/gP-16113/</t>
    <phoneticPr fontId="1"/>
  </si>
  <si>
    <t>GRM32ER71E226KE15</t>
  </si>
  <si>
    <t>https://akizukidenshi.com/catalog/g/gP-06047/</t>
    <phoneticPr fontId="1"/>
  </si>
  <si>
    <t>GRM0335C1H6R0BA01D</t>
    <phoneticPr fontId="1"/>
  </si>
  <si>
    <t>https://www.digikey.jp/en/products/detail/murata-electronics/GRM0335C1H6R0BA01D/4358772</t>
    <phoneticPr fontId="1"/>
  </si>
  <si>
    <t>GRM0335C1H150FA01D</t>
  </si>
  <si>
    <t>https://www.digikey.jp/en/products/detail/murata-electronics/GRM0335C1H150FA01D/11618577?s=N4IgTCBcDaIOICUCyAGAzGgrAYQIwAldMUAxAQRVwBEQBdAXyA</t>
    <phoneticPr fontId="1"/>
  </si>
  <si>
    <t>GRM0335C1E240GA01D</t>
    <phoneticPr fontId="1"/>
  </si>
  <si>
    <t>https://www.digikey.jp/en/products/detail/murata-electronics/GRM0335C1E240GA01D/4358594?s=N4IgTCBcDaIOICUCyAGAzGgrAYQIwFEwAWFOAQRVwBEQBdAXyA</t>
    <phoneticPr fontId="1"/>
  </si>
  <si>
    <t>2MS1-T2-B4-M2-Q-E-S</t>
  </si>
  <si>
    <t>https://akizukidenshi.com/catalog/g/gP-12406/</t>
    <phoneticPr fontId="1"/>
  </si>
  <si>
    <t>XRCGB40M000F4M01R0</t>
  </si>
  <si>
    <t>https://www.digikey.jp/ja/products/detail/murata-electronics/XRCGB40M000F4M01R0/9959707</t>
    <phoneticPr fontId="1"/>
  </si>
  <si>
    <t>V2P22LHM3/H</t>
  </si>
  <si>
    <t>https://www.digikey.jp/ja/products/detail/vishay-general-semiconductor-diodes-division/V2P22LHM3-H/10638949?s=N4IgTCBcDaIGpgApjAGQBIFkDMB6dIAugL5A</t>
    <phoneticPr fontId="1"/>
  </si>
  <si>
    <t>TLP293</t>
    <phoneticPr fontId="1"/>
  </si>
  <si>
    <t>https://akizukidenshi.com/catalog/g/gI-16783/</t>
    <phoneticPr fontId="1"/>
  </si>
  <si>
    <t>TCKE805NA</t>
    <phoneticPr fontId="1"/>
  </si>
  <si>
    <t>TCK420G</t>
  </si>
  <si>
    <t>https://www.digikey.jp/en/products/detail/toshiba-semiconductor-and-storage/TCK420G-L3F/16516790?s=N4IgTCBcDaICoGEDSAWMAGA4iAugXyA</t>
    <phoneticPr fontId="1"/>
  </si>
  <si>
    <t>https://www.digikey.jp/en/products/detail/toshiba-semiconductor-and-storage/TCKE805NA-RF/10663171</t>
    <phoneticPr fontId="1"/>
  </si>
  <si>
    <t>SSSS213202</t>
    <phoneticPr fontId="1"/>
  </si>
  <si>
    <t>https://akizukidenshi.com/catalog/g/gP-05043/</t>
    <phoneticPr fontId="1"/>
  </si>
  <si>
    <t>SSM3J332R</t>
    <phoneticPr fontId="1"/>
  </si>
  <si>
    <t>https://akizukidenshi.com/catalog/g/gI-15985/</t>
    <phoneticPr fontId="1"/>
  </si>
  <si>
    <t>SS-12SDP2</t>
  </si>
  <si>
    <t>https://akizukidenshi.com/catalog/g/gP-15643/</t>
    <phoneticPr fontId="1"/>
  </si>
  <si>
    <t>SMLE13BC8T</t>
  </si>
  <si>
    <t>https://akizukidenshi.com/catalog/g/gI-11881/</t>
    <phoneticPr fontId="1"/>
  </si>
  <si>
    <t>RH100-24.000-18-1020-EXT-TR</t>
    <phoneticPr fontId="1"/>
  </si>
  <si>
    <t>https://www.digikey.jp/en/products/detail/raltron-electronics/RH100-24-000-18-1020-EXT-TR/15963323</t>
    <phoneticPr fontId="1"/>
  </si>
  <si>
    <t>RDS-16S-1055-SMT-TR</t>
  </si>
  <si>
    <t>https://www.digikey.jp/en/products/detail/cui-devices/RDS-16S-1055-SMT/12424498?s=N4IgTCBcDaIEoBEDKBaAjANlWgDAVjxSQFkAVFUuEAXQF8g</t>
    <phoneticPr fontId="1"/>
  </si>
  <si>
    <t>PTS645SM95SMTR92LFS</t>
    <phoneticPr fontId="1"/>
  </si>
  <si>
    <t>https://www.digikey.jp/en/products/detail/c-k/PTS645SM95SMTR92LFS/7056044?s=N4IgTCBcDaIAoBUDKA2ALAViQWQJxewQCVcwAZAMSRAF0BfIA</t>
    <phoneticPr fontId="1"/>
  </si>
  <si>
    <t>PJSD12TS</t>
    <phoneticPr fontId="1"/>
  </si>
  <si>
    <t>https://www.digikey.jp/en/products/detail/panjit-international-inc/PJSD12TS-AU-R1-000A1/14660102</t>
    <phoneticPr fontId="1"/>
  </si>
  <si>
    <t>NCU15WB473F60RC</t>
    <phoneticPr fontId="1"/>
  </si>
  <si>
    <t>https://www.digikey.jp/ja/products/detail/murata-electronics/NCU15WB473F60RC/9686720</t>
    <phoneticPr fontId="1"/>
  </si>
  <si>
    <t>MMSZ5231B-TP</t>
    <phoneticPr fontId="1"/>
  </si>
  <si>
    <t>https://www.digikey.jp/en/products/detail/micro-commercial-co/MMSZ5231B-TP/1793201</t>
    <phoneticPr fontId="1"/>
  </si>
  <si>
    <t>MMBZ5248B-TP</t>
    <phoneticPr fontId="1"/>
  </si>
  <si>
    <t>https://www.digikey.jp/en/products/detail/micro-commercial-co/MMBZ5248B-TP/2213597</t>
    <phoneticPr fontId="1"/>
  </si>
  <si>
    <t>MCP2558FD</t>
    <phoneticPr fontId="1"/>
  </si>
  <si>
    <t>https://www.digikey.jp/ja/products/detail/microchip-technology/MCP2558FDT-H-MNY/6009304</t>
    <phoneticPr fontId="1"/>
  </si>
  <si>
    <t>MCP2517FD</t>
  </si>
  <si>
    <t>https://www.digikey.jp/en/products/detail/microchip-technology/MCP2517FD-H-SL/7691348</t>
    <phoneticPr fontId="1"/>
  </si>
  <si>
    <t>STM32F446RE</t>
    <phoneticPr fontId="1"/>
  </si>
  <si>
    <t>https://www.digikey.jp/ja/products/detail/stmicroelectronics/STM32F446RET6/5175962</t>
    <phoneticPr fontId="1"/>
  </si>
  <si>
    <t>GRM31CR71H475KA12</t>
    <phoneticPr fontId="1"/>
  </si>
  <si>
    <t>https://www.digikey.jp/en/products/detail/murata-electronics/GRM31CR71H475KA12L/2548209</t>
    <phoneticPr fontId="1"/>
  </si>
  <si>
    <t>GRM0335C1H620GA01D</t>
    <phoneticPr fontId="1"/>
  </si>
  <si>
    <t>https://www.digikey.jp/en/products/detail/murata-electronics/GRM0335C1H620GA01D/4358769?s=N4IgTCBcDaIOICUCyAGAzGgrAYQIwAkA2MFOAQRVwBEQBdAXyA</t>
    <phoneticPr fontId="1"/>
  </si>
  <si>
    <t>FUSEHOLDER-3568</t>
  </si>
  <si>
    <t>https://www.digikey.jp/en/products/detail/keystone-electronics/3568/2137306</t>
    <phoneticPr fontId="1"/>
  </si>
  <si>
    <t>0297030.WXT</t>
    <phoneticPr fontId="1"/>
  </si>
  <si>
    <t>https://www.digikey.jp/en/products/detail/littelfuse-inc/0297030-WXT/5233697</t>
    <phoneticPr fontId="1"/>
  </si>
  <si>
    <t>CH340E</t>
    <phoneticPr fontId="1"/>
  </si>
  <si>
    <t>https://akizukidenshi.com/catalog/g/gI-13543/</t>
    <phoneticPr fontId="1"/>
  </si>
  <si>
    <t>BLM18KG121TN1D</t>
    <phoneticPr fontId="1"/>
  </si>
  <si>
    <t>BLM18KG121TN1D Murata Electronics | Filters | DigiKey</t>
  </si>
  <si>
    <t>AZ1117CH-3.3TRG1</t>
    <phoneticPr fontId="1"/>
  </si>
  <si>
    <t>https://akizukidenshi.com/catalog/g/gI-16155/</t>
    <phoneticPr fontId="1"/>
  </si>
  <si>
    <t>A768EB566M1VLAE042</t>
  </si>
  <si>
    <t>https://www.digikey.jp/en/products/detail/kemet/A768EB566M1VLAE042/13420147</t>
    <phoneticPr fontId="1"/>
  </si>
  <si>
    <t>5077CR-16SMC2-BK-TR</t>
    <phoneticPr fontId="1"/>
  </si>
  <si>
    <t>https://akizukidenshi.com/catalog/g/gC-14356/</t>
    <phoneticPr fontId="1"/>
  </si>
  <si>
    <t>NRS5030T4R7MMGJ</t>
    <phoneticPr fontId="1"/>
  </si>
  <si>
    <t>https://www.digikey.jp/en/products/detail/taiyo-yuden/NRS5030T4R7MMGJ/4157849</t>
    <phoneticPr fontId="1"/>
  </si>
  <si>
    <t>3220-14-0100-00</t>
    <phoneticPr fontId="1"/>
  </si>
  <si>
    <t>https://www.digikey.jp/ja/products/detail/cnc-tech/3220-14-0100-00/3883664</t>
    <phoneticPr fontId="1"/>
  </si>
  <si>
    <t>32.768K12.5PI/MC306</t>
    <phoneticPr fontId="1"/>
  </si>
  <si>
    <t>https://www.digikey.jp/ja/products/detail/yic/32-768K12-5PI-MC306/15648602</t>
    <phoneticPr fontId="1"/>
  </si>
  <si>
    <t>1SS404,H3F</t>
    <phoneticPr fontId="1"/>
  </si>
  <si>
    <t>https://www.digikey.jp/en/products/detail/toshiba-semiconductor-and-storage/1SS404-H3F/4304883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</si>
</sst>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>
      <alignment vertical="center"/>
    </xf>
    <xf numFmtId="4" fontId="0" fillId="0" borderId="1" xfId="0" applyNumberFormat="1" applyBorder="1">
      <alignment vertical="center"/>
    </xf>
    <xf numFmtId="0" fontId="3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jp/ja/products/detail/vishay-siliconix/SQJA16EP-T1-GE3/14542661" TargetMode="External"/><Relationship Id="rId21" Type="http://schemas.openxmlformats.org/officeDocument/2006/relationships/hyperlink" Target="https://www.digikey.jp/en/products/detail/amphenol-cs-fci/10046971-019LF/5190277" TargetMode="External"/><Relationship Id="rId42" Type="http://schemas.openxmlformats.org/officeDocument/2006/relationships/hyperlink" Target="https://www.digikey.jp/en/products/detail/toshiba-semiconductor-and-storage/TCKE805NA-RF/10663171" TargetMode="External"/><Relationship Id="rId47" Type="http://schemas.openxmlformats.org/officeDocument/2006/relationships/hyperlink" Target="https://www.digikey.jp/en/products/detail/raltron-electronics/RH100-24-000-18-1020-EXT-TR/15963323" TargetMode="External"/><Relationship Id="rId63" Type="http://schemas.openxmlformats.org/officeDocument/2006/relationships/hyperlink" Target="https://akizukidenshi.com/catalog/g/gI-16155/" TargetMode="External"/><Relationship Id="rId68" Type="http://schemas.openxmlformats.org/officeDocument/2006/relationships/hyperlink" Target="https://www.digikey.jp/ja/products/detail/cnc-tech/3220-14-0100-00/3883664" TargetMode="External"/><Relationship Id="rId7" Type="http://schemas.openxmlformats.org/officeDocument/2006/relationships/hyperlink" Target="https://www.digikey.jp/en/products/detail/murata-electronics/GRM21BC72A105KE01L/6606093" TargetMode="External"/><Relationship Id="rId2" Type="http://schemas.openxmlformats.org/officeDocument/2006/relationships/hyperlink" Target="https://www.digikey.jp/ja/products/detail/murata-electronics/GCM188L81H104KA57D/2591908" TargetMode="External"/><Relationship Id="rId16" Type="http://schemas.openxmlformats.org/officeDocument/2006/relationships/hyperlink" Target="https://www.digikey.jp/ja/products/detail/bourns-inc/CR0603-FX-5101ELF/3784064" TargetMode="External"/><Relationship Id="rId29" Type="http://schemas.openxmlformats.org/officeDocument/2006/relationships/hyperlink" Target="https://www.digikey.jp/en/products/detail/toshiba-semiconductor-and-storage/TMBT3906-LM/5403461" TargetMode="External"/><Relationship Id="rId11" Type="http://schemas.openxmlformats.org/officeDocument/2006/relationships/hyperlink" Target="https://www.digikey.jp/ja/products/detail/bourns-inc/CR0603-JW-101ELF/3741003" TargetMode="External"/><Relationship Id="rId24" Type="http://schemas.openxmlformats.org/officeDocument/2006/relationships/hyperlink" Target="https://www.digikey.jp/en/products/detail/asahi-kasei-microdevices-akm/CZ3A04/11570562" TargetMode="External"/><Relationship Id="rId32" Type="http://schemas.openxmlformats.org/officeDocument/2006/relationships/hyperlink" Target="https://akizukidenshi.com/catalog/g/gP-16113/" TargetMode="External"/><Relationship Id="rId37" Type="http://schemas.openxmlformats.org/officeDocument/2006/relationships/hyperlink" Target="https://akizukidenshi.com/catalog/g/gP-12406/" TargetMode="External"/><Relationship Id="rId40" Type="http://schemas.openxmlformats.org/officeDocument/2006/relationships/hyperlink" Target="https://akizukidenshi.com/catalog/g/gI-16783/" TargetMode="External"/><Relationship Id="rId45" Type="http://schemas.openxmlformats.org/officeDocument/2006/relationships/hyperlink" Target="https://akizukidenshi.com/catalog/g/gP-15643/" TargetMode="External"/><Relationship Id="rId53" Type="http://schemas.openxmlformats.org/officeDocument/2006/relationships/hyperlink" Target="https://www.digikey.jp/en/products/detail/micro-commercial-co/MMBZ5248B-TP/2213597" TargetMode="External"/><Relationship Id="rId58" Type="http://schemas.openxmlformats.org/officeDocument/2006/relationships/hyperlink" Target="https://www.digikey.jp/en/products/detail/murata-electronics/GRM0335C1H620GA01D/4358769?s=N4IgTCBcDaIOICUCyAGAzGgrAYQIwAkA2MFOAQRVwBEQBdAXyA" TargetMode="External"/><Relationship Id="rId66" Type="http://schemas.openxmlformats.org/officeDocument/2006/relationships/hyperlink" Target="https://akizukidenshi.com/catalog/g/gC-14356/" TargetMode="External"/><Relationship Id="rId5" Type="http://schemas.openxmlformats.org/officeDocument/2006/relationships/hyperlink" Target="https://akizukidenshi.com/catalog/g/gI-11879/" TargetMode="External"/><Relationship Id="rId61" Type="http://schemas.openxmlformats.org/officeDocument/2006/relationships/hyperlink" Target="https://akizukidenshi.com/catalog/g/gI-13543/" TargetMode="External"/><Relationship Id="rId19" Type="http://schemas.openxmlformats.org/officeDocument/2006/relationships/hyperlink" Target="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" TargetMode="External"/><Relationship Id="rId14" Type="http://schemas.openxmlformats.org/officeDocument/2006/relationships/hyperlink" Target="https://www.digikey.jp/en/products/detail/microchip-technology/MCP6541T-I-LT/551750" TargetMode="External"/><Relationship Id="rId22" Type="http://schemas.openxmlformats.org/officeDocument/2006/relationships/hyperlink" Target="https://www.digikey.jp/ja/products/detail/bourns-inc/CR0603-FX-1602ELF/3783763" TargetMode="External"/><Relationship Id="rId27" Type="http://schemas.openxmlformats.org/officeDocument/2006/relationships/hyperlink" Target="https://www.digikey.jp/ja/products/detail/micro-commercial-co/GS2M-LTP/3775006" TargetMode="External"/><Relationship Id="rId30" Type="http://schemas.openxmlformats.org/officeDocument/2006/relationships/hyperlink" Target="https://akizukidenshi.com/catalog/g/gI-10824/" TargetMode="External"/><Relationship Id="rId35" Type="http://schemas.openxmlformats.org/officeDocument/2006/relationships/hyperlink" Target="https://www.digikey.jp/en/products/detail/murata-electronics/GRM0335C1H150FA01D/11618577?s=N4IgTCBcDaIOICUCyAGAzGgrAYQIwAldMUAxAQRVwBEQBdAXyA" TargetMode="External"/><Relationship Id="rId43" Type="http://schemas.openxmlformats.org/officeDocument/2006/relationships/hyperlink" Target="https://akizukidenshi.com/catalog/g/gP-05043/" TargetMode="External"/><Relationship Id="rId48" Type="http://schemas.openxmlformats.org/officeDocument/2006/relationships/hyperlink" Target="https://www.digikey.jp/en/products/detail/cui-devices/RDS-16S-1055-SMT/12424498?s=N4IgTCBcDaIEoBEDKBaAjANlWgDAVjxSQFkAVFUuEAXQF8g" TargetMode="External"/><Relationship Id="rId56" Type="http://schemas.openxmlformats.org/officeDocument/2006/relationships/hyperlink" Target="https://www.digikey.jp/ja/products/detail/stmicroelectronics/STM32F446RET6/5175962" TargetMode="External"/><Relationship Id="rId64" Type="http://schemas.openxmlformats.org/officeDocument/2006/relationships/hyperlink" Target="https://www.digikey.jp/en/products/detail/kemet/A768EB566M1VLAE042/13420147" TargetMode="External"/><Relationship Id="rId69" Type="http://schemas.openxmlformats.org/officeDocument/2006/relationships/hyperlink" Target="https://www.digikey.jp/ja/products/detail/yic/32-768K12-5PI-MC306/15648602" TargetMode="External"/><Relationship Id="rId8" Type="http://schemas.openxmlformats.org/officeDocument/2006/relationships/hyperlink" Target="https://akizukidenshi.com/catalog/g/gI-14737/" TargetMode="External"/><Relationship Id="rId51" Type="http://schemas.openxmlformats.org/officeDocument/2006/relationships/hyperlink" Target="https://www.digikey.jp/ja/products/detail/murata-electronics/NCU15WB473F60RC/9686720" TargetMode="External"/><Relationship Id="rId3" Type="http://schemas.openxmlformats.org/officeDocument/2006/relationships/hyperlink" Target="https://www.digikey.jp/ja/products/detail/murata-electronics/GRM1885C1H102JA01D/586943" TargetMode="External"/><Relationship Id="rId12" Type="http://schemas.openxmlformats.org/officeDocument/2006/relationships/hyperlink" Target="https://www.digikey.jp/ja/products/detail/bourns-inc/CR0603-JW-104ELF/2345098" TargetMode="External"/><Relationship Id="rId17" Type="http://schemas.openxmlformats.org/officeDocument/2006/relationships/hyperlink" Target="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" TargetMode="External"/><Relationship Id="rId25" Type="http://schemas.openxmlformats.org/officeDocument/2006/relationships/hyperlink" Target="https://www.digikey.jp/en/products/detail/toshiba-semiconductor-and-storage/TC7SH00FU-LJ-CT/1986396" TargetMode="External"/><Relationship Id="rId33" Type="http://schemas.openxmlformats.org/officeDocument/2006/relationships/hyperlink" Target="https://akizukidenshi.com/catalog/g/gP-06047/" TargetMode="External"/><Relationship Id="rId38" Type="http://schemas.openxmlformats.org/officeDocument/2006/relationships/hyperlink" Target="https://www.digikey.jp/ja/products/detail/murata-electronics/XRCGB40M000F4M01R0/9959707" TargetMode="External"/><Relationship Id="rId46" Type="http://schemas.openxmlformats.org/officeDocument/2006/relationships/hyperlink" Target="https://akizukidenshi.com/catalog/g/gI-11881/" TargetMode="External"/><Relationship Id="rId59" Type="http://schemas.openxmlformats.org/officeDocument/2006/relationships/hyperlink" Target="https://www.digikey.jp/en/products/detail/keystone-electronics/3568/2137306" TargetMode="External"/><Relationship Id="rId67" Type="http://schemas.openxmlformats.org/officeDocument/2006/relationships/hyperlink" Target="https://www.digikey.jp/en/products/detail/taiyo-yuden/NRS5030T4R7MMGJ/4157849" TargetMode="External"/><Relationship Id="rId20" Type="http://schemas.openxmlformats.org/officeDocument/2006/relationships/hyperlink" Target="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" TargetMode="External"/><Relationship Id="rId41" Type="http://schemas.openxmlformats.org/officeDocument/2006/relationships/hyperlink" Target="https://www.digikey.jp/en/products/detail/toshiba-semiconductor-and-storage/TCK420G-L3F/16516790?s=N4IgTCBcDaICoGEDSAWMAGA4iAugXyA" TargetMode="External"/><Relationship Id="rId54" Type="http://schemas.openxmlformats.org/officeDocument/2006/relationships/hyperlink" Target="https://www.digikey.jp/ja/products/detail/microchip-technology/MCP2558FDT-H-MNY/6009304" TargetMode="External"/><Relationship Id="rId62" Type="http://schemas.openxmlformats.org/officeDocument/2006/relationships/hyperlink" Target="https://www.digikey.jp/en/products/detail/murata-electronics/BLM18KG121TN1D/1982762" TargetMode="External"/><Relationship Id="rId70" Type="http://schemas.openxmlformats.org/officeDocument/2006/relationships/hyperlink" Target="https://www.digikey.jp/en/products/detail/toshiba-semiconductor-and-storage/1SS404-H3F/4304883" TargetMode="External"/><Relationship Id="rId1" Type="http://schemas.openxmlformats.org/officeDocument/2006/relationships/hyperlink" Target="https://www.digikey.jp/ja/products/detail/bourns-inc/CR0603-JW-102ELF/3741004" TargetMode="External"/><Relationship Id="rId6" Type="http://schemas.openxmlformats.org/officeDocument/2006/relationships/hyperlink" Target="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" TargetMode="External"/><Relationship Id="rId15" Type="http://schemas.openxmlformats.org/officeDocument/2006/relationships/hyperlink" Target="https://www.digikey.jp/ja/products/detail/bourns-inc/CR0603-FX-1101ELF/3783679" TargetMode="External"/><Relationship Id="rId23" Type="http://schemas.openxmlformats.org/officeDocument/2006/relationships/hyperlink" Target="https://www.digikey.jp/ja/products/detail/bourns-inc/CR0603-FX-1201ELF/3783700" TargetMode="External"/><Relationship Id="rId28" Type="http://schemas.openxmlformats.org/officeDocument/2006/relationships/hyperlink" Target="https://akizukidenshi.com/catalog/g/gI-00628/" TargetMode="External"/><Relationship Id="rId36" Type="http://schemas.openxmlformats.org/officeDocument/2006/relationships/hyperlink" Target="https://www.digikey.jp/en/products/detail/murata-electronics/GRM0335C1E240GA01D/4358594?s=N4IgTCBcDaIOICUCyAGAzGgrAYQIwFEwAWFOAQRVwBEQBdAXyA" TargetMode="External"/><Relationship Id="rId49" Type="http://schemas.openxmlformats.org/officeDocument/2006/relationships/hyperlink" Target="https://www.digikey.jp/en/products/detail/c-k/PTS645SM95SMTR92LFS/7056044?s=N4IgTCBcDaIAoBUDKA2ALAViQWQJxewQCVcwAZAMSRAF0BfIA" TargetMode="External"/><Relationship Id="rId57" Type="http://schemas.openxmlformats.org/officeDocument/2006/relationships/hyperlink" Target="https://www.digikey.jp/en/products/detail/murata-electronics/GRM31CR71H475KA12L/2548209" TargetMode="External"/><Relationship Id="rId10" Type="http://schemas.openxmlformats.org/officeDocument/2006/relationships/hyperlink" Target="https://www.digikey.jp/ja/products/detail/bourns-inc/CR0603-FX-1500ELF/3783747" TargetMode="External"/><Relationship Id="rId31" Type="http://schemas.openxmlformats.org/officeDocument/2006/relationships/hyperlink" Target="https://www.digikey.jp/ja/products/detail/adam-tech/MTJ-88ARX1-LH/9832414" TargetMode="External"/><Relationship Id="rId44" Type="http://schemas.openxmlformats.org/officeDocument/2006/relationships/hyperlink" Target="https://akizukidenshi.com/catalog/g/gI-15985/" TargetMode="External"/><Relationship Id="rId52" Type="http://schemas.openxmlformats.org/officeDocument/2006/relationships/hyperlink" Target="https://www.digikey.jp/en/products/detail/micro-commercial-co/MMSZ5231B-TP/1793201" TargetMode="External"/><Relationship Id="rId60" Type="http://schemas.openxmlformats.org/officeDocument/2006/relationships/hyperlink" Target="https://www.digikey.jp/en/products/detail/littelfuse-inc/0297030-WXT/5233697" TargetMode="External"/><Relationship Id="rId65" Type="http://schemas.openxmlformats.org/officeDocument/2006/relationships/hyperlink" Target="https://akizukidenshi.com/catalog/g/gC-14356/" TargetMode="External"/><Relationship Id="rId4" Type="http://schemas.openxmlformats.org/officeDocument/2006/relationships/hyperlink" Target="https://www.digikey.jp/ja/products/detail/bourns-inc/CR0603-JW-103ELF/3593214" TargetMode="External"/><Relationship Id="rId9" Type="http://schemas.openxmlformats.org/officeDocument/2006/relationships/hyperlink" Target="https://akizukidenshi.com/catalog/g/gP-14905/" TargetMode="External"/><Relationship Id="rId13" Type="http://schemas.openxmlformats.org/officeDocument/2006/relationships/hyperlink" Target="https://akizukidenshi.com/catalog/g/gI-05951/" TargetMode="External"/><Relationship Id="rId18" Type="http://schemas.openxmlformats.org/officeDocument/2006/relationships/hyperlink" Target="https://www.digikey.jp/ja/products/detail/bourns-inc/CR0603-FX-2002ELF/3740911" TargetMode="External"/><Relationship Id="rId39" Type="http://schemas.openxmlformats.org/officeDocument/2006/relationships/hyperlink" Target="https://www.digikey.jp/ja/products/detail/vishay-general-semiconductor-diodes-division/V2P22LHM3-H/10638949?s=N4IgTCBcDaIGpgApjAGQBIFkDMB6dIAugL5A" TargetMode="External"/><Relationship Id="rId34" Type="http://schemas.openxmlformats.org/officeDocument/2006/relationships/hyperlink" Target="https://www.digikey.jp/en/products/detail/murata-electronics/GRM0335C1H6R0BA01D/4358772" TargetMode="External"/><Relationship Id="rId50" Type="http://schemas.openxmlformats.org/officeDocument/2006/relationships/hyperlink" Target="https://www.digikey.jp/en/products/detail/panjit-international-inc/PJSD12TS-AU-R1-000A1/14660102" TargetMode="External"/><Relationship Id="rId55" Type="http://schemas.openxmlformats.org/officeDocument/2006/relationships/hyperlink" Target="https://www.digikey.jp/en/products/detail/microchip-technology/MCP2517FD-H-SL/7691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BE79-3EA1-4E07-B1B1-1E2843F54270}">
  <dimension ref="A1:F105"/>
  <sheetViews>
    <sheetView tabSelected="1" topLeftCell="A4" zoomScale="85" zoomScaleNormal="85" workbookViewId="0">
      <selection activeCell="C93" sqref="C93"/>
    </sheetView>
  </sheetViews>
  <sheetFormatPr defaultRowHeight="18" x14ac:dyDescent="0.45"/>
  <cols>
    <col min="2" max="2" width="42.69921875" customWidth="1"/>
    <col min="3" max="3" width="66.69921875" customWidth="1"/>
    <col min="4" max="4" width="23.59765625" customWidth="1"/>
    <col min="5" max="5" width="25" customWidth="1"/>
    <col min="6" max="6" width="36.8984375" customWidth="1"/>
  </cols>
  <sheetData>
    <row r="1" spans="1:6" x14ac:dyDescent="0.45">
      <c r="A1" s="1"/>
      <c r="B1" s="1" t="s">
        <v>5</v>
      </c>
      <c r="C1" s="1" t="s">
        <v>27</v>
      </c>
    </row>
    <row r="2" spans="1:6" x14ac:dyDescent="0.4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9</v>
      </c>
    </row>
    <row r="3" spans="1:6" x14ac:dyDescent="0.45">
      <c r="A3" s="1"/>
      <c r="B3" s="2" t="s">
        <v>4</v>
      </c>
      <c r="C3" s="2">
        <f>32*5</f>
        <v>160</v>
      </c>
      <c r="D3" s="2">
        <v>8.81</v>
      </c>
      <c r="E3" s="2">
        <f>C3*D3</f>
        <v>1409.6000000000001</v>
      </c>
      <c r="F3" s="3" t="s">
        <v>10</v>
      </c>
    </row>
    <row r="4" spans="1:6" x14ac:dyDescent="0.45">
      <c r="A4" s="1"/>
      <c r="B4" s="2" t="s">
        <v>6</v>
      </c>
      <c r="C4" s="2">
        <f>16*5</f>
        <v>80</v>
      </c>
      <c r="D4" s="2">
        <v>3.12</v>
      </c>
      <c r="E4" s="2">
        <f t="shared" ref="E4:E67" si="0">C4*D4</f>
        <v>249.60000000000002</v>
      </c>
      <c r="F4" s="4" t="s">
        <v>11</v>
      </c>
    </row>
    <row r="5" spans="1:6" x14ac:dyDescent="0.45">
      <c r="A5" s="1"/>
      <c r="B5" s="2" t="s">
        <v>7</v>
      </c>
      <c r="C5" s="2">
        <f>16*5</f>
        <v>80</v>
      </c>
      <c r="D5" s="2">
        <v>1.3</v>
      </c>
      <c r="E5" s="2">
        <f t="shared" si="0"/>
        <v>104</v>
      </c>
      <c r="F5" s="3" t="s">
        <v>8</v>
      </c>
    </row>
    <row r="6" spans="1:6" x14ac:dyDescent="0.45">
      <c r="A6" s="1"/>
      <c r="B6" s="2" t="s">
        <v>12</v>
      </c>
      <c r="C6" s="2">
        <f>15*5</f>
        <v>75</v>
      </c>
      <c r="D6" s="2">
        <v>1.3</v>
      </c>
      <c r="E6" s="2">
        <f t="shared" si="0"/>
        <v>97.5</v>
      </c>
      <c r="F6" s="4" t="s">
        <v>13</v>
      </c>
    </row>
    <row r="7" spans="1:6" x14ac:dyDescent="0.45">
      <c r="A7" s="1"/>
      <c r="B7" s="2" t="s">
        <v>14</v>
      </c>
      <c r="C7" s="2">
        <v>7</v>
      </c>
      <c r="D7" s="2">
        <v>140</v>
      </c>
      <c r="E7" s="2">
        <f t="shared" si="0"/>
        <v>980</v>
      </c>
      <c r="F7" s="3" t="s">
        <v>15</v>
      </c>
    </row>
    <row r="8" spans="1:6" x14ac:dyDescent="0.45">
      <c r="A8" s="1"/>
      <c r="B8" s="2">
        <v>0</v>
      </c>
      <c r="C8" s="2">
        <f>11*5</f>
        <v>55</v>
      </c>
      <c r="D8" s="2">
        <v>1</v>
      </c>
      <c r="E8" s="2">
        <f t="shared" si="0"/>
        <v>55</v>
      </c>
      <c r="F8" s="4" t="s">
        <v>16</v>
      </c>
    </row>
    <row r="9" spans="1:6" x14ac:dyDescent="0.45">
      <c r="A9" s="1"/>
      <c r="B9" s="2" t="s">
        <v>17</v>
      </c>
      <c r="C9" s="2">
        <f>10*5</f>
        <v>50</v>
      </c>
      <c r="D9" s="2">
        <v>24.96</v>
      </c>
      <c r="E9" s="2">
        <f t="shared" si="0"/>
        <v>1248</v>
      </c>
      <c r="F9" s="4" t="s">
        <v>18</v>
      </c>
    </row>
    <row r="10" spans="1:6" x14ac:dyDescent="0.45">
      <c r="A10" s="1"/>
      <c r="B10" s="2" t="s">
        <v>19</v>
      </c>
      <c r="C10" s="2">
        <v>8</v>
      </c>
      <c r="D10" s="2">
        <v>60</v>
      </c>
      <c r="E10" s="2">
        <f t="shared" si="0"/>
        <v>480</v>
      </c>
      <c r="F10" s="4" t="s">
        <v>20</v>
      </c>
    </row>
    <row r="11" spans="1:6" x14ac:dyDescent="0.45">
      <c r="A11" s="1"/>
      <c r="B11" s="2" t="s">
        <v>21</v>
      </c>
      <c r="C11" s="2">
        <f>8*5</f>
        <v>40</v>
      </c>
      <c r="D11" s="2">
        <v>30</v>
      </c>
      <c r="E11" s="2">
        <f t="shared" si="0"/>
        <v>1200</v>
      </c>
      <c r="F11" s="4" t="s">
        <v>22</v>
      </c>
    </row>
    <row r="12" spans="1:6" x14ac:dyDescent="0.45">
      <c r="A12" s="1"/>
      <c r="B12" s="2">
        <v>150</v>
      </c>
      <c r="C12" s="2">
        <f>7*5</f>
        <v>35</v>
      </c>
      <c r="D12" s="2">
        <v>2.1</v>
      </c>
      <c r="E12" s="2">
        <f t="shared" si="0"/>
        <v>73.5</v>
      </c>
      <c r="F12" s="4" t="s">
        <v>23</v>
      </c>
    </row>
    <row r="13" spans="1:6" x14ac:dyDescent="0.45">
      <c r="A13" s="1"/>
      <c r="B13" s="5" t="s">
        <v>24</v>
      </c>
      <c r="C13" s="2">
        <f>7*5</f>
        <v>35</v>
      </c>
      <c r="D13" s="2">
        <v>1</v>
      </c>
      <c r="E13" s="2">
        <f t="shared" si="0"/>
        <v>35</v>
      </c>
      <c r="F13" s="4" t="s">
        <v>26</v>
      </c>
    </row>
    <row r="14" spans="1:6" x14ac:dyDescent="0.45">
      <c r="A14" s="1"/>
      <c r="B14" s="2">
        <v>100</v>
      </c>
      <c r="C14" s="2">
        <f>7*5</f>
        <v>35</v>
      </c>
      <c r="D14" s="2">
        <v>1.3</v>
      </c>
      <c r="E14" s="2">
        <f t="shared" si="0"/>
        <v>45.5</v>
      </c>
      <c r="F14" s="4" t="s">
        <v>25</v>
      </c>
    </row>
    <row r="15" spans="1:6" x14ac:dyDescent="0.45">
      <c r="A15" s="1"/>
      <c r="B15" s="2" t="s">
        <v>28</v>
      </c>
      <c r="C15" s="2">
        <v>2</v>
      </c>
      <c r="D15" s="2">
        <v>180</v>
      </c>
      <c r="E15" s="2">
        <f t="shared" si="0"/>
        <v>360</v>
      </c>
      <c r="F15" s="4" t="s">
        <v>29</v>
      </c>
    </row>
    <row r="16" spans="1:6" x14ac:dyDescent="0.45">
      <c r="A16" s="1"/>
      <c r="B16" s="2" t="s">
        <v>30</v>
      </c>
      <c r="C16" s="2">
        <f>5*5</f>
        <v>25</v>
      </c>
      <c r="D16" s="2">
        <v>48.99</v>
      </c>
      <c r="E16" s="2">
        <f t="shared" si="0"/>
        <v>1224.75</v>
      </c>
      <c r="F16" s="3" t="s">
        <v>31</v>
      </c>
    </row>
    <row r="17" spans="1:6" x14ac:dyDescent="0.45">
      <c r="A17" s="1"/>
      <c r="B17" s="2" t="s">
        <v>32</v>
      </c>
      <c r="C17" s="2">
        <f>5*5</f>
        <v>25</v>
      </c>
      <c r="D17" s="2">
        <v>1.75</v>
      </c>
      <c r="E17" s="2">
        <f t="shared" si="0"/>
        <v>43.75</v>
      </c>
      <c r="F17" s="4" t="s">
        <v>33</v>
      </c>
    </row>
    <row r="18" spans="1:6" x14ac:dyDescent="0.45">
      <c r="A18" s="1"/>
      <c r="B18" s="2" t="s">
        <v>34</v>
      </c>
      <c r="C18" s="2">
        <f>4*5</f>
        <v>20</v>
      </c>
      <c r="D18" s="2">
        <v>1.05</v>
      </c>
      <c r="E18" s="2">
        <f t="shared" si="0"/>
        <v>21</v>
      </c>
      <c r="F18" s="4" t="s">
        <v>35</v>
      </c>
    </row>
    <row r="19" spans="1:6" x14ac:dyDescent="0.45">
      <c r="A19" s="1"/>
      <c r="B19" s="2">
        <v>3.3</v>
      </c>
      <c r="C19" s="2">
        <v>20</v>
      </c>
      <c r="D19" s="2">
        <v>1.41</v>
      </c>
      <c r="E19" s="2">
        <f t="shared" si="0"/>
        <v>28.2</v>
      </c>
      <c r="F19" s="4" t="s">
        <v>36</v>
      </c>
    </row>
    <row r="20" spans="1:6" x14ac:dyDescent="0.45">
      <c r="A20" s="1"/>
      <c r="B20" s="2" t="s">
        <v>37</v>
      </c>
      <c r="C20" s="2">
        <v>20</v>
      </c>
      <c r="D20" s="2">
        <v>1.05</v>
      </c>
      <c r="E20" s="2">
        <f t="shared" si="0"/>
        <v>21</v>
      </c>
      <c r="F20" s="4" t="s">
        <v>38</v>
      </c>
    </row>
    <row r="21" spans="1:6" x14ac:dyDescent="0.45">
      <c r="A21" s="1"/>
      <c r="B21" s="2" t="s">
        <v>39</v>
      </c>
      <c r="C21" s="2">
        <v>20</v>
      </c>
      <c r="D21" s="2">
        <v>1.05</v>
      </c>
      <c r="E21" s="2">
        <f t="shared" si="0"/>
        <v>21</v>
      </c>
      <c r="F21" s="4" t="s">
        <v>40</v>
      </c>
    </row>
    <row r="22" spans="1:6" x14ac:dyDescent="0.45">
      <c r="A22" s="1"/>
      <c r="B22" s="2" t="s">
        <v>41</v>
      </c>
      <c r="C22" s="2">
        <v>20</v>
      </c>
      <c r="D22" s="2">
        <v>1.48</v>
      </c>
      <c r="E22" s="2">
        <f t="shared" si="0"/>
        <v>29.6</v>
      </c>
      <c r="F22" s="4" t="s">
        <v>42</v>
      </c>
    </row>
    <row r="23" spans="1:6" x14ac:dyDescent="0.45">
      <c r="A23" s="1"/>
      <c r="B23" s="2" t="s">
        <v>43</v>
      </c>
      <c r="C23" s="2">
        <v>20</v>
      </c>
      <c r="D23" s="2">
        <v>973.96</v>
      </c>
      <c r="E23" s="2">
        <v>0</v>
      </c>
      <c r="F23" s="4" t="s">
        <v>44</v>
      </c>
    </row>
    <row r="24" spans="1:6" x14ac:dyDescent="0.45">
      <c r="A24" s="1"/>
      <c r="B24" s="2" t="s">
        <v>45</v>
      </c>
      <c r="C24" s="2">
        <v>20</v>
      </c>
      <c r="D24" s="2">
        <v>1.48</v>
      </c>
      <c r="E24" s="2">
        <f t="shared" si="0"/>
        <v>29.6</v>
      </c>
      <c r="F24" s="4" t="s">
        <v>46</v>
      </c>
    </row>
    <row r="25" spans="1:6" x14ac:dyDescent="0.45">
      <c r="A25" s="1"/>
      <c r="B25" s="2" t="s">
        <v>47</v>
      </c>
      <c r="C25" s="2">
        <v>20</v>
      </c>
      <c r="D25" s="6">
        <v>1.05</v>
      </c>
      <c r="E25" s="2">
        <f t="shared" si="0"/>
        <v>21</v>
      </c>
      <c r="F25" s="4" t="s">
        <v>48</v>
      </c>
    </row>
    <row r="26" spans="1:6" x14ac:dyDescent="0.45">
      <c r="A26" s="1"/>
      <c r="B26" s="2" t="s">
        <v>50</v>
      </c>
      <c r="C26" s="2">
        <v>20</v>
      </c>
      <c r="D26" s="2">
        <v>966.44</v>
      </c>
      <c r="E26" s="2">
        <v>0</v>
      </c>
      <c r="F26" s="4" t="s">
        <v>51</v>
      </c>
    </row>
    <row r="27" spans="1:6" x14ac:dyDescent="0.45">
      <c r="A27" s="1"/>
      <c r="B27" s="2" t="s">
        <v>49</v>
      </c>
      <c r="C27" s="2">
        <v>15</v>
      </c>
      <c r="D27" s="2">
        <v>31.16</v>
      </c>
      <c r="E27" s="2">
        <f t="shared" si="0"/>
        <v>467.4</v>
      </c>
      <c r="F27" s="4" t="s">
        <v>52</v>
      </c>
    </row>
    <row r="28" spans="1:6" x14ac:dyDescent="0.45">
      <c r="A28" s="1"/>
      <c r="B28" s="2" t="s">
        <v>53</v>
      </c>
      <c r="C28" s="2">
        <v>15</v>
      </c>
      <c r="D28" s="2">
        <v>198.9</v>
      </c>
      <c r="E28" s="2">
        <f t="shared" si="0"/>
        <v>2983.5</v>
      </c>
      <c r="F28" s="4" t="s">
        <v>54</v>
      </c>
    </row>
    <row r="29" spans="1:6" x14ac:dyDescent="0.45">
      <c r="A29" s="1"/>
      <c r="B29" s="2" t="s">
        <v>55</v>
      </c>
      <c r="C29" s="2">
        <v>15</v>
      </c>
      <c r="D29" s="2">
        <v>16.79</v>
      </c>
      <c r="E29" s="2">
        <f t="shared" si="0"/>
        <v>251.85</v>
      </c>
      <c r="F29" s="4" t="s">
        <v>56</v>
      </c>
    </row>
    <row r="30" spans="1:6" x14ac:dyDescent="0.45">
      <c r="A30" s="1"/>
      <c r="B30" s="2" t="s">
        <v>57</v>
      </c>
      <c r="C30" s="2">
        <v>1</v>
      </c>
      <c r="D30" s="2">
        <v>100</v>
      </c>
      <c r="E30" s="2">
        <f t="shared" si="0"/>
        <v>100</v>
      </c>
      <c r="F30" s="4" t="s">
        <v>58</v>
      </c>
    </row>
    <row r="31" spans="1:6" x14ac:dyDescent="0.45">
      <c r="A31" s="1"/>
      <c r="B31" s="2" t="s">
        <v>60</v>
      </c>
      <c r="C31" s="2">
        <v>10</v>
      </c>
      <c r="D31" s="2">
        <v>22.7</v>
      </c>
      <c r="E31" s="2">
        <f t="shared" si="0"/>
        <v>227</v>
      </c>
      <c r="F31" s="4" t="s">
        <v>59</v>
      </c>
    </row>
    <row r="32" spans="1:6" x14ac:dyDescent="0.45">
      <c r="A32" s="1"/>
      <c r="B32" s="2" t="s">
        <v>61</v>
      </c>
      <c r="C32" s="2">
        <v>10</v>
      </c>
      <c r="D32" s="2">
        <v>80</v>
      </c>
      <c r="E32" s="2">
        <f t="shared" si="0"/>
        <v>800</v>
      </c>
      <c r="F32" s="4" t="s">
        <v>62</v>
      </c>
    </row>
    <row r="33" spans="1:6" x14ac:dyDescent="0.45">
      <c r="A33" s="1"/>
      <c r="B33" s="2" t="s">
        <v>63</v>
      </c>
      <c r="C33" s="2">
        <v>10</v>
      </c>
      <c r="D33" s="2">
        <v>115.7</v>
      </c>
      <c r="E33" s="2">
        <f t="shared" si="0"/>
        <v>1157</v>
      </c>
      <c r="F33" s="4" t="s">
        <v>64</v>
      </c>
    </row>
    <row r="34" spans="1:6" x14ac:dyDescent="0.45">
      <c r="B34" s="2" t="s">
        <v>65</v>
      </c>
      <c r="C34" s="2">
        <v>2</v>
      </c>
      <c r="D34" s="2">
        <v>200</v>
      </c>
      <c r="E34" s="2">
        <f t="shared" si="0"/>
        <v>400</v>
      </c>
      <c r="F34" s="4" t="s">
        <v>66</v>
      </c>
    </row>
    <row r="35" spans="1:6" x14ac:dyDescent="0.45">
      <c r="B35" s="2" t="s">
        <v>67</v>
      </c>
      <c r="C35" s="2">
        <v>2</v>
      </c>
      <c r="D35" s="2">
        <v>250</v>
      </c>
      <c r="E35" s="2">
        <f t="shared" si="0"/>
        <v>500</v>
      </c>
      <c r="F35" s="4" t="s">
        <v>68</v>
      </c>
    </row>
    <row r="36" spans="1:6" x14ac:dyDescent="0.45">
      <c r="B36" s="2" t="s">
        <v>69</v>
      </c>
      <c r="C36" s="2">
        <v>10</v>
      </c>
      <c r="D36" s="2">
        <v>2.2000000000000002</v>
      </c>
      <c r="E36" s="2">
        <f t="shared" si="0"/>
        <v>22</v>
      </c>
      <c r="F36" s="4" t="s">
        <v>70</v>
      </c>
    </row>
    <row r="37" spans="1:6" x14ac:dyDescent="0.45">
      <c r="B37" s="2" t="s">
        <v>71</v>
      </c>
      <c r="C37" s="2">
        <v>10</v>
      </c>
      <c r="D37" s="2">
        <v>4.5999999999999996</v>
      </c>
      <c r="E37" s="2">
        <f t="shared" si="0"/>
        <v>46</v>
      </c>
      <c r="F37" s="4" t="s">
        <v>72</v>
      </c>
    </row>
    <row r="38" spans="1:6" x14ac:dyDescent="0.45">
      <c r="B38" s="2" t="s">
        <v>73</v>
      </c>
      <c r="C38" s="2">
        <v>10</v>
      </c>
      <c r="D38" s="2">
        <v>1.8</v>
      </c>
      <c r="E38" s="2">
        <f t="shared" si="0"/>
        <v>18</v>
      </c>
      <c r="F38" s="4" t="s">
        <v>74</v>
      </c>
    </row>
    <row r="39" spans="1:6" x14ac:dyDescent="0.45">
      <c r="B39" s="2" t="s">
        <v>75</v>
      </c>
      <c r="C39" s="2">
        <v>10</v>
      </c>
      <c r="D39" s="2">
        <v>90</v>
      </c>
      <c r="E39" s="2">
        <f t="shared" si="0"/>
        <v>900</v>
      </c>
      <c r="F39" s="4" t="s">
        <v>76</v>
      </c>
    </row>
    <row r="40" spans="1:6" x14ac:dyDescent="0.45">
      <c r="B40" s="2" t="s">
        <v>77</v>
      </c>
      <c r="C40" s="2">
        <v>10</v>
      </c>
      <c r="D40" s="2">
        <v>35.200000000000003</v>
      </c>
      <c r="E40" s="2">
        <f t="shared" si="0"/>
        <v>352</v>
      </c>
      <c r="F40" s="4" t="s">
        <v>78</v>
      </c>
    </row>
    <row r="41" spans="1:6" x14ac:dyDescent="0.45">
      <c r="B41" s="2" t="s">
        <v>79</v>
      </c>
      <c r="C41" s="2">
        <v>10</v>
      </c>
      <c r="D41" s="2">
        <v>46.8</v>
      </c>
      <c r="E41" s="2">
        <f t="shared" si="0"/>
        <v>468</v>
      </c>
      <c r="F41" s="4" t="s">
        <v>80</v>
      </c>
    </row>
    <row r="42" spans="1:6" x14ac:dyDescent="0.45">
      <c r="B42" s="2" t="s">
        <v>81</v>
      </c>
      <c r="C42" s="2">
        <v>2</v>
      </c>
      <c r="D42" s="2">
        <v>120</v>
      </c>
      <c r="E42" s="2">
        <f t="shared" si="0"/>
        <v>240</v>
      </c>
      <c r="F42" s="4" t="s">
        <v>82</v>
      </c>
    </row>
    <row r="43" spans="1:6" x14ac:dyDescent="0.45">
      <c r="B43" s="2" t="s">
        <v>83</v>
      </c>
      <c r="C43" s="2">
        <v>10</v>
      </c>
      <c r="D43" s="2">
        <v>196.6</v>
      </c>
      <c r="E43" s="2">
        <v>0</v>
      </c>
      <c r="F43" s="4" t="s">
        <v>86</v>
      </c>
    </row>
    <row r="44" spans="1:6" x14ac:dyDescent="0.45">
      <c r="B44" s="2" t="s">
        <v>84</v>
      </c>
      <c r="C44" s="2">
        <v>10</v>
      </c>
      <c r="D44" s="2">
        <v>107.8</v>
      </c>
      <c r="E44" s="2">
        <f t="shared" si="0"/>
        <v>1078</v>
      </c>
      <c r="F44" s="4" t="s">
        <v>85</v>
      </c>
    </row>
    <row r="45" spans="1:6" x14ac:dyDescent="0.45">
      <c r="B45" s="2" t="s">
        <v>87</v>
      </c>
      <c r="C45" s="2">
        <v>1</v>
      </c>
      <c r="D45" s="2">
        <v>300</v>
      </c>
      <c r="E45" s="2">
        <f t="shared" si="0"/>
        <v>300</v>
      </c>
      <c r="F45" s="4" t="s">
        <v>88</v>
      </c>
    </row>
    <row r="46" spans="1:6" x14ac:dyDescent="0.45">
      <c r="B46" s="2" t="s">
        <v>89</v>
      </c>
      <c r="C46" s="2">
        <v>1</v>
      </c>
      <c r="D46" s="2">
        <v>120</v>
      </c>
      <c r="E46" s="2">
        <f t="shared" si="0"/>
        <v>120</v>
      </c>
      <c r="F46" s="4" t="s">
        <v>90</v>
      </c>
    </row>
    <row r="47" spans="1:6" x14ac:dyDescent="0.45">
      <c r="B47" s="2" t="s">
        <v>91</v>
      </c>
      <c r="C47" s="2">
        <v>5</v>
      </c>
      <c r="D47" s="2">
        <v>80</v>
      </c>
      <c r="E47" s="2">
        <f t="shared" si="0"/>
        <v>400</v>
      </c>
      <c r="F47" s="4" t="s">
        <v>92</v>
      </c>
    </row>
    <row r="48" spans="1:6" x14ac:dyDescent="0.45">
      <c r="B48" s="2" t="s">
        <v>93</v>
      </c>
      <c r="C48" s="2">
        <v>1</v>
      </c>
      <c r="D48" s="2">
        <v>150</v>
      </c>
      <c r="E48" s="2">
        <f t="shared" si="0"/>
        <v>150</v>
      </c>
      <c r="F48" s="4" t="s">
        <v>94</v>
      </c>
    </row>
    <row r="49" spans="2:6" x14ac:dyDescent="0.45">
      <c r="B49" s="2" t="s">
        <v>95</v>
      </c>
      <c r="C49" s="2">
        <v>10</v>
      </c>
      <c r="D49" s="2">
        <v>28.3</v>
      </c>
      <c r="E49" s="2">
        <f t="shared" si="0"/>
        <v>283</v>
      </c>
      <c r="F49" s="4" t="s">
        <v>96</v>
      </c>
    </row>
    <row r="50" spans="2:6" x14ac:dyDescent="0.45">
      <c r="B50" s="2" t="s">
        <v>97</v>
      </c>
      <c r="C50" s="2">
        <v>5</v>
      </c>
      <c r="D50" s="2">
        <v>392</v>
      </c>
      <c r="E50" s="2">
        <f t="shared" si="0"/>
        <v>1960</v>
      </c>
      <c r="F50" s="4" t="s">
        <v>98</v>
      </c>
    </row>
    <row r="51" spans="2:6" x14ac:dyDescent="0.45">
      <c r="B51" s="2" t="s">
        <v>99</v>
      </c>
      <c r="C51" s="2">
        <v>10</v>
      </c>
      <c r="D51" s="2">
        <v>43.8</v>
      </c>
      <c r="E51" s="2">
        <f t="shared" si="0"/>
        <v>438</v>
      </c>
      <c r="F51" s="3" t="s">
        <v>100</v>
      </c>
    </row>
    <row r="52" spans="2:6" x14ac:dyDescent="0.45">
      <c r="B52" s="2" t="s">
        <v>101</v>
      </c>
      <c r="C52" s="2">
        <v>10</v>
      </c>
      <c r="D52" s="2">
        <v>36.299999999999997</v>
      </c>
      <c r="E52" s="2">
        <f t="shared" si="0"/>
        <v>363</v>
      </c>
      <c r="F52" s="4" t="s">
        <v>102</v>
      </c>
    </row>
    <row r="53" spans="2:6" x14ac:dyDescent="0.45">
      <c r="B53" s="2" t="s">
        <v>103</v>
      </c>
      <c r="C53" s="2">
        <v>5</v>
      </c>
      <c r="D53" s="2">
        <v>9.6</v>
      </c>
      <c r="E53" s="2">
        <f t="shared" si="0"/>
        <v>48</v>
      </c>
      <c r="F53" s="4" t="s">
        <v>104</v>
      </c>
    </row>
    <row r="54" spans="2:6" x14ac:dyDescent="0.45">
      <c r="B54" s="2" t="s">
        <v>105</v>
      </c>
      <c r="C54" s="2">
        <v>5</v>
      </c>
      <c r="D54" s="2">
        <v>25</v>
      </c>
      <c r="E54" s="2">
        <f t="shared" si="0"/>
        <v>125</v>
      </c>
      <c r="F54" s="4" t="s">
        <v>106</v>
      </c>
    </row>
    <row r="55" spans="2:6" x14ac:dyDescent="0.45">
      <c r="B55" s="2" t="s">
        <v>107</v>
      </c>
      <c r="C55" s="2">
        <v>5</v>
      </c>
      <c r="D55" s="2">
        <v>24</v>
      </c>
      <c r="E55" s="2">
        <f t="shared" si="0"/>
        <v>120</v>
      </c>
      <c r="F55" s="4" t="s">
        <v>108</v>
      </c>
    </row>
    <row r="56" spans="2:6" x14ac:dyDescent="0.45">
      <c r="B56" s="2" t="s">
        <v>109</v>
      </c>
      <c r="C56" s="2">
        <v>5</v>
      </c>
      <c r="D56" s="2">
        <v>133.63999999999999</v>
      </c>
      <c r="E56" s="2">
        <v>0</v>
      </c>
      <c r="F56" s="4" t="s">
        <v>110</v>
      </c>
    </row>
    <row r="57" spans="2:6" x14ac:dyDescent="0.45">
      <c r="B57" s="2" t="s">
        <v>111</v>
      </c>
      <c r="C57" s="2">
        <v>25</v>
      </c>
      <c r="D57" s="2">
        <v>348.92</v>
      </c>
      <c r="E57" s="2">
        <v>0</v>
      </c>
      <c r="F57" s="4" t="s">
        <v>112</v>
      </c>
    </row>
    <row r="58" spans="2:6" x14ac:dyDescent="0.45">
      <c r="B58" s="2" t="s">
        <v>113</v>
      </c>
      <c r="C58" s="2">
        <v>5</v>
      </c>
      <c r="D58" s="7">
        <v>1534.3</v>
      </c>
      <c r="E58" s="2">
        <f t="shared" si="0"/>
        <v>7671.5</v>
      </c>
      <c r="F58" s="4" t="s">
        <v>114</v>
      </c>
    </row>
    <row r="59" spans="2:6" x14ac:dyDescent="0.45">
      <c r="B59" s="2" t="s">
        <v>115</v>
      </c>
      <c r="C59" s="2">
        <v>5</v>
      </c>
      <c r="D59" s="2">
        <v>38.9</v>
      </c>
      <c r="E59" s="2">
        <f t="shared" si="0"/>
        <v>194.5</v>
      </c>
      <c r="F59" s="4" t="s">
        <v>116</v>
      </c>
    </row>
    <row r="60" spans="2:6" x14ac:dyDescent="0.45">
      <c r="B60" s="2" t="s">
        <v>117</v>
      </c>
      <c r="C60" s="2">
        <v>5</v>
      </c>
      <c r="D60" s="2">
        <v>1.8</v>
      </c>
      <c r="E60" s="2">
        <f t="shared" si="0"/>
        <v>9</v>
      </c>
      <c r="F60" s="4" t="s">
        <v>118</v>
      </c>
    </row>
    <row r="61" spans="2:6" x14ac:dyDescent="0.45">
      <c r="B61" s="2" t="s">
        <v>119</v>
      </c>
      <c r="C61" s="2">
        <v>5</v>
      </c>
      <c r="D61" s="2">
        <v>186</v>
      </c>
      <c r="E61" s="2">
        <f t="shared" si="0"/>
        <v>930</v>
      </c>
      <c r="F61" s="4" t="s">
        <v>120</v>
      </c>
    </row>
    <row r="62" spans="2:6" x14ac:dyDescent="0.45">
      <c r="B62" s="2" t="s">
        <v>121</v>
      </c>
      <c r="C62" s="2">
        <v>5</v>
      </c>
      <c r="D62" s="2">
        <v>34.6</v>
      </c>
      <c r="E62" s="2">
        <f t="shared" si="0"/>
        <v>173</v>
      </c>
      <c r="F62" s="4" t="s">
        <v>122</v>
      </c>
    </row>
    <row r="63" spans="2:6" x14ac:dyDescent="0.45">
      <c r="B63" s="2" t="s">
        <v>123</v>
      </c>
      <c r="C63" s="2">
        <v>5</v>
      </c>
      <c r="D63" s="2">
        <v>70</v>
      </c>
      <c r="E63" s="2">
        <f t="shared" si="0"/>
        <v>350</v>
      </c>
      <c r="F63" s="4" t="s">
        <v>124</v>
      </c>
    </row>
    <row r="64" spans="2:6" x14ac:dyDescent="0.45">
      <c r="B64" s="2" t="s">
        <v>125</v>
      </c>
      <c r="C64" s="2">
        <v>5</v>
      </c>
      <c r="D64" s="2">
        <v>11.2</v>
      </c>
      <c r="E64" s="2">
        <f t="shared" si="0"/>
        <v>56</v>
      </c>
      <c r="F64" s="3" t="s">
        <v>126</v>
      </c>
    </row>
    <row r="65" spans="2:6" x14ac:dyDescent="0.45">
      <c r="B65" s="2" t="s">
        <v>127</v>
      </c>
      <c r="C65" s="2">
        <v>5</v>
      </c>
      <c r="D65" s="2">
        <v>30</v>
      </c>
      <c r="E65" s="2">
        <f t="shared" si="0"/>
        <v>150</v>
      </c>
      <c r="F65" s="4" t="s">
        <v>128</v>
      </c>
    </row>
    <row r="66" spans="2:6" x14ac:dyDescent="0.45">
      <c r="B66" s="2" t="s">
        <v>129</v>
      </c>
      <c r="C66" s="2">
        <v>5</v>
      </c>
      <c r="D66" s="2">
        <v>51.7</v>
      </c>
      <c r="E66" s="2">
        <f t="shared" si="0"/>
        <v>258.5</v>
      </c>
      <c r="F66" s="4" t="s">
        <v>130</v>
      </c>
    </row>
    <row r="67" spans="2:6" x14ac:dyDescent="0.45">
      <c r="B67" s="2" t="s">
        <v>131</v>
      </c>
      <c r="C67" s="2">
        <v>5</v>
      </c>
      <c r="D67" s="2">
        <v>110</v>
      </c>
      <c r="E67" s="2">
        <f t="shared" si="0"/>
        <v>550</v>
      </c>
      <c r="F67" s="4" t="s">
        <v>132</v>
      </c>
    </row>
    <row r="68" spans="2:6" x14ac:dyDescent="0.45">
      <c r="B68" s="8" t="s">
        <v>133</v>
      </c>
      <c r="C68" s="2">
        <v>5</v>
      </c>
      <c r="D68" s="2">
        <v>41.9</v>
      </c>
      <c r="E68" s="2">
        <f t="shared" ref="E68:E105" si="1">C68*D68</f>
        <v>209.5</v>
      </c>
      <c r="F68" s="4" t="s">
        <v>134</v>
      </c>
    </row>
    <row r="69" spans="2:6" x14ac:dyDescent="0.45">
      <c r="B69" s="2" t="s">
        <v>135</v>
      </c>
      <c r="C69" s="2">
        <v>5</v>
      </c>
      <c r="D69" s="2">
        <v>90.8</v>
      </c>
      <c r="E69" s="2">
        <f t="shared" si="1"/>
        <v>454</v>
      </c>
      <c r="F69" s="4" t="s">
        <v>136</v>
      </c>
    </row>
    <row r="70" spans="2:6" x14ac:dyDescent="0.45">
      <c r="B70" s="2" t="s">
        <v>137</v>
      </c>
      <c r="C70" s="2">
        <v>5</v>
      </c>
      <c r="D70" s="2">
        <v>34</v>
      </c>
      <c r="E70" s="2">
        <f t="shared" si="1"/>
        <v>170</v>
      </c>
      <c r="F70" s="4" t="s">
        <v>138</v>
      </c>
    </row>
    <row r="71" spans="2:6" x14ac:dyDescent="0.45">
      <c r="B71" s="2" t="s">
        <v>139</v>
      </c>
      <c r="C71" s="2">
        <v>5</v>
      </c>
      <c r="D71" s="2">
        <v>28</v>
      </c>
      <c r="E71" s="2">
        <f t="shared" si="1"/>
        <v>140</v>
      </c>
      <c r="F71" s="4" t="s">
        <v>140</v>
      </c>
    </row>
    <row r="72" spans="2:6" x14ac:dyDescent="0.45">
      <c r="B72" s="2"/>
      <c r="C72" s="2"/>
      <c r="D72" s="2"/>
      <c r="E72" s="2">
        <f t="shared" si="1"/>
        <v>0</v>
      </c>
      <c r="F72" s="2"/>
    </row>
    <row r="73" spans="2:6" x14ac:dyDescent="0.45">
      <c r="B73" s="2"/>
      <c r="C73" s="2"/>
      <c r="D73" s="2"/>
      <c r="E73" s="2">
        <f t="shared" si="1"/>
        <v>0</v>
      </c>
      <c r="F73" s="2"/>
    </row>
    <row r="74" spans="2:6" x14ac:dyDescent="0.45">
      <c r="B74" s="2"/>
      <c r="C74" s="2"/>
      <c r="D74" s="2"/>
      <c r="E74" s="2">
        <f t="shared" si="1"/>
        <v>0</v>
      </c>
      <c r="F74" s="2"/>
    </row>
    <row r="75" spans="2:6" x14ac:dyDescent="0.45">
      <c r="B75" s="2"/>
      <c r="C75" s="2"/>
      <c r="D75" s="2"/>
      <c r="E75" s="2">
        <f t="shared" si="1"/>
        <v>0</v>
      </c>
      <c r="F75" s="2"/>
    </row>
    <row r="76" spans="2:6" x14ac:dyDescent="0.45">
      <c r="B76" s="2"/>
      <c r="C76" s="2"/>
      <c r="D76" s="2"/>
      <c r="E76" s="2">
        <f t="shared" si="1"/>
        <v>0</v>
      </c>
      <c r="F76" s="2"/>
    </row>
    <row r="77" spans="2:6" x14ac:dyDescent="0.45">
      <c r="B77" s="2"/>
      <c r="C77" s="2"/>
      <c r="D77" s="2"/>
      <c r="E77" s="2">
        <f t="shared" si="1"/>
        <v>0</v>
      </c>
      <c r="F77" s="2"/>
    </row>
    <row r="78" spans="2:6" x14ac:dyDescent="0.45">
      <c r="B78" s="2"/>
      <c r="C78" s="2"/>
      <c r="D78" s="2"/>
      <c r="E78" s="2">
        <f t="shared" si="1"/>
        <v>0</v>
      </c>
      <c r="F78" s="2"/>
    </row>
    <row r="79" spans="2:6" x14ac:dyDescent="0.45">
      <c r="B79" s="2"/>
      <c r="C79" s="2"/>
      <c r="D79" s="2"/>
      <c r="E79" s="2">
        <f t="shared" si="1"/>
        <v>0</v>
      </c>
      <c r="F79" s="2"/>
    </row>
    <row r="80" spans="2:6" x14ac:dyDescent="0.45">
      <c r="B80" s="2"/>
      <c r="C80" s="2"/>
      <c r="D80" s="2"/>
      <c r="E80" s="2">
        <f t="shared" si="1"/>
        <v>0</v>
      </c>
      <c r="F80" s="2"/>
    </row>
    <row r="81" spans="2:6" x14ac:dyDescent="0.45">
      <c r="B81" s="2"/>
      <c r="C81" s="2"/>
      <c r="D81" s="2"/>
      <c r="E81" s="2">
        <f t="shared" si="1"/>
        <v>0</v>
      </c>
      <c r="F81" s="2"/>
    </row>
    <row r="82" spans="2:6" x14ac:dyDescent="0.45">
      <c r="B82" s="2"/>
      <c r="C82" s="2"/>
      <c r="D82" s="2"/>
      <c r="E82" s="2">
        <f t="shared" si="1"/>
        <v>0</v>
      </c>
      <c r="F82" s="2"/>
    </row>
    <row r="83" spans="2:6" x14ac:dyDescent="0.45">
      <c r="B83" s="2"/>
      <c r="C83" s="2"/>
      <c r="D83" s="2"/>
      <c r="E83" s="2">
        <f t="shared" si="1"/>
        <v>0</v>
      </c>
      <c r="F83" s="2"/>
    </row>
    <row r="84" spans="2:6" x14ac:dyDescent="0.45">
      <c r="B84" s="2"/>
      <c r="C84" s="2"/>
      <c r="D84" s="2"/>
      <c r="E84" s="2">
        <f t="shared" si="1"/>
        <v>0</v>
      </c>
      <c r="F84" s="2"/>
    </row>
    <row r="85" spans="2:6" x14ac:dyDescent="0.45">
      <c r="B85" s="2"/>
      <c r="C85" s="2"/>
      <c r="D85" s="2"/>
      <c r="E85" s="2">
        <f t="shared" si="1"/>
        <v>0</v>
      </c>
      <c r="F85" s="2"/>
    </row>
    <row r="86" spans="2:6" x14ac:dyDescent="0.45">
      <c r="B86" s="2"/>
      <c r="C86" s="2"/>
      <c r="D86" s="2"/>
      <c r="E86" s="2">
        <f t="shared" si="1"/>
        <v>0</v>
      </c>
      <c r="F86" s="2"/>
    </row>
    <row r="87" spans="2:6" x14ac:dyDescent="0.45">
      <c r="B87" s="2"/>
      <c r="C87" s="2"/>
      <c r="D87" s="2"/>
      <c r="E87" s="2">
        <f t="shared" si="1"/>
        <v>0</v>
      </c>
      <c r="F87" s="2"/>
    </row>
    <row r="88" spans="2:6" x14ac:dyDescent="0.45">
      <c r="B88" s="2"/>
      <c r="C88" s="2"/>
      <c r="D88" s="2"/>
      <c r="E88" s="2">
        <f t="shared" si="1"/>
        <v>0</v>
      </c>
      <c r="F88" s="2"/>
    </row>
    <row r="89" spans="2:6" x14ac:dyDescent="0.45">
      <c r="B89" s="2"/>
      <c r="C89" s="2"/>
      <c r="D89" s="2"/>
      <c r="E89" s="2">
        <f t="shared" si="1"/>
        <v>0</v>
      </c>
      <c r="F89" s="2"/>
    </row>
    <row r="90" spans="2:6" x14ac:dyDescent="0.45">
      <c r="B90" s="2"/>
      <c r="C90" s="2"/>
      <c r="D90" s="2"/>
      <c r="E90" s="2">
        <f t="shared" si="1"/>
        <v>0</v>
      </c>
      <c r="F90" s="2"/>
    </row>
    <row r="91" spans="2:6" x14ac:dyDescent="0.45">
      <c r="B91" s="2"/>
      <c r="C91" s="2"/>
      <c r="D91" s="2"/>
      <c r="E91" s="2">
        <f t="shared" si="1"/>
        <v>0</v>
      </c>
      <c r="F91" s="2"/>
    </row>
    <row r="92" spans="2:6" x14ac:dyDescent="0.45">
      <c r="B92" s="2"/>
      <c r="C92" s="2"/>
      <c r="D92" s="2"/>
      <c r="E92" s="2">
        <f t="shared" si="1"/>
        <v>0</v>
      </c>
      <c r="F92" s="2"/>
    </row>
    <row r="93" spans="2:6" x14ac:dyDescent="0.45">
      <c r="B93" s="2"/>
      <c r="C93" s="2"/>
      <c r="D93" s="2"/>
      <c r="E93" s="2">
        <f t="shared" si="1"/>
        <v>0</v>
      </c>
      <c r="F93" s="2"/>
    </row>
    <row r="94" spans="2:6" x14ac:dyDescent="0.45">
      <c r="B94" s="2"/>
      <c r="C94" s="2"/>
      <c r="D94" s="2"/>
      <c r="E94" s="2">
        <f t="shared" si="1"/>
        <v>0</v>
      </c>
      <c r="F94" s="2"/>
    </row>
    <row r="95" spans="2:6" x14ac:dyDescent="0.45">
      <c r="B95" s="2"/>
      <c r="C95" s="2"/>
      <c r="D95" s="2"/>
      <c r="E95" s="2">
        <f t="shared" si="1"/>
        <v>0</v>
      </c>
      <c r="F95" s="2"/>
    </row>
    <row r="96" spans="2:6" x14ac:dyDescent="0.45">
      <c r="B96" s="2"/>
      <c r="C96" s="2"/>
      <c r="D96" s="2"/>
      <c r="E96" s="2">
        <f t="shared" si="1"/>
        <v>0</v>
      </c>
      <c r="F96" s="2"/>
    </row>
    <row r="97" spans="2:6" x14ac:dyDescent="0.45">
      <c r="B97" s="2"/>
      <c r="C97" s="2"/>
      <c r="D97" s="2"/>
      <c r="E97" s="2">
        <f t="shared" si="1"/>
        <v>0</v>
      </c>
      <c r="F97" s="2"/>
    </row>
    <row r="98" spans="2:6" x14ac:dyDescent="0.45">
      <c r="B98" s="2"/>
      <c r="C98" s="2"/>
      <c r="D98" s="2"/>
      <c r="E98" s="2">
        <f t="shared" si="1"/>
        <v>0</v>
      </c>
      <c r="F98" s="2"/>
    </row>
    <row r="99" spans="2:6" x14ac:dyDescent="0.45">
      <c r="B99" s="2"/>
      <c r="C99" s="2"/>
      <c r="D99" s="2"/>
      <c r="E99" s="2">
        <f t="shared" si="1"/>
        <v>0</v>
      </c>
      <c r="F99" s="2"/>
    </row>
    <row r="100" spans="2:6" x14ac:dyDescent="0.45">
      <c r="B100" s="2"/>
      <c r="C100" s="2"/>
      <c r="D100" s="2"/>
      <c r="E100" s="2">
        <f t="shared" si="1"/>
        <v>0</v>
      </c>
      <c r="F100" s="2"/>
    </row>
    <row r="101" spans="2:6" x14ac:dyDescent="0.45">
      <c r="B101" s="2"/>
      <c r="C101" s="2"/>
      <c r="D101" s="2"/>
      <c r="E101" s="2">
        <f t="shared" si="1"/>
        <v>0</v>
      </c>
      <c r="F101" s="2"/>
    </row>
    <row r="102" spans="2:6" x14ac:dyDescent="0.45">
      <c r="B102" s="2"/>
      <c r="C102" s="2"/>
      <c r="D102" s="2"/>
      <c r="E102" s="2">
        <f t="shared" si="1"/>
        <v>0</v>
      </c>
      <c r="F102" s="2"/>
    </row>
    <row r="103" spans="2:6" x14ac:dyDescent="0.45">
      <c r="B103" s="2"/>
      <c r="C103" s="2"/>
      <c r="D103" s="2"/>
      <c r="E103" s="2">
        <f t="shared" si="1"/>
        <v>0</v>
      </c>
      <c r="F103" s="2"/>
    </row>
    <row r="104" spans="2:6" x14ac:dyDescent="0.45">
      <c r="B104" s="2"/>
      <c r="C104" s="2"/>
      <c r="D104" s="2"/>
      <c r="E104" s="2">
        <f t="shared" si="1"/>
        <v>0</v>
      </c>
      <c r="F104" s="2"/>
    </row>
    <row r="105" spans="2:6" x14ac:dyDescent="0.45">
      <c r="B105" s="2" t="s">
        <v>3</v>
      </c>
      <c r="C105" s="2"/>
      <c r="D105" s="2">
        <f>E105/5</f>
        <v>6682.2700000000013</v>
      </c>
      <c r="E105" s="2">
        <f>SUM(E3:E104)</f>
        <v>33411.350000000006</v>
      </c>
      <c r="F105" s="2"/>
    </row>
  </sheetData>
  <phoneticPr fontId="1"/>
  <hyperlinks>
    <hyperlink ref="F5" r:id="rId1" display="https://www.digikey.jp/ja/products/detail/bourns-inc/CR0603-JW-102ELF/3741004" xr:uid="{B0AA1B36-718D-4985-8AF3-4196221A7F30}"/>
    <hyperlink ref="F3" r:id="rId2" display="https://www.digikey.jp/ja/products/detail/murata-electronics/GCM188L81H104KA57D/2591908" xr:uid="{33CE9D3C-56AA-4D58-93BD-EA0B98D3E78D}"/>
    <hyperlink ref="F4" r:id="rId3" xr:uid="{FE61AFB0-CE8A-4B75-95FF-A08B310C8F24}"/>
    <hyperlink ref="F6" r:id="rId4" xr:uid="{0DC279C2-A8EB-4FF4-9552-4D8B15DAC844}"/>
    <hyperlink ref="F7" r:id="rId5" display="https://akizukidenshi.com/catalog/g/gI-11879/" xr:uid="{FAC50409-FAEA-4899-BA5A-80AF0C6D08DF}"/>
    <hyperlink ref="F8" r:id="rId6" display="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" xr:uid="{F54AF2B6-293B-4C90-A3F8-111466CC143C}"/>
    <hyperlink ref="F9" r:id="rId7" xr:uid="{F443567F-4C00-4B10-AFA7-46F9A0DEAD6D}"/>
    <hyperlink ref="F10" r:id="rId8" xr:uid="{35E4B911-D845-47DF-B336-73CD4A831108}"/>
    <hyperlink ref="F11" r:id="rId9" xr:uid="{65D8564E-B73E-4DC0-BE8D-500EA3E3FC22}"/>
    <hyperlink ref="F12" r:id="rId10" xr:uid="{EA447983-F90D-4630-8A82-2FAA06C60605}"/>
    <hyperlink ref="F14" r:id="rId11" xr:uid="{F581E2D8-BF74-4B67-B7F4-2A8496AE1658}"/>
    <hyperlink ref="F13" r:id="rId12" xr:uid="{ECB2AD86-77D6-4663-B7B9-CA0513698982}"/>
    <hyperlink ref="F15" r:id="rId13" xr:uid="{E8C226B7-4FF7-4B75-B5FE-1A1C161D0109}"/>
    <hyperlink ref="F16" r:id="rId14" display="https://www.digikey.jp/en/products/detail/microchip-technology/MCP6541T-I-LT/551750" xr:uid="{39BE0385-7E36-4A6B-87FC-2BC7CE05094C}"/>
    <hyperlink ref="F17" r:id="rId15" xr:uid="{9975655F-B6D7-4A08-8A64-5E6ADE374439}"/>
    <hyperlink ref="F18" r:id="rId16" xr:uid="{F727784A-DEEA-4F37-8642-81316CB9556F}"/>
    <hyperlink ref="F19" r:id="rId17" display="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" xr:uid="{8B8B744E-0CE7-48BB-8EA2-ED63D5A155B2}"/>
    <hyperlink ref="F20" r:id="rId18" xr:uid="{7F326EFC-4023-4AD8-914E-9CA89FD86327}"/>
    <hyperlink ref="F21" r:id="rId19" display="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" xr:uid="{42224112-9B3A-4E01-97FE-1F7BBAE601D0}"/>
    <hyperlink ref="F22" r:id="rId20" display="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" xr:uid="{33DEEC2B-96AE-4609-8342-80845F8FD1F1}"/>
    <hyperlink ref="F23" r:id="rId21" xr:uid="{06CC65F0-87CD-4F85-956C-D0D908102ABA}"/>
    <hyperlink ref="F24" r:id="rId22" xr:uid="{386A2830-A5A6-4C57-9242-AF20D756FAC5}"/>
    <hyperlink ref="F25" r:id="rId23" xr:uid="{DEA5A6FE-C566-410F-8BD3-7EE5783E73CB}"/>
    <hyperlink ref="F26" r:id="rId24" xr:uid="{C1DD3E8C-5EAE-4A29-9274-9D5C0D5AE731}"/>
    <hyperlink ref="F27" r:id="rId25" xr:uid="{84ECC731-DF47-41BF-99C3-6865E8583192}"/>
    <hyperlink ref="F28" r:id="rId26" xr:uid="{EA7F09B1-E8AB-4B5E-BE77-EE69F630F7DC}"/>
    <hyperlink ref="F29" r:id="rId27" xr:uid="{73925E83-8DA4-46C4-B94D-1714FE1D07DF}"/>
    <hyperlink ref="F30" r:id="rId28" xr:uid="{EB4C35F5-22AA-4770-9653-3B95FDAB2385}"/>
    <hyperlink ref="F31" r:id="rId29" xr:uid="{A8D09050-ED48-4EFA-A5D6-1D4E0DA009DD}"/>
    <hyperlink ref="F32" r:id="rId30" xr:uid="{A233C53B-6E4A-4A05-91F0-84F6D8ABD26F}"/>
    <hyperlink ref="F33" r:id="rId31" xr:uid="{ED2F1EFB-29B9-4A8D-A9AB-801C130E8BB6}"/>
    <hyperlink ref="F34" r:id="rId32" xr:uid="{23CF9628-8D44-4EDA-8202-B3AAEF641571}"/>
    <hyperlink ref="F35" r:id="rId33" xr:uid="{485CEE85-691C-49F6-ABAC-FFCBDA388B57}"/>
    <hyperlink ref="F36" r:id="rId34" xr:uid="{2D7C5643-65A0-48B3-B47D-1F3C749E356E}"/>
    <hyperlink ref="F37" r:id="rId35" xr:uid="{6E9360A5-EB45-42C5-A3ED-3BE6BB1A80AA}"/>
    <hyperlink ref="F38" r:id="rId36" xr:uid="{CF00F123-8BB2-471F-AD12-51DFFE02DC6D}"/>
    <hyperlink ref="F39" r:id="rId37" xr:uid="{725FED2B-64F2-4D94-8FA3-5EE04CC9DCD1}"/>
    <hyperlink ref="F40" r:id="rId38" xr:uid="{306C1AD6-6E6A-47BB-831B-B8AA2335B5E7}"/>
    <hyperlink ref="F41" r:id="rId39" xr:uid="{D6AF277A-BC15-47A6-AF65-D97B65F728EA}"/>
    <hyperlink ref="F42" r:id="rId40" xr:uid="{495F2B0A-E90F-4DDC-A3A1-C88091BC3B32}"/>
    <hyperlink ref="F44" r:id="rId41" xr:uid="{897B596F-02DE-4367-B315-16CA7194541D}"/>
    <hyperlink ref="F43" r:id="rId42" xr:uid="{F68BA590-4C4B-4312-A33B-6BE74CD6B94D}"/>
    <hyperlink ref="F45" r:id="rId43" xr:uid="{6BB2D18B-F9EB-42FC-B6FA-B8E67081701B}"/>
    <hyperlink ref="F46" r:id="rId44" xr:uid="{D6DE7F07-618E-40FF-9E7C-21950C5FCCFD}"/>
    <hyperlink ref="F47" r:id="rId45" xr:uid="{3A33815A-C92B-47F6-AE07-2D069793F68F}"/>
    <hyperlink ref="F48" r:id="rId46" xr:uid="{913DB5A7-3AAE-4080-8D63-887B87275AC9}"/>
    <hyperlink ref="F49" r:id="rId47" xr:uid="{64518861-DCFE-4009-8FE4-812538B9B578}"/>
    <hyperlink ref="F50" r:id="rId48" xr:uid="{454C46F6-6249-4EE5-BC0D-6BA4F89767CE}"/>
    <hyperlink ref="F51" r:id="rId49" xr:uid="{A4021909-55F0-4260-901C-C0D9002B264A}"/>
    <hyperlink ref="F52" r:id="rId50" xr:uid="{8831B167-79EE-4764-BB1F-9713EACCD6C0}"/>
    <hyperlink ref="F53" r:id="rId51" xr:uid="{E674DA87-C249-4F84-9EA9-A49C6A953D5F}"/>
    <hyperlink ref="F54" r:id="rId52" xr:uid="{B73727BF-A221-471B-84E2-89D103513353}"/>
    <hyperlink ref="F55" r:id="rId53" xr:uid="{9F3BC8BB-9AF4-40E6-BD23-3C26F9B6F689}"/>
    <hyperlink ref="F56" r:id="rId54" xr:uid="{4704C061-9631-4CBC-B8C8-DF6EDD2C51FC}"/>
    <hyperlink ref="F57" r:id="rId55" xr:uid="{E456F16F-EE76-4951-B035-7E6CB7C2C540}"/>
    <hyperlink ref="F58" r:id="rId56" xr:uid="{118A5049-C225-46DD-9ADA-34DB763EDE7C}"/>
    <hyperlink ref="F59" r:id="rId57" xr:uid="{B9400A7D-9B1C-4698-B48E-0E41CCFD2D3A}"/>
    <hyperlink ref="F60" r:id="rId58" xr:uid="{86EAA942-5EB3-4CB6-B799-C7C3C0B0DDB8}"/>
    <hyperlink ref="F61" r:id="rId59" xr:uid="{35F8B982-7C31-4EF8-93FA-0F8508D43CD3}"/>
    <hyperlink ref="F62" r:id="rId60" xr:uid="{0AD3D155-5B37-4A00-9078-109DA53D4BB4}"/>
    <hyperlink ref="F63" r:id="rId61" xr:uid="{519D4967-3002-4AAF-9445-D04E7D809D86}"/>
    <hyperlink ref="F64" r:id="rId62" display="https://www.digikey.jp/en/products/detail/murata-electronics/BLM18KG121TN1D/1982762" xr:uid="{76C0F8BD-FC87-4F33-877E-4585B32376BE}"/>
    <hyperlink ref="F65" r:id="rId63" xr:uid="{4A15C78A-8BEF-4E9B-9F73-0DD2B32D3D69}"/>
    <hyperlink ref="F66" r:id="rId64" xr:uid="{8E255D0E-7D3C-4365-84FB-CB4CE2535D13}"/>
    <hyperlink ref="F67" r:id="rId65" xr:uid="{BAC56741-3500-4F2D-80E3-FAAE1D76EFAC}"/>
    <hyperlink ref="B68" r:id="rId66" display="https://akizukidenshi.com/catalog/g/gC-14356/" xr:uid="{22BFB9CF-6560-4552-8F8A-F2A2F68E9C1A}"/>
    <hyperlink ref="F68" r:id="rId67" xr:uid="{B69F9D2E-3BE4-4DA1-9508-BC136B493883}"/>
    <hyperlink ref="F69" r:id="rId68" xr:uid="{33EEFB8E-7872-4A15-BAB2-79815D23B0C6}"/>
    <hyperlink ref="F70" r:id="rId69" xr:uid="{4037B613-FB84-4F4B-89C1-7C637AC2E712}"/>
    <hyperlink ref="F71" r:id="rId70" xr:uid="{3E2FF4BD-284E-48C8-B952-3462652AE9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e2011220</dc:creator>
  <cp:lastModifiedBy>e2011220</cp:lastModifiedBy>
  <dcterms:created xsi:type="dcterms:W3CDTF">2023-04-04T07:01:20Z</dcterms:created>
  <dcterms:modified xsi:type="dcterms:W3CDTF">2023-04-04T08:46:09Z</dcterms:modified>
</cp:coreProperties>
</file>