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Feuil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114" i="1" l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2" i="1"/>
  <c r="CB83" i="1"/>
  <c r="CB84" i="1"/>
  <c r="CB85" i="1"/>
  <c r="CB86" i="1"/>
  <c r="CB87" i="1"/>
  <c r="CB88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2" i="1"/>
  <c r="BQ102" i="1" l="1"/>
  <c r="AN84" i="1"/>
  <c r="BP83" i="1"/>
  <c r="BR77" i="1"/>
  <c r="BR67" i="1"/>
  <c r="BM66" i="1"/>
  <c r="BN63" i="1"/>
  <c r="BO60" i="1"/>
  <c r="BP57" i="1"/>
  <c r="BQ54" i="1"/>
  <c r="BR51" i="1"/>
  <c r="BM50" i="1"/>
  <c r="AN48" i="1"/>
  <c r="BN46" i="1"/>
  <c r="BO43" i="1"/>
  <c r="BR42" i="1"/>
  <c r="AN42" i="1"/>
  <c r="BR41" i="1"/>
  <c r="BR40" i="1"/>
  <c r="BM40" i="1"/>
  <c r="BP39" i="1"/>
  <c r="BO38" i="1"/>
  <c r="BR37" i="1"/>
  <c r="BN37" i="1"/>
  <c r="BQ36" i="1"/>
  <c r="BM36" i="1"/>
  <c r="BP35" i="1"/>
  <c r="BO34" i="1"/>
  <c r="BR33" i="1"/>
  <c r="BN33" i="1"/>
  <c r="AN33" i="1"/>
  <c r="BR32" i="1"/>
  <c r="BN32" i="1"/>
  <c r="BQ31" i="1"/>
  <c r="BM31" i="1"/>
  <c r="BP30" i="1"/>
  <c r="AN30" i="1"/>
  <c r="BP29" i="1"/>
  <c r="BO28" i="1"/>
  <c r="AN28" i="1"/>
  <c r="BO27" i="1"/>
  <c r="BR26" i="1"/>
  <c r="BN26" i="1"/>
  <c r="AN26" i="1"/>
  <c r="BR25" i="1"/>
  <c r="BN25" i="1"/>
  <c r="AN25" i="1"/>
  <c r="BR24" i="1"/>
  <c r="BN24" i="1"/>
  <c r="BQ23" i="1"/>
  <c r="BM23" i="1"/>
  <c r="AN23" i="1"/>
  <c r="BQ22" i="1"/>
  <c r="BM22" i="1"/>
  <c r="AN22" i="1"/>
  <c r="BQ21" i="1"/>
  <c r="BM21" i="1"/>
  <c r="AN21" i="1"/>
  <c r="BQ20" i="1"/>
  <c r="BM20" i="1"/>
  <c r="BP19" i="1"/>
  <c r="BO18" i="1"/>
  <c r="BR17" i="1"/>
  <c r="BN17" i="1"/>
  <c r="BQ16" i="1"/>
  <c r="BM16" i="1"/>
  <c r="AN16" i="1"/>
  <c r="BQ15" i="1"/>
  <c r="BM15" i="1"/>
  <c r="BP14" i="1"/>
  <c r="BO13" i="1"/>
  <c r="BR12" i="1"/>
  <c r="BN12" i="1"/>
  <c r="BQ11" i="1"/>
  <c r="BM11" i="1"/>
  <c r="BP10" i="1"/>
  <c r="BO9" i="1"/>
  <c r="BR8" i="1"/>
  <c r="BN8" i="1"/>
  <c r="BQ7" i="1"/>
  <c r="BM7" i="1"/>
  <c r="BP6" i="1"/>
  <c r="AN6" i="1"/>
  <c r="BP5" i="1"/>
  <c r="AN5" i="1"/>
  <c r="BP4" i="1"/>
  <c r="BO4" i="1"/>
  <c r="BR3" i="1"/>
  <c r="BN3" i="1"/>
  <c r="AN3" i="1"/>
  <c r="BO3" i="1" s="1"/>
  <c r="BR2" i="1"/>
  <c r="BO2" i="1"/>
  <c r="BN2" i="1"/>
  <c r="BL1" i="1"/>
  <c r="BS31" i="1" l="1"/>
  <c r="BR113" i="1"/>
  <c r="BN113" i="1"/>
  <c r="BQ112" i="1"/>
  <c r="BM112" i="1"/>
  <c r="BP111" i="1"/>
  <c r="BO110" i="1"/>
  <c r="BR109" i="1"/>
  <c r="BN109" i="1"/>
  <c r="BQ108" i="1"/>
  <c r="BM108" i="1"/>
  <c r="BP107" i="1"/>
  <c r="BO106" i="1"/>
  <c r="BR105" i="1"/>
  <c r="BN105" i="1"/>
  <c r="BQ104" i="1"/>
  <c r="BM104" i="1"/>
  <c r="BP103" i="1"/>
  <c r="BO102" i="1"/>
  <c r="BR101" i="1"/>
  <c r="BN101" i="1"/>
  <c r="BQ100" i="1"/>
  <c r="BM100" i="1"/>
  <c r="BP99" i="1"/>
  <c r="BO98" i="1"/>
  <c r="BR97" i="1"/>
  <c r="BN97" i="1"/>
  <c r="BQ96" i="1"/>
  <c r="BM96" i="1"/>
  <c r="BP95" i="1"/>
  <c r="BO94" i="1"/>
  <c r="BR93" i="1"/>
  <c r="BN93" i="1"/>
  <c r="BQ92" i="1"/>
  <c r="BM92" i="1"/>
  <c r="BP91" i="1"/>
  <c r="BO90" i="1"/>
  <c r="BR89" i="1"/>
  <c r="BN89" i="1"/>
  <c r="BQ88" i="1"/>
  <c r="BM88" i="1"/>
  <c r="BP87" i="1"/>
  <c r="BO86" i="1"/>
  <c r="BR85" i="1"/>
  <c r="BN85" i="1"/>
  <c r="BQ84" i="1"/>
  <c r="BM84" i="1"/>
  <c r="BQ83" i="1"/>
  <c r="BQ113" i="1"/>
  <c r="BM113" i="1"/>
  <c r="BP112" i="1"/>
  <c r="BO111" i="1"/>
  <c r="BR110" i="1"/>
  <c r="BN110" i="1"/>
  <c r="BQ109" i="1"/>
  <c r="BM109" i="1"/>
  <c r="BP108" i="1"/>
  <c r="BO107" i="1"/>
  <c r="BR106" i="1"/>
  <c r="BN106" i="1"/>
  <c r="BQ105" i="1"/>
  <c r="BM105" i="1"/>
  <c r="BP104" i="1"/>
  <c r="BO103" i="1"/>
  <c r="BR102" i="1"/>
  <c r="BN102" i="1"/>
  <c r="BQ101" i="1"/>
  <c r="BM101" i="1"/>
  <c r="BP100" i="1"/>
  <c r="BO99" i="1"/>
  <c r="BR98" i="1"/>
  <c r="BN98" i="1"/>
  <c r="BQ97" i="1"/>
  <c r="BM97" i="1"/>
  <c r="BP96" i="1"/>
  <c r="BO95" i="1"/>
  <c r="BR94" i="1"/>
  <c r="BN94" i="1"/>
  <c r="BQ93" i="1"/>
  <c r="BM93" i="1"/>
  <c r="BP92" i="1"/>
  <c r="BO91" i="1"/>
  <c r="BR90" i="1"/>
  <c r="BN90" i="1"/>
  <c r="BQ89" i="1"/>
  <c r="BM89" i="1"/>
  <c r="BP88" i="1"/>
  <c r="BO87" i="1"/>
  <c r="BR86" i="1"/>
  <c r="BN86" i="1"/>
  <c r="BQ85" i="1"/>
  <c r="BM85" i="1"/>
  <c r="BP84" i="1"/>
  <c r="BO113" i="1"/>
  <c r="BR112" i="1"/>
  <c r="BM111" i="1"/>
  <c r="BP110" i="1"/>
  <c r="BN108" i="1"/>
  <c r="BQ107" i="1"/>
  <c r="BO105" i="1"/>
  <c r="BR104" i="1"/>
  <c r="BM103" i="1"/>
  <c r="BP102" i="1"/>
  <c r="BN100" i="1"/>
  <c r="BQ99" i="1"/>
  <c r="BO97" i="1"/>
  <c r="BR96" i="1"/>
  <c r="BM95" i="1"/>
  <c r="BP94" i="1"/>
  <c r="BN92" i="1"/>
  <c r="BQ91" i="1"/>
  <c r="BO89" i="1"/>
  <c r="BR88" i="1"/>
  <c r="BM87" i="1"/>
  <c r="BP86" i="1"/>
  <c r="BN84" i="1"/>
  <c r="BO83" i="1"/>
  <c r="BR82" i="1"/>
  <c r="BN82" i="1"/>
  <c r="BQ81" i="1"/>
  <c r="BM81" i="1"/>
  <c r="BP80" i="1"/>
  <c r="BO79" i="1"/>
  <c r="BR78" i="1"/>
  <c r="BN78" i="1"/>
  <c r="BQ77" i="1"/>
  <c r="BM77" i="1"/>
  <c r="BP76" i="1"/>
  <c r="BO75" i="1"/>
  <c r="BR74" i="1"/>
  <c r="BN74" i="1"/>
  <c r="BQ73" i="1"/>
  <c r="BM73" i="1"/>
  <c r="BP72" i="1"/>
  <c r="BO71" i="1"/>
  <c r="BR70" i="1"/>
  <c r="BN70" i="1"/>
  <c r="BQ69" i="1"/>
  <c r="BM69" i="1"/>
  <c r="BP68" i="1"/>
  <c r="BO112" i="1"/>
  <c r="BR111" i="1"/>
  <c r="BM110" i="1"/>
  <c r="BP109" i="1"/>
  <c r="BN107" i="1"/>
  <c r="BQ106" i="1"/>
  <c r="BO104" i="1"/>
  <c r="BR103" i="1"/>
  <c r="BM102" i="1"/>
  <c r="BP101" i="1"/>
  <c r="BN99" i="1"/>
  <c r="BQ98" i="1"/>
  <c r="BO96" i="1"/>
  <c r="BR95" i="1"/>
  <c r="BM94" i="1"/>
  <c r="BP93" i="1"/>
  <c r="BN91" i="1"/>
  <c r="BQ90" i="1"/>
  <c r="BO88" i="1"/>
  <c r="BR87" i="1"/>
  <c r="BM86" i="1"/>
  <c r="BP85" i="1"/>
  <c r="BN83" i="1"/>
  <c r="BQ82" i="1"/>
  <c r="BM82" i="1"/>
  <c r="BP81" i="1"/>
  <c r="BO80" i="1"/>
  <c r="BR79" i="1"/>
  <c r="BN79" i="1"/>
  <c r="BQ78" i="1"/>
  <c r="BM78" i="1"/>
  <c r="BP77" i="1"/>
  <c r="BO76" i="1"/>
  <c r="BR75" i="1"/>
  <c r="BN75" i="1"/>
  <c r="BQ74" i="1"/>
  <c r="BM74" i="1"/>
  <c r="BP73" i="1"/>
  <c r="BO72" i="1"/>
  <c r="BR71" i="1"/>
  <c r="BN71" i="1"/>
  <c r="BQ70" i="1"/>
  <c r="BM70" i="1"/>
  <c r="BP69" i="1"/>
  <c r="BO68" i="1"/>
  <c r="BN112" i="1"/>
  <c r="BQ111" i="1"/>
  <c r="BO109" i="1"/>
  <c r="BR108" i="1"/>
  <c r="BM107" i="1"/>
  <c r="BP106" i="1"/>
  <c r="BN104" i="1"/>
  <c r="BQ103" i="1"/>
  <c r="BO101" i="1"/>
  <c r="BR100" i="1"/>
  <c r="BM99" i="1"/>
  <c r="BP98" i="1"/>
  <c r="BN96" i="1"/>
  <c r="BQ95" i="1"/>
  <c r="BO93" i="1"/>
  <c r="BR92" i="1"/>
  <c r="BM91" i="1"/>
  <c r="BP90" i="1"/>
  <c r="BN88" i="1"/>
  <c r="BQ87" i="1"/>
  <c r="BO85" i="1"/>
  <c r="BR84" i="1"/>
  <c r="BR83" i="1"/>
  <c r="BM83" i="1"/>
  <c r="BP82" i="1"/>
  <c r="BO81" i="1"/>
  <c r="BR80" i="1"/>
  <c r="BN80" i="1"/>
  <c r="BQ79" i="1"/>
  <c r="BM79" i="1"/>
  <c r="BP78" i="1"/>
  <c r="BO77" i="1"/>
  <c r="BR76" i="1"/>
  <c r="BN76" i="1"/>
  <c r="BQ75" i="1"/>
  <c r="BM75" i="1"/>
  <c r="BP74" i="1"/>
  <c r="BO73" i="1"/>
  <c r="BR72" i="1"/>
  <c r="BN72" i="1"/>
  <c r="BQ71" i="1"/>
  <c r="BM71" i="1"/>
  <c r="BP70" i="1"/>
  <c r="BO69" i="1"/>
  <c r="BR68" i="1"/>
  <c r="BN68" i="1"/>
  <c r="BP113" i="1"/>
  <c r="BQ110" i="1"/>
  <c r="BR107" i="1"/>
  <c r="BM90" i="1"/>
  <c r="BN87" i="1"/>
  <c r="BO84" i="1"/>
  <c r="BR81" i="1"/>
  <c r="BM80" i="1"/>
  <c r="BN77" i="1"/>
  <c r="BO74" i="1"/>
  <c r="BP71" i="1"/>
  <c r="BQ68" i="1"/>
  <c r="BQ67" i="1"/>
  <c r="BM67" i="1"/>
  <c r="BP66" i="1"/>
  <c r="BS66" i="1" s="1"/>
  <c r="BO65" i="1"/>
  <c r="BR64" i="1"/>
  <c r="BN64" i="1"/>
  <c r="BQ63" i="1"/>
  <c r="BM63" i="1"/>
  <c r="BP62" i="1"/>
  <c r="BO61" i="1"/>
  <c r="BR60" i="1"/>
  <c r="BN60" i="1"/>
  <c r="BQ59" i="1"/>
  <c r="BM59" i="1"/>
  <c r="BP58" i="1"/>
  <c r="BO57" i="1"/>
  <c r="BR56" i="1"/>
  <c r="BN56" i="1"/>
  <c r="BQ55" i="1"/>
  <c r="BM55" i="1"/>
  <c r="BP54" i="1"/>
  <c r="BO53" i="1"/>
  <c r="BR52" i="1"/>
  <c r="BN52" i="1"/>
  <c r="BQ51" i="1"/>
  <c r="BM51" i="1"/>
  <c r="BP50" i="1"/>
  <c r="BS50" i="1" s="1"/>
  <c r="BO49" i="1"/>
  <c r="BR48" i="1"/>
  <c r="BN48" i="1"/>
  <c r="BR47" i="1"/>
  <c r="BN47" i="1"/>
  <c r="BQ46" i="1"/>
  <c r="BM46" i="1"/>
  <c r="BP45" i="1"/>
  <c r="BO44" i="1"/>
  <c r="BR43" i="1"/>
  <c r="BN43" i="1"/>
  <c r="BQ42" i="1"/>
  <c r="BM42" i="1"/>
  <c r="BQ41" i="1"/>
  <c r="BM41" i="1"/>
  <c r="BP40" i="1"/>
  <c r="BM98" i="1"/>
  <c r="BN95" i="1"/>
  <c r="BO92" i="1"/>
  <c r="BP89" i="1"/>
  <c r="BQ86" i="1"/>
  <c r="BN81" i="1"/>
  <c r="BO78" i="1"/>
  <c r="BP75" i="1"/>
  <c r="BQ72" i="1"/>
  <c r="BR69" i="1"/>
  <c r="BM68" i="1"/>
  <c r="BP67" i="1"/>
  <c r="BO66" i="1"/>
  <c r="BR65" i="1"/>
  <c r="BN65" i="1"/>
  <c r="BQ64" i="1"/>
  <c r="BM64" i="1"/>
  <c r="BP63" i="1"/>
  <c r="BO62" i="1"/>
  <c r="BR61" i="1"/>
  <c r="BN61" i="1"/>
  <c r="BQ60" i="1"/>
  <c r="BM60" i="1"/>
  <c r="BP59" i="1"/>
  <c r="BO58" i="1"/>
  <c r="BR57" i="1"/>
  <c r="BN57" i="1"/>
  <c r="BQ56" i="1"/>
  <c r="BM56" i="1"/>
  <c r="BP55" i="1"/>
  <c r="BO54" i="1"/>
  <c r="BR53" i="1"/>
  <c r="BN53" i="1"/>
  <c r="BQ52" i="1"/>
  <c r="BM52" i="1"/>
  <c r="BP51" i="1"/>
  <c r="BO50" i="1"/>
  <c r="BR49" i="1"/>
  <c r="BN49" i="1"/>
  <c r="BQ48" i="1"/>
  <c r="BM48" i="1"/>
  <c r="BQ47" i="1"/>
  <c r="BM47" i="1"/>
  <c r="BP46" i="1"/>
  <c r="BO45" i="1"/>
  <c r="BR44" i="1"/>
  <c r="BN44" i="1"/>
  <c r="BQ43" i="1"/>
  <c r="BM43" i="1"/>
  <c r="BP42" i="1"/>
  <c r="BM106" i="1"/>
  <c r="BN103" i="1"/>
  <c r="BO100" i="1"/>
  <c r="BP97" i="1"/>
  <c r="BQ94" i="1"/>
  <c r="BR91" i="1"/>
  <c r="BO82" i="1"/>
  <c r="BP79" i="1"/>
  <c r="BQ76" i="1"/>
  <c r="BR73" i="1"/>
  <c r="BM72" i="1"/>
  <c r="BN69" i="1"/>
  <c r="BO67" i="1"/>
  <c r="BR66" i="1"/>
  <c r="BN66" i="1"/>
  <c r="BQ65" i="1"/>
  <c r="BM65" i="1"/>
  <c r="BP64" i="1"/>
  <c r="BO63" i="1"/>
  <c r="BR62" i="1"/>
  <c r="BN62" i="1"/>
  <c r="BQ61" i="1"/>
  <c r="BM61" i="1"/>
  <c r="BP60" i="1"/>
  <c r="BO59" i="1"/>
  <c r="BR58" i="1"/>
  <c r="BN58" i="1"/>
  <c r="BQ57" i="1"/>
  <c r="BM57" i="1"/>
  <c r="BP56" i="1"/>
  <c r="BO55" i="1"/>
  <c r="BR54" i="1"/>
  <c r="BN54" i="1"/>
  <c r="BQ53" i="1"/>
  <c r="BM53" i="1"/>
  <c r="BP52" i="1"/>
  <c r="BO51" i="1"/>
  <c r="BR50" i="1"/>
  <c r="BN50" i="1"/>
  <c r="BQ49" i="1"/>
  <c r="BM49" i="1"/>
  <c r="BP48" i="1"/>
  <c r="BP47" i="1"/>
  <c r="BO46" i="1"/>
  <c r="BR45" i="1"/>
  <c r="BN45" i="1"/>
  <c r="BP2" i="1"/>
  <c r="BP3" i="1"/>
  <c r="BM4" i="1"/>
  <c r="BQ4" i="1"/>
  <c r="BM5" i="1"/>
  <c r="BQ5" i="1"/>
  <c r="BM6" i="1"/>
  <c r="BQ6" i="1"/>
  <c r="BN7" i="1"/>
  <c r="BS7" i="1" s="1"/>
  <c r="BR7" i="1"/>
  <c r="BO8" i="1"/>
  <c r="BP9" i="1"/>
  <c r="BM10" i="1"/>
  <c r="BQ10" i="1"/>
  <c r="BN11" i="1"/>
  <c r="BS11" i="1" s="1"/>
  <c r="BR11" i="1"/>
  <c r="BO12" i="1"/>
  <c r="BP13" i="1"/>
  <c r="BM14" i="1"/>
  <c r="BQ14" i="1"/>
  <c r="BN15" i="1"/>
  <c r="BS15" i="1" s="1"/>
  <c r="BR15" i="1"/>
  <c r="BN16" i="1"/>
  <c r="BR16" i="1"/>
  <c r="BO17" i="1"/>
  <c r="BP18" i="1"/>
  <c r="BM19" i="1"/>
  <c r="BQ19" i="1"/>
  <c r="BN20" i="1"/>
  <c r="BS20" i="1" s="1"/>
  <c r="BR20" i="1"/>
  <c r="BN21" i="1"/>
  <c r="BR21" i="1"/>
  <c r="BN22" i="1"/>
  <c r="BR22" i="1"/>
  <c r="BN23" i="1"/>
  <c r="BR23" i="1"/>
  <c r="BO24" i="1"/>
  <c r="BO25" i="1"/>
  <c r="BO26" i="1"/>
  <c r="BP27" i="1"/>
  <c r="BP28" i="1"/>
  <c r="BM29" i="1"/>
  <c r="BQ29" i="1"/>
  <c r="BM30" i="1"/>
  <c r="BQ30" i="1"/>
  <c r="BN31" i="1"/>
  <c r="BR31" i="1"/>
  <c r="BY31" i="1"/>
  <c r="BO32" i="1"/>
  <c r="BO33" i="1"/>
  <c r="BP34" i="1"/>
  <c r="BM35" i="1"/>
  <c r="BQ35" i="1"/>
  <c r="BN36" i="1"/>
  <c r="BR36" i="1"/>
  <c r="BO37" i="1"/>
  <c r="BP38" i="1"/>
  <c r="BM39" i="1"/>
  <c r="BQ39" i="1"/>
  <c r="BN40" i="1"/>
  <c r="BY40" i="1" s="1"/>
  <c r="BN41" i="1"/>
  <c r="BP43" i="1"/>
  <c r="BM44" i="1"/>
  <c r="BM45" i="1"/>
  <c r="BR46" i="1"/>
  <c r="BQ50" i="1"/>
  <c r="BP53" i="1"/>
  <c r="BO56" i="1"/>
  <c r="BN59" i="1"/>
  <c r="BM62" i="1"/>
  <c r="BR63" i="1"/>
  <c r="BQ66" i="1"/>
  <c r="BN73" i="1"/>
  <c r="BP105" i="1"/>
  <c r="BY66" i="1"/>
  <c r="BM2" i="1"/>
  <c r="BQ2" i="1"/>
  <c r="BM3" i="1"/>
  <c r="BQ3" i="1"/>
  <c r="BN4" i="1"/>
  <c r="BR4" i="1"/>
  <c r="BN5" i="1"/>
  <c r="BR5" i="1"/>
  <c r="BN6" i="1"/>
  <c r="BR6" i="1"/>
  <c r="BO7" i="1"/>
  <c r="BP8" i="1"/>
  <c r="BM9" i="1"/>
  <c r="BQ9" i="1"/>
  <c r="BN10" i="1"/>
  <c r="BR10" i="1"/>
  <c r="BO11" i="1"/>
  <c r="BP12" i="1"/>
  <c r="BM13" i="1"/>
  <c r="BQ13" i="1"/>
  <c r="BN14" i="1"/>
  <c r="BR14" i="1"/>
  <c r="BO15" i="1"/>
  <c r="BY15" i="1" s="1"/>
  <c r="BO16" i="1"/>
  <c r="BY16" i="1" s="1"/>
  <c r="BP17" i="1"/>
  <c r="BM18" i="1"/>
  <c r="BQ18" i="1"/>
  <c r="BN19" i="1"/>
  <c r="BR19" i="1"/>
  <c r="BO20" i="1"/>
  <c r="BO21" i="1"/>
  <c r="BO22" i="1"/>
  <c r="BY22" i="1" s="1"/>
  <c r="BO23" i="1"/>
  <c r="BP24" i="1"/>
  <c r="BP25" i="1"/>
  <c r="BP26" i="1"/>
  <c r="BM27" i="1"/>
  <c r="BQ27" i="1"/>
  <c r="BM28" i="1"/>
  <c r="BQ28" i="1"/>
  <c r="BN29" i="1"/>
  <c r="BR29" i="1"/>
  <c r="BN30" i="1"/>
  <c r="BR30" i="1"/>
  <c r="BO31" i="1"/>
  <c r="BP32" i="1"/>
  <c r="BP33" i="1"/>
  <c r="BM34" i="1"/>
  <c r="BQ34" i="1"/>
  <c r="BN35" i="1"/>
  <c r="BR35" i="1"/>
  <c r="BO36" i="1"/>
  <c r="BY36" i="1" s="1"/>
  <c r="BP37" i="1"/>
  <c r="BM38" i="1"/>
  <c r="BQ38" i="1"/>
  <c r="BN39" i="1"/>
  <c r="BR39" i="1"/>
  <c r="BO40" i="1"/>
  <c r="BO41" i="1"/>
  <c r="BN42" i="1"/>
  <c r="BP44" i="1"/>
  <c r="BQ45" i="1"/>
  <c r="BP49" i="1"/>
  <c r="BO52" i="1"/>
  <c r="BN55" i="1"/>
  <c r="BM58" i="1"/>
  <c r="BR59" i="1"/>
  <c r="BQ62" i="1"/>
  <c r="BP65" i="1"/>
  <c r="BQ80" i="1"/>
  <c r="BO108" i="1"/>
  <c r="BO5" i="1"/>
  <c r="BO6" i="1"/>
  <c r="BP7" i="1"/>
  <c r="BM8" i="1"/>
  <c r="BQ8" i="1"/>
  <c r="BN9" i="1"/>
  <c r="BR9" i="1"/>
  <c r="BO10" i="1"/>
  <c r="BP11" i="1"/>
  <c r="BM12" i="1"/>
  <c r="BQ12" i="1"/>
  <c r="BN13" i="1"/>
  <c r="BR13" i="1"/>
  <c r="BO14" i="1"/>
  <c r="BP15" i="1"/>
  <c r="BP16" i="1"/>
  <c r="BM17" i="1"/>
  <c r="BQ17" i="1"/>
  <c r="BN18" i="1"/>
  <c r="BR18" i="1"/>
  <c r="BO19" i="1"/>
  <c r="BP20" i="1"/>
  <c r="BP21" i="1"/>
  <c r="BP22" i="1"/>
  <c r="BP23" i="1"/>
  <c r="BY23" i="1" s="1"/>
  <c r="BM24" i="1"/>
  <c r="BQ24" i="1"/>
  <c r="BM25" i="1"/>
  <c r="BQ25" i="1"/>
  <c r="BM26" i="1"/>
  <c r="BQ26" i="1"/>
  <c r="BN27" i="1"/>
  <c r="BR27" i="1"/>
  <c r="BN28" i="1"/>
  <c r="BR28" i="1"/>
  <c r="BO29" i="1"/>
  <c r="BO30" i="1"/>
  <c r="BP31" i="1"/>
  <c r="BM32" i="1"/>
  <c r="BQ32" i="1"/>
  <c r="BM33" i="1"/>
  <c r="BQ33" i="1"/>
  <c r="BN34" i="1"/>
  <c r="BR34" i="1"/>
  <c r="BO35" i="1"/>
  <c r="BP36" i="1"/>
  <c r="BM37" i="1"/>
  <c r="BQ37" i="1"/>
  <c r="BN38" i="1"/>
  <c r="BR38" i="1"/>
  <c r="BO39" i="1"/>
  <c r="BQ40" i="1"/>
  <c r="BP41" i="1"/>
  <c r="BO42" i="1"/>
  <c r="BQ44" i="1"/>
  <c r="BO47" i="1"/>
  <c r="BO48" i="1"/>
  <c r="BN51" i="1"/>
  <c r="BM54" i="1"/>
  <c r="BR55" i="1"/>
  <c r="BQ58" i="1"/>
  <c r="BP61" i="1"/>
  <c r="BO64" i="1"/>
  <c r="BN67" i="1"/>
  <c r="BO70" i="1"/>
  <c r="BM76" i="1"/>
  <c r="BR99" i="1"/>
  <c r="BN111" i="1"/>
  <c r="BS22" i="1" l="1"/>
  <c r="BS23" i="1"/>
  <c r="BY21" i="1"/>
  <c r="BS16" i="1"/>
  <c r="BU22" i="1"/>
  <c r="BU20" i="1"/>
  <c r="BU15" i="1"/>
  <c r="BU7" i="1"/>
  <c r="BU50" i="1"/>
  <c r="BU66" i="1"/>
  <c r="BU23" i="1"/>
  <c r="BU16" i="1"/>
  <c r="BU11" i="1"/>
  <c r="BS17" i="1"/>
  <c r="BY17" i="1"/>
  <c r="BS62" i="1"/>
  <c r="BY62" i="1"/>
  <c r="BS35" i="1"/>
  <c r="BY35" i="1"/>
  <c r="BS30" i="1"/>
  <c r="BY30" i="1"/>
  <c r="BS91" i="1"/>
  <c r="BY91" i="1"/>
  <c r="BS107" i="1"/>
  <c r="BY107" i="1"/>
  <c r="BU31" i="1"/>
  <c r="BY25" i="1"/>
  <c r="BS25" i="1"/>
  <c r="BS8" i="1"/>
  <c r="BY8" i="1"/>
  <c r="BY28" i="1"/>
  <c r="BS28" i="1"/>
  <c r="BY13" i="1"/>
  <c r="BS13" i="1"/>
  <c r="BY3" i="1"/>
  <c r="BS3" i="1"/>
  <c r="BS39" i="1"/>
  <c r="BY39" i="1"/>
  <c r="BY20" i="1"/>
  <c r="BS19" i="1"/>
  <c r="BY19" i="1"/>
  <c r="BY7" i="1"/>
  <c r="BS6" i="1"/>
  <c r="BY6" i="1"/>
  <c r="BS4" i="1"/>
  <c r="BY4" i="1"/>
  <c r="BS49" i="1"/>
  <c r="BY49" i="1"/>
  <c r="BS57" i="1"/>
  <c r="BY57" i="1"/>
  <c r="BS65" i="1"/>
  <c r="BY65" i="1"/>
  <c r="BS106" i="1"/>
  <c r="BY106" i="1"/>
  <c r="BY47" i="1"/>
  <c r="BS47" i="1"/>
  <c r="BY52" i="1"/>
  <c r="BS52" i="1"/>
  <c r="BY60" i="1"/>
  <c r="BS60" i="1"/>
  <c r="BS68" i="1"/>
  <c r="BY68" i="1"/>
  <c r="BY41" i="1"/>
  <c r="BS41" i="1"/>
  <c r="BS46" i="1"/>
  <c r="BY46" i="1"/>
  <c r="BS51" i="1"/>
  <c r="BY51" i="1"/>
  <c r="BS59" i="1"/>
  <c r="BY59" i="1"/>
  <c r="BS67" i="1"/>
  <c r="BY67" i="1"/>
  <c r="BS75" i="1"/>
  <c r="BY75" i="1"/>
  <c r="BS83" i="1"/>
  <c r="BY83" i="1"/>
  <c r="BY74" i="1"/>
  <c r="BS74" i="1"/>
  <c r="BY82" i="1"/>
  <c r="BS82" i="1"/>
  <c r="BS86" i="1"/>
  <c r="BY86" i="1"/>
  <c r="BS102" i="1"/>
  <c r="BY102" i="1"/>
  <c r="BS73" i="1"/>
  <c r="BY73" i="1"/>
  <c r="BS81" i="1"/>
  <c r="BY81" i="1"/>
  <c r="BY88" i="1"/>
  <c r="BS88" i="1"/>
  <c r="BY96" i="1"/>
  <c r="BS96" i="1"/>
  <c r="BY104" i="1"/>
  <c r="BS104" i="1"/>
  <c r="BY112" i="1"/>
  <c r="BS112" i="1"/>
  <c r="BS21" i="1"/>
  <c r="BY33" i="1"/>
  <c r="BS33" i="1"/>
  <c r="BS87" i="1"/>
  <c r="BY87" i="1"/>
  <c r="BS103" i="1"/>
  <c r="BY103" i="1"/>
  <c r="BS36" i="1"/>
  <c r="BS54" i="1"/>
  <c r="BY54" i="1"/>
  <c r="BY37" i="1"/>
  <c r="BS37" i="1"/>
  <c r="BS32" i="1"/>
  <c r="BY32" i="1"/>
  <c r="BS58" i="1"/>
  <c r="BY58" i="1"/>
  <c r="BY38" i="1"/>
  <c r="BS38" i="1"/>
  <c r="BY18" i="1"/>
  <c r="BS18" i="1"/>
  <c r="BY50" i="1"/>
  <c r="BS45" i="1"/>
  <c r="BY45" i="1"/>
  <c r="BS40" i="1"/>
  <c r="BS29" i="1"/>
  <c r="BY29" i="1"/>
  <c r="BY11" i="1"/>
  <c r="BS10" i="1"/>
  <c r="BY10" i="1"/>
  <c r="BS99" i="1"/>
  <c r="BY99" i="1"/>
  <c r="BS95" i="1"/>
  <c r="BY95" i="1"/>
  <c r="BS111" i="1"/>
  <c r="BY111" i="1"/>
  <c r="BY85" i="1"/>
  <c r="BS85" i="1"/>
  <c r="BY93" i="1"/>
  <c r="BS93" i="1"/>
  <c r="BY101" i="1"/>
  <c r="BS101" i="1"/>
  <c r="BY109" i="1"/>
  <c r="BS109" i="1"/>
  <c r="BY34" i="1"/>
  <c r="BS34" i="1"/>
  <c r="BY89" i="1"/>
  <c r="BS89" i="1"/>
  <c r="BY97" i="1"/>
  <c r="BS97" i="1"/>
  <c r="BY105" i="1"/>
  <c r="BS105" i="1"/>
  <c r="BY113" i="1"/>
  <c r="BS113" i="1"/>
  <c r="BS76" i="1"/>
  <c r="BY76" i="1"/>
  <c r="BY26" i="1"/>
  <c r="BS26" i="1"/>
  <c r="BS24" i="1"/>
  <c r="BY24" i="1"/>
  <c r="BY12" i="1"/>
  <c r="BS12" i="1"/>
  <c r="BY27" i="1"/>
  <c r="BS27" i="1"/>
  <c r="BY9" i="1"/>
  <c r="BS9" i="1"/>
  <c r="BY2" i="1"/>
  <c r="BS2" i="1"/>
  <c r="BS44" i="1"/>
  <c r="BY44" i="1"/>
  <c r="BS14" i="1"/>
  <c r="BY14" i="1"/>
  <c r="BS5" i="1"/>
  <c r="BY5" i="1"/>
  <c r="BS53" i="1"/>
  <c r="BY53" i="1"/>
  <c r="BS61" i="1"/>
  <c r="BY61" i="1"/>
  <c r="BS72" i="1"/>
  <c r="BY72" i="1"/>
  <c r="BY43" i="1"/>
  <c r="BS43" i="1"/>
  <c r="BY48" i="1"/>
  <c r="BS48" i="1"/>
  <c r="BY56" i="1"/>
  <c r="BS56" i="1"/>
  <c r="BY64" i="1"/>
  <c r="BS64" i="1"/>
  <c r="BS98" i="1"/>
  <c r="BY98" i="1"/>
  <c r="BY42" i="1"/>
  <c r="BS42" i="1"/>
  <c r="BS55" i="1"/>
  <c r="BY55" i="1"/>
  <c r="BS63" i="1"/>
  <c r="BY63" i="1"/>
  <c r="BS80" i="1"/>
  <c r="BY80" i="1"/>
  <c r="BS90" i="1"/>
  <c r="BY90" i="1"/>
  <c r="BS71" i="1"/>
  <c r="BY71" i="1"/>
  <c r="BS79" i="1"/>
  <c r="BY79" i="1"/>
  <c r="BY70" i="1"/>
  <c r="BS70" i="1"/>
  <c r="BY78" i="1"/>
  <c r="BS78" i="1"/>
  <c r="BS94" i="1"/>
  <c r="BY94" i="1"/>
  <c r="BS110" i="1"/>
  <c r="BY110" i="1"/>
  <c r="BS69" i="1"/>
  <c r="BY69" i="1"/>
  <c r="BS77" i="1"/>
  <c r="BY77" i="1"/>
  <c r="BY84" i="1"/>
  <c r="BS84" i="1"/>
  <c r="BY92" i="1"/>
  <c r="BS92" i="1"/>
  <c r="BY100" i="1"/>
  <c r="BS100" i="1"/>
  <c r="BY108" i="1"/>
  <c r="BS108" i="1"/>
  <c r="BZ69" i="1" l="1"/>
  <c r="BZ94" i="1"/>
  <c r="BT50" i="1"/>
  <c r="BZ40" i="1"/>
  <c r="BZ36" i="1"/>
  <c r="BZ71" i="1"/>
  <c r="BU100" i="1"/>
  <c r="BT100" i="1"/>
  <c r="BU84" i="1"/>
  <c r="BT84" i="1"/>
  <c r="BZ98" i="1"/>
  <c r="BZ61" i="1"/>
  <c r="BU9" i="1"/>
  <c r="BT9" i="1"/>
  <c r="BU113" i="1"/>
  <c r="BT113" i="1"/>
  <c r="BU101" i="1"/>
  <c r="BT101" i="1"/>
  <c r="BZ10" i="1"/>
  <c r="BZ38" i="1"/>
  <c r="BZ33" i="1"/>
  <c r="BU88" i="1"/>
  <c r="BT88" i="1"/>
  <c r="BZ75" i="1"/>
  <c r="BZ68" i="1"/>
  <c r="BZ57" i="1"/>
  <c r="BZ7" i="1"/>
  <c r="BZ8" i="1"/>
  <c r="BZ91" i="1"/>
  <c r="BZ66" i="1"/>
  <c r="BT11" i="1"/>
  <c r="BT20" i="1"/>
  <c r="BZ100" i="1"/>
  <c r="BZ84" i="1"/>
  <c r="BU69" i="1"/>
  <c r="BT69" i="1"/>
  <c r="BU94" i="1"/>
  <c r="BT94" i="1"/>
  <c r="BZ70" i="1"/>
  <c r="BU71" i="1"/>
  <c r="BT71" i="1"/>
  <c r="BT80" i="1"/>
  <c r="BU80" i="1"/>
  <c r="BU55" i="1"/>
  <c r="BT55" i="1"/>
  <c r="BT98" i="1"/>
  <c r="BU98" i="1"/>
  <c r="BZ56" i="1"/>
  <c r="BZ43" i="1"/>
  <c r="BU61" i="1"/>
  <c r="BT61" i="1"/>
  <c r="BU5" i="1"/>
  <c r="BT5" i="1"/>
  <c r="BU44" i="1"/>
  <c r="BT44" i="1"/>
  <c r="BZ9" i="1"/>
  <c r="BZ12" i="1"/>
  <c r="BZ26" i="1"/>
  <c r="BZ113" i="1"/>
  <c r="BZ97" i="1"/>
  <c r="BZ34" i="1"/>
  <c r="BZ101" i="1"/>
  <c r="BZ85" i="1"/>
  <c r="BT95" i="1"/>
  <c r="BU95" i="1"/>
  <c r="BT10" i="1"/>
  <c r="BU10" i="1"/>
  <c r="BT40" i="1"/>
  <c r="BU40" i="1"/>
  <c r="BU18" i="1"/>
  <c r="BT18" i="1"/>
  <c r="BZ58" i="1"/>
  <c r="BU37" i="1"/>
  <c r="BT37" i="1"/>
  <c r="BT36" i="1"/>
  <c r="BU36" i="1"/>
  <c r="BT87" i="1"/>
  <c r="BU87" i="1"/>
  <c r="BT21" i="1"/>
  <c r="BU21" i="1"/>
  <c r="BZ104" i="1"/>
  <c r="BZ88" i="1"/>
  <c r="BU73" i="1"/>
  <c r="BT73" i="1"/>
  <c r="BU86" i="1"/>
  <c r="BT86" i="1"/>
  <c r="BZ74" i="1"/>
  <c r="BU75" i="1"/>
  <c r="BT75" i="1"/>
  <c r="BU59" i="1"/>
  <c r="BT59" i="1"/>
  <c r="BU46" i="1"/>
  <c r="BT46" i="1"/>
  <c r="BT68" i="1"/>
  <c r="BU68" i="1"/>
  <c r="BZ52" i="1"/>
  <c r="BT106" i="1"/>
  <c r="BU106" i="1"/>
  <c r="BU57" i="1"/>
  <c r="BT57" i="1"/>
  <c r="BT4" i="1"/>
  <c r="BU4" i="1"/>
  <c r="BZ19" i="1"/>
  <c r="BT39" i="1"/>
  <c r="BU39" i="1"/>
  <c r="BZ13" i="1"/>
  <c r="BU8" i="1"/>
  <c r="BT8" i="1"/>
  <c r="BT31" i="1"/>
  <c r="BT91" i="1"/>
  <c r="BU91" i="1"/>
  <c r="BT35" i="1"/>
  <c r="BU35" i="1"/>
  <c r="BZ17" i="1"/>
  <c r="BT23" i="1"/>
  <c r="BZ23" i="1"/>
  <c r="BU70" i="1"/>
  <c r="BT70" i="1"/>
  <c r="BZ55" i="1"/>
  <c r="BU43" i="1"/>
  <c r="BT43" i="1"/>
  <c r="BZ44" i="1"/>
  <c r="BU12" i="1"/>
  <c r="BT12" i="1"/>
  <c r="BU97" i="1"/>
  <c r="BT97" i="1"/>
  <c r="BZ95" i="1"/>
  <c r="BU29" i="1"/>
  <c r="BT29" i="1"/>
  <c r="BU32" i="1"/>
  <c r="BT32" i="1"/>
  <c r="BT54" i="1"/>
  <c r="BU54" i="1"/>
  <c r="BU104" i="1"/>
  <c r="BT104" i="1"/>
  <c r="BZ86" i="1"/>
  <c r="BZ59" i="1"/>
  <c r="BZ106" i="1"/>
  <c r="BZ4" i="1"/>
  <c r="BU13" i="1"/>
  <c r="BT13" i="1"/>
  <c r="BZ35" i="1"/>
  <c r="BT7" i="1"/>
  <c r="BU108" i="1"/>
  <c r="BT108" i="1"/>
  <c r="BU92" i="1"/>
  <c r="BT92" i="1"/>
  <c r="BZ77" i="1"/>
  <c r="BZ110" i="1"/>
  <c r="BU78" i="1"/>
  <c r="BT78" i="1"/>
  <c r="BZ79" i="1"/>
  <c r="BZ90" i="1"/>
  <c r="BZ63" i="1"/>
  <c r="BU42" i="1"/>
  <c r="BT42" i="1"/>
  <c r="BU64" i="1"/>
  <c r="BT64" i="1"/>
  <c r="BU48" i="1"/>
  <c r="BT48" i="1"/>
  <c r="BZ72" i="1"/>
  <c r="BZ53" i="1"/>
  <c r="BZ14" i="1"/>
  <c r="BU2" i="1"/>
  <c r="BT2" i="1"/>
  <c r="BU27" i="1"/>
  <c r="BT27" i="1"/>
  <c r="BZ24" i="1"/>
  <c r="BZ76" i="1"/>
  <c r="BU105" i="1"/>
  <c r="BT105" i="1"/>
  <c r="BU89" i="1"/>
  <c r="BT89" i="1"/>
  <c r="BU109" i="1"/>
  <c r="BT109" i="1"/>
  <c r="BU93" i="1"/>
  <c r="BT93" i="1"/>
  <c r="BZ111" i="1"/>
  <c r="BZ99" i="1"/>
  <c r="BZ11" i="1"/>
  <c r="BZ45" i="1"/>
  <c r="BZ18" i="1"/>
  <c r="BT58" i="1"/>
  <c r="BU58" i="1"/>
  <c r="BZ37" i="1"/>
  <c r="BZ103" i="1"/>
  <c r="BZ31" i="1"/>
  <c r="BU112" i="1"/>
  <c r="BT112" i="1"/>
  <c r="BU96" i="1"/>
  <c r="BT96" i="1"/>
  <c r="BZ81" i="1"/>
  <c r="BZ102" i="1"/>
  <c r="BU82" i="1"/>
  <c r="BT82" i="1"/>
  <c r="BZ83" i="1"/>
  <c r="BZ67" i="1"/>
  <c r="BZ51" i="1"/>
  <c r="BU41" i="1"/>
  <c r="BT41" i="1"/>
  <c r="BU60" i="1"/>
  <c r="BT60" i="1"/>
  <c r="BU47" i="1"/>
  <c r="BT47" i="1"/>
  <c r="BZ65" i="1"/>
  <c r="BZ49" i="1"/>
  <c r="BZ6" i="1"/>
  <c r="BT19" i="1"/>
  <c r="BU19" i="1"/>
  <c r="BU3" i="1"/>
  <c r="BT3" i="1"/>
  <c r="BU28" i="1"/>
  <c r="BT28" i="1"/>
  <c r="BU25" i="1"/>
  <c r="BT25" i="1"/>
  <c r="BZ107" i="1"/>
  <c r="BZ30" i="1"/>
  <c r="BZ62" i="1"/>
  <c r="BU17" i="1"/>
  <c r="BT17" i="1"/>
  <c r="BT16" i="1"/>
  <c r="BZ16" i="1"/>
  <c r="BT15" i="1"/>
  <c r="BT22" i="1"/>
  <c r="BZ80" i="1"/>
  <c r="BU56" i="1"/>
  <c r="BT56" i="1"/>
  <c r="BZ5" i="1"/>
  <c r="BU26" i="1"/>
  <c r="BT26" i="1"/>
  <c r="BU34" i="1"/>
  <c r="BT34" i="1"/>
  <c r="BU85" i="1"/>
  <c r="BT85" i="1"/>
  <c r="BZ50" i="1"/>
  <c r="BZ87" i="1"/>
  <c r="BZ73" i="1"/>
  <c r="BU74" i="1"/>
  <c r="BT74" i="1"/>
  <c r="BZ46" i="1"/>
  <c r="BU52" i="1"/>
  <c r="BT52" i="1"/>
  <c r="BZ39" i="1"/>
  <c r="BZ108" i="1"/>
  <c r="BZ92" i="1"/>
  <c r="BU77" i="1"/>
  <c r="BT77" i="1"/>
  <c r="BU110" i="1"/>
  <c r="BT110" i="1"/>
  <c r="BZ78" i="1"/>
  <c r="BU79" i="1"/>
  <c r="BT79" i="1"/>
  <c r="BT90" i="1"/>
  <c r="BU90" i="1"/>
  <c r="BU63" i="1"/>
  <c r="BT63" i="1"/>
  <c r="BZ42" i="1"/>
  <c r="BZ64" i="1"/>
  <c r="BZ48" i="1"/>
  <c r="BT72" i="1"/>
  <c r="BU72" i="1"/>
  <c r="BU53" i="1"/>
  <c r="BT53" i="1"/>
  <c r="BT14" i="1"/>
  <c r="BU14" i="1"/>
  <c r="BZ2" i="1"/>
  <c r="BZ27" i="1"/>
  <c r="BU24" i="1"/>
  <c r="BT24" i="1"/>
  <c r="BT76" i="1"/>
  <c r="BU76" i="1"/>
  <c r="BZ105" i="1"/>
  <c r="BZ89" i="1"/>
  <c r="BZ109" i="1"/>
  <c r="BZ93" i="1"/>
  <c r="BT111" i="1"/>
  <c r="BU111" i="1"/>
  <c r="BT99" i="1"/>
  <c r="BU99" i="1"/>
  <c r="BZ29" i="1"/>
  <c r="BT45" i="1"/>
  <c r="BU45" i="1"/>
  <c r="BU38" i="1"/>
  <c r="BT38" i="1"/>
  <c r="BZ32" i="1"/>
  <c r="BZ54" i="1"/>
  <c r="BT103" i="1"/>
  <c r="BU103" i="1"/>
  <c r="BU33" i="1"/>
  <c r="BT33" i="1"/>
  <c r="BZ112" i="1"/>
  <c r="BZ96" i="1"/>
  <c r="BU81" i="1"/>
  <c r="BT81" i="1"/>
  <c r="BU102" i="1"/>
  <c r="BT102" i="1"/>
  <c r="BZ82" i="1"/>
  <c r="BU83" i="1"/>
  <c r="BT83" i="1"/>
  <c r="BU67" i="1"/>
  <c r="BT67" i="1"/>
  <c r="BU51" i="1"/>
  <c r="BT51" i="1"/>
  <c r="BZ41" i="1"/>
  <c r="BZ60" i="1"/>
  <c r="BZ47" i="1"/>
  <c r="BU65" i="1"/>
  <c r="BT65" i="1"/>
  <c r="BU49" i="1"/>
  <c r="BT49" i="1"/>
  <c r="BT6" i="1"/>
  <c r="BU6" i="1"/>
  <c r="BZ20" i="1"/>
  <c r="BZ3" i="1"/>
  <c r="BZ28" i="1"/>
  <c r="BZ25" i="1"/>
  <c r="BT107" i="1"/>
  <c r="BU107" i="1"/>
  <c r="BU30" i="1"/>
  <c r="BT30" i="1"/>
  <c r="BT62" i="1"/>
  <c r="BU62" i="1"/>
  <c r="BZ21" i="1"/>
  <c r="BZ22" i="1"/>
  <c r="BT66" i="1"/>
  <c r="BZ15" i="1"/>
</calcChain>
</file>

<file path=xl/sharedStrings.xml><?xml version="1.0" encoding="utf-8"?>
<sst xmlns="http://schemas.openxmlformats.org/spreadsheetml/2006/main" count="2314" uniqueCount="510">
  <si>
    <t>Annee</t>
  </si>
  <si>
    <t>CodeCommune</t>
  </si>
  <si>
    <t>NomCommune</t>
  </si>
  <si>
    <t>C</t>
  </si>
  <si>
    <t>Nom2022Département</t>
  </si>
  <si>
    <t>CodeInsee2022Région</t>
  </si>
  <si>
    <t>CodeInsee2022Département</t>
  </si>
  <si>
    <t>CodeSiren2022EPCI</t>
  </si>
  <si>
    <t>Nom2022EPCI</t>
  </si>
  <si>
    <t>CodeSirenCollectivité</t>
  </si>
  <si>
    <t>CodeOfficielArrondissementdép</t>
  </si>
  <si>
    <t>CodeOfficielZoneemploi2020</t>
  </si>
  <si>
    <t>NomOfficielZoneemploi2020</t>
  </si>
  <si>
    <t>CodeOfficielBassinvie2012</t>
  </si>
  <si>
    <t>CodeOfficielCourantCommune</t>
  </si>
  <si>
    <t>Communerurale</t>
  </si>
  <si>
    <t>Communedemontagne</t>
  </si>
  <si>
    <t>Communetouristique</t>
  </si>
  <si>
    <t>Trancherevenuparhabitant</t>
  </si>
  <si>
    <t>PrésenceQPV</t>
  </si>
  <si>
    <t>Populationtotale</t>
  </si>
  <si>
    <t>DépensesdinvestissementMontan</t>
  </si>
  <si>
    <t>InvestPerCapita</t>
  </si>
  <si>
    <t>Revenuimposableparhabitant</t>
  </si>
  <si>
    <t>Dépensesdinvestissementhorsr</t>
  </si>
  <si>
    <t>DepInvestHoRembPerCapita</t>
  </si>
  <si>
    <t>DépensestotalesMontant</t>
  </si>
  <si>
    <t>DépensestotalesMontantenpa</t>
  </si>
  <si>
    <t>DépensestotaleshorsrembMonta</t>
  </si>
  <si>
    <t>DepTotHoRPerCapita</t>
  </si>
  <si>
    <t>RecettestotalesMontant</t>
  </si>
  <si>
    <t>RecettestotalesMontantenpa</t>
  </si>
  <si>
    <t>RecettestotaleshorsempruntsM</t>
  </si>
  <si>
    <t>ReTotHoRPerCapita</t>
  </si>
  <si>
    <t>Creationentreprise</t>
  </si>
  <si>
    <t>tauxdechômage</t>
  </si>
  <si>
    <t>Pop1564ansen2019princ</t>
  </si>
  <si>
    <t>Tauxdedépendancevieillesse20</t>
  </si>
  <si>
    <t>D</t>
  </si>
  <si>
    <t>TauxFiscal</t>
  </si>
  <si>
    <t>public_good</t>
  </si>
  <si>
    <t>CreationEntr18</t>
  </si>
  <si>
    <t>CreationEntr19</t>
  </si>
  <si>
    <t>CreationEntr20</t>
  </si>
  <si>
    <t>CreationEntr21</t>
  </si>
  <si>
    <t>CreationEntr22</t>
  </si>
  <si>
    <t>TxCreationEntr19</t>
  </si>
  <si>
    <t>TxCreationEntr20</t>
  </si>
  <si>
    <t>TxCreationEntr21</t>
  </si>
  <si>
    <t>TxCreationEntr22</t>
  </si>
  <si>
    <t>Législatives2022</t>
  </si>
  <si>
    <t>Présidentielles2022</t>
  </si>
  <si>
    <t>Région2021</t>
  </si>
  <si>
    <t>Département2021</t>
  </si>
  <si>
    <t>Municipales2020</t>
  </si>
  <si>
    <t>Européennestourunique2019</t>
  </si>
  <si>
    <t>Tauxdecambriolage</t>
  </si>
  <si>
    <t>Tauxdecoupsetblessuresvolon</t>
  </si>
  <si>
    <t>TxCrime</t>
  </si>
  <si>
    <t>year</t>
  </si>
  <si>
    <t>Pop6580Ans_2019</t>
  </si>
  <si>
    <t>Txdependance2019</t>
  </si>
  <si>
    <t>max</t>
  </si>
  <si>
    <t>RANG</t>
  </si>
  <si>
    <t>CATEGORIE</t>
  </si>
  <si>
    <t>sin60°</t>
  </si>
  <si>
    <t>Indice IACOM Model 2</t>
  </si>
  <si>
    <t>97101</t>
  </si>
  <si>
    <t>Les Abymes</t>
  </si>
  <si>
    <t>Guadeloupe</t>
  </si>
  <si>
    <t>01</t>
  </si>
  <si>
    <t>971</t>
  </si>
  <si>
    <t>200018653</t>
  </si>
  <si>
    <t>CA Cap Excellence</t>
  </si>
  <si>
    <t>219711017</t>
  </si>
  <si>
    <t>9719712</t>
  </si>
  <si>
    <t>0104</t>
  </si>
  <si>
    <t>Région Pointoise</t>
  </si>
  <si>
    <t>Non</t>
  </si>
  <si>
    <t>Oui</t>
  </si>
  <si>
    <t>0</t>
  </si>
  <si>
    <t>30.8</t>
  </si>
  <si>
    <t>30.6</t>
  </si>
  <si>
    <t>97102</t>
  </si>
  <si>
    <t>Anse-Bertrand</t>
  </si>
  <si>
    <t>200044691</t>
  </si>
  <si>
    <t>CA du Nord Grande Terre</t>
  </si>
  <si>
    <t>219711025</t>
  </si>
  <si>
    <t>0102</t>
  </si>
  <si>
    <t>Est Grande Terre</t>
  </si>
  <si>
    <t>1</t>
  </si>
  <si>
    <t>97103</t>
  </si>
  <si>
    <t>Baie-Mahault</t>
  </si>
  <si>
    <t>219711033</t>
  </si>
  <si>
    <t>9719711</t>
  </si>
  <si>
    <t>97104</t>
  </si>
  <si>
    <t>Baillif</t>
  </si>
  <si>
    <t>249710070</t>
  </si>
  <si>
    <t>CA Grand Sud Caraïbe</t>
  </si>
  <si>
    <t>219711041</t>
  </si>
  <si>
    <t>0105</t>
  </si>
  <si>
    <t>Sud Basse-Terre</t>
  </si>
  <si>
    <t>97105</t>
  </si>
  <si>
    <t>Basse-Terre</t>
  </si>
  <si>
    <t>219711058</t>
  </si>
  <si>
    <t>97106</t>
  </si>
  <si>
    <t>Bouillante</t>
  </si>
  <si>
    <t>219711066</t>
  </si>
  <si>
    <t>0101</t>
  </si>
  <si>
    <t>Côte sous le vent</t>
  </si>
  <si>
    <t>97107</t>
  </si>
  <si>
    <t>Capesterre-Belle-Eau</t>
  </si>
  <si>
    <t>219711074</t>
  </si>
  <si>
    <t>97108</t>
  </si>
  <si>
    <t>Capesterre-de-Marie-Galante</t>
  </si>
  <si>
    <t>249710047</t>
  </si>
  <si>
    <t>CC de Marie-Galante</t>
  </si>
  <si>
    <t>219711082</t>
  </si>
  <si>
    <t>0103</t>
  </si>
  <si>
    <t>Marie-Galante</t>
  </si>
  <si>
    <t>97112</t>
  </si>
  <si>
    <t>97109</t>
  </si>
  <si>
    <t>Gourbeyre</t>
  </si>
  <si>
    <t>219711090</t>
  </si>
  <si>
    <t>97110</t>
  </si>
  <si>
    <t>La Désirade</t>
  </si>
  <si>
    <t>200041507</t>
  </si>
  <si>
    <t>CA La Riviera du Levant</t>
  </si>
  <si>
    <t>219711108</t>
  </si>
  <si>
    <t>97111</t>
  </si>
  <si>
    <t>Deshaies</t>
  </si>
  <si>
    <t>249710062</t>
  </si>
  <si>
    <t>CA du Nord Basse-Terre</t>
  </si>
  <si>
    <t>219711116</t>
  </si>
  <si>
    <t>97129</t>
  </si>
  <si>
    <t>Grand-Bourg</t>
  </si>
  <si>
    <t>219711124</t>
  </si>
  <si>
    <t>97113</t>
  </si>
  <si>
    <t>Le Gosier</t>
  </si>
  <si>
    <t>219711132</t>
  </si>
  <si>
    <t>2</t>
  </si>
  <si>
    <t>97114</t>
  </si>
  <si>
    <t>Goyave</t>
  </si>
  <si>
    <t>219711140</t>
  </si>
  <si>
    <t>97115</t>
  </si>
  <si>
    <t>Lamentin</t>
  </si>
  <si>
    <t>219711157</t>
  </si>
  <si>
    <t>97116</t>
  </si>
  <si>
    <t>Morne-à-l'Eau</t>
  </si>
  <si>
    <t>219711165</t>
  </si>
  <si>
    <t>97117</t>
  </si>
  <si>
    <t>Le Moule</t>
  </si>
  <si>
    <t>219711173</t>
  </si>
  <si>
    <t>97118</t>
  </si>
  <si>
    <t>Petit-Bourg</t>
  </si>
  <si>
    <t>219711181</t>
  </si>
  <si>
    <t>97119</t>
  </si>
  <si>
    <t>Petit-Canal</t>
  </si>
  <si>
    <t>219711199</t>
  </si>
  <si>
    <t>97120</t>
  </si>
  <si>
    <t>Pointe-à-Pitre</t>
  </si>
  <si>
    <t>219711207</t>
  </si>
  <si>
    <t>97121</t>
  </si>
  <si>
    <t>Pointe-Noire</t>
  </si>
  <si>
    <t>219711215</t>
  </si>
  <si>
    <t>97122</t>
  </si>
  <si>
    <t>Port-Louis</t>
  </si>
  <si>
    <t>219711223</t>
  </si>
  <si>
    <t>97124</t>
  </si>
  <si>
    <t>Saint-Claude</t>
  </si>
  <si>
    <t>219711249</t>
  </si>
  <si>
    <t>97125</t>
  </si>
  <si>
    <t>Saint-François</t>
  </si>
  <si>
    <t>219711256</t>
  </si>
  <si>
    <t>97126</t>
  </si>
  <si>
    <t>Saint-Louis</t>
  </si>
  <si>
    <t>219711264</t>
  </si>
  <si>
    <t>97128</t>
  </si>
  <si>
    <t>Sainte-Anne</t>
  </si>
  <si>
    <t>219711280</t>
  </si>
  <si>
    <t>Sainte-Rose</t>
  </si>
  <si>
    <t>219711298</t>
  </si>
  <si>
    <t>97130</t>
  </si>
  <si>
    <t>Terre-de-Bas</t>
  </si>
  <si>
    <t>219711306</t>
  </si>
  <si>
    <t>97131</t>
  </si>
  <si>
    <t>Terre-de-Haut</t>
  </si>
  <si>
    <t>219711314</t>
  </si>
  <si>
    <t>97132</t>
  </si>
  <si>
    <t>Trois-Rivières</t>
  </si>
  <si>
    <t>219711322</t>
  </si>
  <si>
    <t>97133</t>
  </si>
  <si>
    <t>Vieux-Fort</t>
  </si>
  <si>
    <t>219711330</t>
  </si>
  <si>
    <t>97134</t>
  </si>
  <si>
    <t>Vieux-Habitants</t>
  </si>
  <si>
    <t>219711348</t>
  </si>
  <si>
    <t>97201</t>
  </si>
  <si>
    <t>L'Ajoupa-Bouillon</t>
  </si>
  <si>
    <t>Martinique</t>
  </si>
  <si>
    <t>02</t>
  </si>
  <si>
    <t>972</t>
  </si>
  <si>
    <t>200041788</t>
  </si>
  <si>
    <t>CA du Pays Nord Martinique</t>
  </si>
  <si>
    <t>219722014</t>
  </si>
  <si>
    <t>9729722</t>
  </si>
  <si>
    <t>0203</t>
  </si>
  <si>
    <t>Le Nord-Atlantique</t>
  </si>
  <si>
    <t>97228</t>
  </si>
  <si>
    <t>32.5</t>
  </si>
  <si>
    <t>nc</t>
  </si>
  <si>
    <t>97202</t>
  </si>
  <si>
    <t>Les Anses-d'Arlet</t>
  </si>
  <si>
    <t>249720053</t>
  </si>
  <si>
    <t>CA de l'Espace Sud de la Martinique</t>
  </si>
  <si>
    <t>219722022</t>
  </si>
  <si>
    <t>9729723</t>
  </si>
  <si>
    <t>0206</t>
  </si>
  <si>
    <t>Le Sud-Caraibe</t>
  </si>
  <si>
    <t>97222</t>
  </si>
  <si>
    <t>97203</t>
  </si>
  <si>
    <t>Basse-Pointe</t>
  </si>
  <si>
    <t>219722030</t>
  </si>
  <si>
    <t>97204</t>
  </si>
  <si>
    <t>Le Carbet</t>
  </si>
  <si>
    <t>219722048</t>
  </si>
  <si>
    <t>9729724</t>
  </si>
  <si>
    <t>0204</t>
  </si>
  <si>
    <t>Le Nord-Caraibe</t>
  </si>
  <si>
    <t>97209</t>
  </si>
  <si>
    <t>97205</t>
  </si>
  <si>
    <t>Case-Pilote</t>
  </si>
  <si>
    <t>219722055</t>
  </si>
  <si>
    <t>97206</t>
  </si>
  <si>
    <t>Le Diamant</t>
  </si>
  <si>
    <t>219722063</t>
  </si>
  <si>
    <t>97207</t>
  </si>
  <si>
    <t>Ducos</t>
  </si>
  <si>
    <t>219722071</t>
  </si>
  <si>
    <t>97208</t>
  </si>
  <si>
    <t>Fonds-Saint-Denis</t>
  </si>
  <si>
    <t>219722089</t>
  </si>
  <si>
    <t>Fort-de-France</t>
  </si>
  <si>
    <t>249720061</t>
  </si>
  <si>
    <t>CA du Centre de la Martinique</t>
  </si>
  <si>
    <t>219722097</t>
  </si>
  <si>
    <t>9729721</t>
  </si>
  <si>
    <t>0202</t>
  </si>
  <si>
    <t>Le Centre agglomération</t>
  </si>
  <si>
    <t>97210</t>
  </si>
  <si>
    <t>Le François</t>
  </si>
  <si>
    <t>219722105</t>
  </si>
  <si>
    <t>0205</t>
  </si>
  <si>
    <t>Le Sud</t>
  </si>
  <si>
    <t>97211</t>
  </si>
  <si>
    <t>Grand'Rivière</t>
  </si>
  <si>
    <t>219722113</t>
  </si>
  <si>
    <t>97212</t>
  </si>
  <si>
    <t>Gros-Morne</t>
  </si>
  <si>
    <t>219722121</t>
  </si>
  <si>
    <t>0201</t>
  </si>
  <si>
    <t>Le Centre-Atlantique</t>
  </si>
  <si>
    <t>97213</t>
  </si>
  <si>
    <t>Le Lamentin</t>
  </si>
  <si>
    <t>219722139</t>
  </si>
  <si>
    <t>97214</t>
  </si>
  <si>
    <t>Le Lorrain</t>
  </si>
  <si>
    <t>219722147</t>
  </si>
  <si>
    <t>97215</t>
  </si>
  <si>
    <t>Macouba</t>
  </si>
  <si>
    <t>219722154</t>
  </si>
  <si>
    <t>97216</t>
  </si>
  <si>
    <t>Le Marigot</t>
  </si>
  <si>
    <t>219722162</t>
  </si>
  <si>
    <t>97217</t>
  </si>
  <si>
    <t>Le Marin</t>
  </si>
  <si>
    <t>219722170</t>
  </si>
  <si>
    <t>97218</t>
  </si>
  <si>
    <t>Le Morne-Rouge</t>
  </si>
  <si>
    <t>219722188</t>
  </si>
  <si>
    <t>97219</t>
  </si>
  <si>
    <t>Le Prêcheur</t>
  </si>
  <si>
    <t>219722196</t>
  </si>
  <si>
    <t>97220</t>
  </si>
  <si>
    <t>Rivière-Pilote</t>
  </si>
  <si>
    <t>219722204</t>
  </si>
  <si>
    <t>97221</t>
  </si>
  <si>
    <t>Rivière-Salée</t>
  </si>
  <si>
    <t>219722212</t>
  </si>
  <si>
    <t>Le Robert</t>
  </si>
  <si>
    <t>219722220</t>
  </si>
  <si>
    <t>97223</t>
  </si>
  <si>
    <t>Saint-Esprit</t>
  </si>
  <si>
    <t>219722238</t>
  </si>
  <si>
    <t>97224</t>
  </si>
  <si>
    <t>Saint-Joseph</t>
  </si>
  <si>
    <t>219722246</t>
  </si>
  <si>
    <t>97225</t>
  </si>
  <si>
    <t>Saint-Pierre</t>
  </si>
  <si>
    <t>219722253</t>
  </si>
  <si>
    <t>97226</t>
  </si>
  <si>
    <t>219722261</t>
  </si>
  <si>
    <t>97227</t>
  </si>
  <si>
    <t>Sainte-Luce</t>
  </si>
  <si>
    <t>219722279</t>
  </si>
  <si>
    <t>Sainte-Marie</t>
  </si>
  <si>
    <t>219722287</t>
  </si>
  <si>
    <t>97229</t>
  </si>
  <si>
    <t>Schœlcher</t>
  </si>
  <si>
    <t>219722295</t>
  </si>
  <si>
    <t>97230</t>
  </si>
  <si>
    <t>La Trinité</t>
  </si>
  <si>
    <t>219722303</t>
  </si>
  <si>
    <t>97231</t>
  </si>
  <si>
    <t>Les Trois-Îlets</t>
  </si>
  <si>
    <t>219722311</t>
  </si>
  <si>
    <t>97232</t>
  </si>
  <si>
    <t>Le Vauclin</t>
  </si>
  <si>
    <t>219722329</t>
  </si>
  <si>
    <t>97233</t>
  </si>
  <si>
    <t>Le Morne-Vert</t>
  </si>
  <si>
    <t>219722337</t>
  </si>
  <si>
    <t>97234</t>
  </si>
  <si>
    <t>Bellefontaine</t>
  </si>
  <si>
    <t>219722345</t>
  </si>
  <si>
    <t>97301</t>
  </si>
  <si>
    <t>Régina</t>
  </si>
  <si>
    <t>Guyane</t>
  </si>
  <si>
    <t>03</t>
  </si>
  <si>
    <t>973</t>
  </si>
  <si>
    <t>249730052</t>
  </si>
  <si>
    <t>CC de l'Est Guyanais</t>
  </si>
  <si>
    <t>219733011</t>
  </si>
  <si>
    <t>9739731</t>
  </si>
  <si>
    <t>0301</t>
  </si>
  <si>
    <t>Est-littoral</t>
  </si>
  <si>
    <t>97302</t>
  </si>
  <si>
    <t>34.8</t>
  </si>
  <si>
    <t>Cayenne</t>
  </si>
  <si>
    <t>249730045</t>
  </si>
  <si>
    <t>CA du Centre Littoral</t>
  </si>
  <si>
    <t>219733029</t>
  </si>
  <si>
    <t>97303</t>
  </si>
  <si>
    <t>Iracoubo</t>
  </si>
  <si>
    <t>200027548</t>
  </si>
  <si>
    <t>CC des Savanes</t>
  </si>
  <si>
    <t>219733037</t>
  </si>
  <si>
    <t>0303</t>
  </si>
  <si>
    <t>Savanes</t>
  </si>
  <si>
    <t>97304</t>
  </si>
  <si>
    <t>Kourou</t>
  </si>
  <si>
    <t>219733045</t>
  </si>
  <si>
    <t>97305</t>
  </si>
  <si>
    <t>Macouria</t>
  </si>
  <si>
    <t>219733052</t>
  </si>
  <si>
    <t>97306</t>
  </si>
  <si>
    <t>Mana</t>
  </si>
  <si>
    <t>249730037</t>
  </si>
  <si>
    <t>CC de l'Ouest Guyanais</t>
  </si>
  <si>
    <t>219733060</t>
  </si>
  <si>
    <t>9739732</t>
  </si>
  <si>
    <t>0302</t>
  </si>
  <si>
    <t>Ouest-Guyanais</t>
  </si>
  <si>
    <t>97311</t>
  </si>
  <si>
    <t>97307</t>
  </si>
  <si>
    <t>Matoury</t>
  </si>
  <si>
    <t>219733078</t>
  </si>
  <si>
    <t>97308</t>
  </si>
  <si>
    <t>Saint-Georges</t>
  </si>
  <si>
    <t>219733086</t>
  </si>
  <si>
    <t>97309</t>
  </si>
  <si>
    <t>Remire-Montjoly</t>
  </si>
  <si>
    <t>219733094</t>
  </si>
  <si>
    <t>97310</t>
  </si>
  <si>
    <t>Roura</t>
  </si>
  <si>
    <t>219733102</t>
  </si>
  <si>
    <t>Saint-Laurent-du-Maroni</t>
  </si>
  <si>
    <t>219733110</t>
  </si>
  <si>
    <t>97312</t>
  </si>
  <si>
    <t>Sinnamary</t>
  </si>
  <si>
    <t>219733128</t>
  </si>
  <si>
    <t>97313</t>
  </si>
  <si>
    <t>Montsinéry-Tonnegrande</t>
  </si>
  <si>
    <t>219733136</t>
  </si>
  <si>
    <t>97314</t>
  </si>
  <si>
    <t>Ouanary</t>
  </si>
  <si>
    <t>219733144</t>
  </si>
  <si>
    <t>97352</t>
  </si>
  <si>
    <t>Saül</t>
  </si>
  <si>
    <t>219733524</t>
  </si>
  <si>
    <t>97353</t>
  </si>
  <si>
    <t>Maripasoula</t>
  </si>
  <si>
    <t>219733532</t>
  </si>
  <si>
    <t>97356</t>
  </si>
  <si>
    <t>Camopi</t>
  </si>
  <si>
    <t>219733565</t>
  </si>
  <si>
    <t>97357</t>
  </si>
  <si>
    <t>Grand-Santi</t>
  </si>
  <si>
    <t>219733573</t>
  </si>
  <si>
    <t>97358</t>
  </si>
  <si>
    <t>Saint-Élie</t>
  </si>
  <si>
    <t>219733581</t>
  </si>
  <si>
    <t>97360</t>
  </si>
  <si>
    <t>Apatou</t>
  </si>
  <si>
    <t>219733607</t>
  </si>
  <si>
    <t>97361</t>
  </si>
  <si>
    <t>Awala-Yalimapo</t>
  </si>
  <si>
    <t>219733615</t>
  </si>
  <si>
    <t>97362</t>
  </si>
  <si>
    <t>Papaichton</t>
  </si>
  <si>
    <t>219733623</t>
  </si>
  <si>
    <t>97401</t>
  </si>
  <si>
    <t>Les Avirons</t>
  </si>
  <si>
    <t>La Réunion</t>
  </si>
  <si>
    <t>04</t>
  </si>
  <si>
    <t>974</t>
  </si>
  <si>
    <t>249740077</t>
  </si>
  <si>
    <t>CA CIVIS (Communauté Intercommunale des Villes Solidaires)</t>
  </si>
  <si>
    <t>219740016</t>
  </si>
  <si>
    <t>9749742</t>
  </si>
  <si>
    <t>0404</t>
  </si>
  <si>
    <t>97404</t>
  </si>
  <si>
    <t>36.5</t>
  </si>
  <si>
    <t>97402</t>
  </si>
  <si>
    <t>Bras-Panon</t>
  </si>
  <si>
    <t>249740093</t>
  </si>
  <si>
    <t>CA Intercommunale de la Réunion Est (CIREST)</t>
  </si>
  <si>
    <t>219740024</t>
  </si>
  <si>
    <t>9749743</t>
  </si>
  <si>
    <t>0401</t>
  </si>
  <si>
    <t>L'Est</t>
  </si>
  <si>
    <t>97410</t>
  </si>
  <si>
    <t>97403</t>
  </si>
  <si>
    <t>Entre-Deux</t>
  </si>
  <si>
    <t>249740085</t>
  </si>
  <si>
    <t>CA du Sud</t>
  </si>
  <si>
    <t>219740032</t>
  </si>
  <si>
    <t>97416</t>
  </si>
  <si>
    <t>L'Étang-Salé</t>
  </si>
  <si>
    <t>219740040</t>
  </si>
  <si>
    <t>97405</t>
  </si>
  <si>
    <t>Petite-Île</t>
  </si>
  <si>
    <t>219740057</t>
  </si>
  <si>
    <t>97406</t>
  </si>
  <si>
    <t>La Plaine-des-Palmistes</t>
  </si>
  <si>
    <t>219740065</t>
  </si>
  <si>
    <t>97407</t>
  </si>
  <si>
    <t>Le Port</t>
  </si>
  <si>
    <t>249740101</t>
  </si>
  <si>
    <t>CA Territoire de la Côte Ouest (TCO)</t>
  </si>
  <si>
    <t>219740073</t>
  </si>
  <si>
    <t>9749744</t>
  </si>
  <si>
    <t>0402</t>
  </si>
  <si>
    <t>L'Ouest</t>
  </si>
  <si>
    <t>97415</t>
  </si>
  <si>
    <t>97408</t>
  </si>
  <si>
    <t>La Possession</t>
  </si>
  <si>
    <t>219740081</t>
  </si>
  <si>
    <t>97409</t>
  </si>
  <si>
    <t>Saint-André</t>
  </si>
  <si>
    <t>219740099</t>
  </si>
  <si>
    <t>Saint-Benoît</t>
  </si>
  <si>
    <t>219740107</t>
  </si>
  <si>
    <t>97411</t>
  </si>
  <si>
    <t>Saint-Denis</t>
  </si>
  <si>
    <t>249740119</t>
  </si>
  <si>
    <t>CA Intercommunale du Nord de la Réunion (CINOR)</t>
  </si>
  <si>
    <t>219740115</t>
  </si>
  <si>
    <t>9749741</t>
  </si>
  <si>
    <t>0403</t>
  </si>
  <si>
    <t>Le Nord</t>
  </si>
  <si>
    <t>97412</t>
  </si>
  <si>
    <t>219740123</t>
  </si>
  <si>
    <t>97413</t>
  </si>
  <si>
    <t>Saint-Leu</t>
  </si>
  <si>
    <t>219740131</t>
  </si>
  <si>
    <t>97414</t>
  </si>
  <si>
    <t>219740149</t>
  </si>
  <si>
    <t>Saint-Paul</t>
  </si>
  <si>
    <t>219740156</t>
  </si>
  <si>
    <t>219740164</t>
  </si>
  <si>
    <t>97417</t>
  </si>
  <si>
    <t>Saint-Philippe</t>
  </si>
  <si>
    <t>219740172</t>
  </si>
  <si>
    <t>97418</t>
  </si>
  <si>
    <t>219740180</t>
  </si>
  <si>
    <t>97419</t>
  </si>
  <si>
    <t>219740198</t>
  </si>
  <si>
    <t>97420</t>
  </si>
  <si>
    <t>Sainte-Suzanne</t>
  </si>
  <si>
    <t>219740206</t>
  </si>
  <si>
    <t>97421</t>
  </si>
  <si>
    <t>Salazie</t>
  </si>
  <si>
    <t>219740214</t>
  </si>
  <si>
    <t>97422</t>
  </si>
  <si>
    <t>Le Tampon</t>
  </si>
  <si>
    <t>219740222</t>
  </si>
  <si>
    <t>97423</t>
  </si>
  <si>
    <t>Les Trois-Bassins</t>
  </si>
  <si>
    <t>219740230</t>
  </si>
  <si>
    <t>97424</t>
  </si>
  <si>
    <t>Cilaos</t>
  </si>
  <si>
    <t>219740248</t>
  </si>
  <si>
    <t>IndiceIACOMModel1</t>
  </si>
  <si>
    <t>Chomage</t>
  </si>
  <si>
    <t>Gouvernance</t>
  </si>
  <si>
    <t>Economie</t>
  </si>
  <si>
    <t>Demographie</t>
  </si>
  <si>
    <t>Fiscalite</t>
  </si>
  <si>
    <t>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</si>
</sst>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quotePrefix="1"/>
    <xf numFmtId="2" fontId="0" fillId="2" borderId="0" xfId="0" applyNumberFormat="1" applyFill="1" applyBorder="1"/>
    <xf numFmtId="1" fontId="0" fillId="4" borderId="0" xfId="0" applyNumberFormat="1" applyFill="1" applyBorder="1"/>
    <xf numFmtId="0" fontId="0" fillId="5" borderId="0" xfId="0" applyFill="1"/>
    <xf numFmtId="1" fontId="0" fillId="5" borderId="0" xfId="0" applyNumberFormat="1" applyFill="1" applyBorder="1"/>
    <xf numFmtId="2" fontId="0" fillId="5" borderId="0" xfId="0" applyNumberFormat="1" applyFill="1" applyBorder="1"/>
    <xf numFmtId="0" fontId="0" fillId="4" borderId="0" xfId="0" applyFill="1"/>
    <xf numFmtId="2" fontId="0" fillId="4" borderId="0" xfId="0" applyNumberFormat="1" applyFill="1" applyBorder="1"/>
    <xf numFmtId="165" fontId="0" fillId="4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tilisateur\Desktop\Collaboration\Recherche%20acad&#233;mique\Projets%20d'articles\Fiscalit&#233;%20locale\Donn&#233;es\dataset\2020\main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tilisateur\Desktop\Collaboration\Recherche%20acad&#233;mique\Projets%20d'articles\Fiscalit&#233;%20locale\Donn&#233;es\dataset\2021\main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"/>
    </sheetNames>
    <sheetDataSet>
      <sheetData sheetId="0">
        <row r="3">
          <cell r="AS3">
            <v>93.303333333333327</v>
          </cell>
        </row>
        <row r="5">
          <cell r="AS5">
            <v>47.486666666666657</v>
          </cell>
        </row>
        <row r="6">
          <cell r="AS6">
            <v>42.993333333333339</v>
          </cell>
        </row>
        <row r="21">
          <cell r="AS21">
            <v>33.656666666666666</v>
          </cell>
        </row>
        <row r="22">
          <cell r="AS22">
            <v>32.783333333333331</v>
          </cell>
        </row>
        <row r="23">
          <cell r="AS23">
            <v>63.273333333333333</v>
          </cell>
        </row>
        <row r="25">
          <cell r="AS25">
            <v>33.026666666666664</v>
          </cell>
        </row>
        <row r="30">
          <cell r="AR30">
            <v>40.34519956850054</v>
          </cell>
        </row>
        <row r="33">
          <cell r="AS33">
            <v>56.080000000000005</v>
          </cell>
        </row>
        <row r="42">
          <cell r="AS42">
            <v>25.959999999999997</v>
          </cell>
        </row>
        <row r="46">
          <cell r="AS46">
            <v>26.77333333333333</v>
          </cell>
        </row>
        <row r="48">
          <cell r="AS48">
            <v>31.223333333333333</v>
          </cell>
        </row>
        <row r="84">
          <cell r="AS84">
            <v>0</v>
          </cell>
        </row>
        <row r="103">
          <cell r="AS103">
            <v>62.513333333333328</v>
          </cell>
        </row>
        <row r="108">
          <cell r="AS108">
            <v>30.47666666666667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"/>
    </sheetNames>
    <sheetDataSet>
      <sheetData sheetId="0">
        <row r="3">
          <cell r="AG3">
            <v>74.522500000000008</v>
          </cell>
        </row>
        <row r="5">
          <cell r="AG5">
            <v>41.932499999999997</v>
          </cell>
        </row>
        <row r="6">
          <cell r="AG6">
            <v>38.5625</v>
          </cell>
        </row>
        <row r="21">
          <cell r="AG21">
            <v>36.094999999999999</v>
          </cell>
        </row>
        <row r="22">
          <cell r="AG22">
            <v>30.905000000000001</v>
          </cell>
        </row>
        <row r="23">
          <cell r="AG23">
            <v>53.772499999999994</v>
          </cell>
        </row>
        <row r="25">
          <cell r="AG25">
            <v>34.652500000000003</v>
          </cell>
        </row>
        <row r="30">
          <cell r="AG30">
            <v>53.905000000000001</v>
          </cell>
        </row>
        <row r="33">
          <cell r="AG33">
            <v>48.377499999999998</v>
          </cell>
        </row>
        <row r="42">
          <cell r="AG42">
            <v>24.342500000000001</v>
          </cell>
        </row>
        <row r="46">
          <cell r="AG46">
            <v>24.952500000000001</v>
          </cell>
        </row>
        <row r="48">
          <cell r="AG48">
            <v>28.29</v>
          </cell>
        </row>
        <row r="84">
          <cell r="AG84">
            <v>0</v>
          </cell>
        </row>
        <row r="103">
          <cell r="AG103">
            <v>50.12</v>
          </cell>
        </row>
        <row r="108">
          <cell r="AG108">
            <v>26.092500000000001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14"/>
  <sheetViews>
    <sheetView tabSelected="1" topLeftCell="BL92" workbookViewId="0">
      <selection activeCell="BM44" sqref="BM44"/>
    </sheetView>
  </sheetViews>
  <sheetFormatPr baseColWidth="10" defaultColWidth="9.140625" defaultRowHeight="15" x14ac:dyDescent="0.25"/>
  <cols>
    <col min="65" max="65" width="18" customWidth="1"/>
    <col min="66" max="66" width="22" customWidth="1"/>
    <col min="67" max="67" width="18.7109375" customWidth="1"/>
    <col min="68" max="68" width="18" customWidth="1"/>
    <col min="69" max="69" width="18.42578125" customWidth="1"/>
    <col min="70" max="70" width="18.28515625" customWidth="1"/>
    <col min="73" max="73" width="19.7109375" customWidth="1"/>
    <col min="74" max="74" width="11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s="1" t="s">
        <v>62</v>
      </c>
      <c r="BL1">
        <f>SQRT(2)/((SQRT(3)*SQRT(SQRT(3))))</f>
        <v>0.62040323940139985</v>
      </c>
      <c r="BM1" s="2" t="s">
        <v>506</v>
      </c>
      <c r="BN1" s="2" t="s">
        <v>507</v>
      </c>
      <c r="BO1" s="2" t="s">
        <v>508</v>
      </c>
      <c r="BP1" s="2" t="s">
        <v>504</v>
      </c>
      <c r="BQ1" s="2" t="s">
        <v>505</v>
      </c>
      <c r="BR1" s="2" t="s">
        <v>509</v>
      </c>
      <c r="BS1" s="1" t="s">
        <v>503</v>
      </c>
      <c r="BT1" s="1" t="s">
        <v>63</v>
      </c>
      <c r="BU1" s="1" t="s">
        <v>64</v>
      </c>
      <c r="BV1" s="3">
        <v>0.86602540380000004</v>
      </c>
      <c r="BX1" s="4" t="s">
        <v>65</v>
      </c>
      <c r="BY1" s="1" t="s">
        <v>66</v>
      </c>
    </row>
    <row r="2" spans="1:80" x14ac:dyDescent="0.25">
      <c r="A2">
        <v>2019</v>
      </c>
      <c r="B2" t="s">
        <v>67</v>
      </c>
      <c r="C2" t="s">
        <v>68</v>
      </c>
      <c r="D2" s="5"/>
      <c r="E2" t="s">
        <v>69</v>
      </c>
      <c r="F2" t="s">
        <v>70</v>
      </c>
      <c r="G2" t="s">
        <v>71</v>
      </c>
      <c r="H2" t="s">
        <v>72</v>
      </c>
      <c r="I2" t="s">
        <v>73</v>
      </c>
      <c r="J2" t="s">
        <v>74</v>
      </c>
      <c r="K2" t="s">
        <v>75</v>
      </c>
      <c r="L2" t="s">
        <v>76</v>
      </c>
      <c r="M2" t="s">
        <v>77</v>
      </c>
      <c r="N2" t="s">
        <v>67</v>
      </c>
      <c r="O2" t="s">
        <v>67</v>
      </c>
      <c r="P2" t="s">
        <v>78</v>
      </c>
      <c r="Q2" t="s">
        <v>79</v>
      </c>
      <c r="R2" t="s">
        <v>78</v>
      </c>
      <c r="S2" t="s">
        <v>80</v>
      </c>
      <c r="T2" t="s">
        <v>79</v>
      </c>
      <c r="U2" s="5">
        <v>54818</v>
      </c>
      <c r="V2" s="5">
        <v>26980866.989999998</v>
      </c>
      <c r="W2" s="5">
        <v>492.18991918712828</v>
      </c>
      <c r="X2" s="5">
        <v>9707.2006220000003</v>
      </c>
      <c r="Y2" s="5">
        <v>22565118.98</v>
      </c>
      <c r="Z2" s="5">
        <v>411.63703491553872</v>
      </c>
      <c r="AA2" s="5">
        <v>105909492.77</v>
      </c>
      <c r="AB2" s="5">
        <v>1932.0203723229595</v>
      </c>
      <c r="AC2" s="5">
        <v>101493744.76000001</v>
      </c>
      <c r="AD2" s="5">
        <v>1851.4674880513701</v>
      </c>
      <c r="AE2" s="5">
        <v>101446080.95</v>
      </c>
      <c r="AF2" s="5">
        <v>1850.5979960961729</v>
      </c>
      <c r="AG2" s="5">
        <v>91846080.950000003</v>
      </c>
      <c r="AH2" s="5">
        <v>1675.4730371410851</v>
      </c>
      <c r="AI2" s="5">
        <v>684</v>
      </c>
      <c r="AJ2" s="5">
        <v>21.552705311286331</v>
      </c>
      <c r="AK2" s="5">
        <v>33804.663573254002</v>
      </c>
      <c r="AL2" s="5">
        <v>31.049824847454065</v>
      </c>
      <c r="AM2" s="5">
        <v>31448.089194632987</v>
      </c>
      <c r="AN2" s="6">
        <v>37.143333333333338</v>
      </c>
      <c r="AO2" s="5">
        <v>22.243459701538086</v>
      </c>
      <c r="AP2" s="5">
        <v>605</v>
      </c>
      <c r="AQ2" s="5">
        <v>684</v>
      </c>
      <c r="AR2" s="5">
        <v>682</v>
      </c>
      <c r="AS2" s="5">
        <v>798</v>
      </c>
      <c r="AT2" s="5">
        <v>1044</v>
      </c>
      <c r="AU2" s="5">
        <v>100</v>
      </c>
      <c r="AV2" s="5">
        <v>99.707602339181292</v>
      </c>
      <c r="AW2" s="5">
        <v>100</v>
      </c>
      <c r="AX2" s="5">
        <v>100</v>
      </c>
      <c r="AY2" s="5">
        <v>25.3</v>
      </c>
      <c r="AZ2" s="5">
        <v>44.8</v>
      </c>
      <c r="BA2" t="s">
        <v>81</v>
      </c>
      <c r="BB2" t="s">
        <v>82</v>
      </c>
      <c r="BC2" s="5">
        <v>46.5</v>
      </c>
      <c r="BD2" s="5">
        <v>14.4</v>
      </c>
      <c r="BE2" s="5">
        <v>8.9</v>
      </c>
      <c r="BF2" s="5">
        <v>7.7</v>
      </c>
      <c r="BG2" s="5">
        <v>8.3000001907348633</v>
      </c>
      <c r="BH2" s="5">
        <v>2019</v>
      </c>
      <c r="BI2" s="5">
        <v>9764.5766128046707</v>
      </c>
      <c r="BJ2" s="5">
        <v>28.885293960571289</v>
      </c>
      <c r="BK2" s="5"/>
      <c r="BM2">
        <f>AU2*$BL$1/100</f>
        <v>0.62040323940139985</v>
      </c>
      <c r="BN2">
        <f>$BL$1/100*(100-BJ2)</f>
        <v>0.44119793995939866</v>
      </c>
      <c r="BO2">
        <f>$BL$1/100*(100-AN2)</f>
        <v>0.38996479617973989</v>
      </c>
      <c r="BP2">
        <f>$BL$1/100*(100-AJ2)</f>
        <v>0.48668955747154191</v>
      </c>
      <c r="BQ2">
        <f>$BL$1/100*BD2</f>
        <v>8.9338066473801575E-2</v>
      </c>
      <c r="BR2">
        <f>$BL$1/100*AO2</f>
        <v>0.13799914454328724</v>
      </c>
      <c r="BS2">
        <f t="shared" ref="BS2:BS66" si="0">1/2*$BV$1*(BM2*BN2+BN2*BO2+BO2*BP2+BP2*BQ2+BQ2*BR2+BR2*BM2)</f>
        <v>0.3364455377241275</v>
      </c>
      <c r="BT2">
        <f t="shared" ref="BT2:BT33" si="1">RANK(BS2,$BS$2:$BS$113,0)</f>
        <v>65</v>
      </c>
      <c r="BU2" t="str">
        <f t="shared" ref="BU2:BU33" si="2">IF(BS2&lt;=0.333,"Attractivité Faible",IF(BS2&lt;=0.67,"Attractivité Moyenne",IF(BS2&gt;0.67,"Attractivité Forte","")))</f>
        <v>Attractivité Moyenne</v>
      </c>
      <c r="BY2" s="7">
        <f t="shared" ref="BY2:BY33" si="3">SQRT(3)/4*(BM2*BN2+BN2*BO2+BO2*BP2+BP2*BQ2+BQ2*BR2+BR2*BM2)</f>
        <v>0.33644553771808194</v>
      </c>
      <c r="BZ2">
        <f>RANK(BY2,$BY$2:$BY$113,0)</f>
        <v>65</v>
      </c>
      <c r="CB2">
        <f>AQ2/AP2*100</f>
        <v>113.05785123966943</v>
      </c>
    </row>
    <row r="3" spans="1:80" x14ac:dyDescent="0.25">
      <c r="A3">
        <v>2019</v>
      </c>
      <c r="B3" t="s">
        <v>83</v>
      </c>
      <c r="C3" s="1" t="s">
        <v>84</v>
      </c>
      <c r="D3" s="5"/>
      <c r="E3" t="s">
        <v>69</v>
      </c>
      <c r="F3" t="s">
        <v>70</v>
      </c>
      <c r="G3" t="s">
        <v>71</v>
      </c>
      <c r="H3" t="s">
        <v>85</v>
      </c>
      <c r="I3" t="s">
        <v>86</v>
      </c>
      <c r="J3" t="s">
        <v>87</v>
      </c>
      <c r="K3" t="s">
        <v>75</v>
      </c>
      <c r="L3" t="s">
        <v>88</v>
      </c>
      <c r="M3" t="s">
        <v>89</v>
      </c>
      <c r="N3" t="s">
        <v>67</v>
      </c>
      <c r="O3" t="s">
        <v>83</v>
      </c>
      <c r="P3" t="s">
        <v>78</v>
      </c>
      <c r="Q3" t="s">
        <v>78</v>
      </c>
      <c r="R3" t="s">
        <v>78</v>
      </c>
      <c r="S3" t="s">
        <v>90</v>
      </c>
      <c r="T3" t="s">
        <v>78</v>
      </c>
      <c r="U3" s="5">
        <v>4650</v>
      </c>
      <c r="V3" s="5">
        <v>3705977.01</v>
      </c>
      <c r="W3" s="5">
        <v>796.98430322580646</v>
      </c>
      <c r="X3" s="5">
        <v>11086.829766000001</v>
      </c>
      <c r="Y3" s="5">
        <v>909199.19</v>
      </c>
      <c r="Z3" s="5">
        <v>195.52670752688172</v>
      </c>
      <c r="AA3" s="5">
        <v>11328552.18</v>
      </c>
      <c r="AB3" s="5">
        <v>2436.2477806451611</v>
      </c>
      <c r="AC3" s="5">
        <v>8531774.3599999994</v>
      </c>
      <c r="AD3" s="5">
        <v>1834.7901849462364</v>
      </c>
      <c r="AE3" s="5">
        <v>12486453.43</v>
      </c>
      <c r="AF3" s="5">
        <v>2685.2588021505376</v>
      </c>
      <c r="AG3" s="5">
        <v>12486453.43</v>
      </c>
      <c r="AH3" s="5">
        <v>2685.2588021505376</v>
      </c>
      <c r="AI3" s="5">
        <v>53</v>
      </c>
      <c r="AJ3" s="5">
        <v>16.532740845833242</v>
      </c>
      <c r="AK3" s="5">
        <v>2462.8954859192499</v>
      </c>
      <c r="AL3" s="5">
        <v>42.254586873741303</v>
      </c>
      <c r="AM3" s="5">
        <v>2273.0349894017409</v>
      </c>
      <c r="AN3" s="8">
        <f>AVERAGE('[1]2020'!$AS$3,'[2]2021'!$AG$3)</f>
        <v>83.912916666666661</v>
      </c>
      <c r="AO3" s="5">
        <v>7.2814846038818359</v>
      </c>
      <c r="AP3" s="5">
        <v>35</v>
      </c>
      <c r="AQ3" s="5">
        <v>53</v>
      </c>
      <c r="AR3" s="5">
        <v>45</v>
      </c>
      <c r="AS3" s="5">
        <v>54</v>
      </c>
      <c r="AT3" s="5">
        <v>65</v>
      </c>
      <c r="AU3" s="5">
        <v>100</v>
      </c>
      <c r="AV3" s="5">
        <v>84.905660377358487</v>
      </c>
      <c r="AW3" s="5">
        <v>100</v>
      </c>
      <c r="AX3" s="5">
        <v>100</v>
      </c>
      <c r="AY3" s="5">
        <v>25.3</v>
      </c>
      <c r="AZ3" s="5">
        <v>44.8</v>
      </c>
      <c r="BA3" t="s">
        <v>81</v>
      </c>
      <c r="BB3" t="s">
        <v>82</v>
      </c>
      <c r="BC3" s="5">
        <v>46.5</v>
      </c>
      <c r="BD3" s="5">
        <v>14.4</v>
      </c>
      <c r="BE3" s="5">
        <v>8.9</v>
      </c>
      <c r="BF3" s="5">
        <v>7.7</v>
      </c>
      <c r="BG3" s="5">
        <v>8.3000001907348633</v>
      </c>
      <c r="BH3" s="5">
        <v>2019</v>
      </c>
      <c r="BI3" s="5">
        <v>960.46154426729493</v>
      </c>
      <c r="BJ3" s="5">
        <v>38.997249603271484</v>
      </c>
      <c r="BK3" s="5"/>
      <c r="BM3">
        <f t="shared" ref="BM3:BM66" si="4">AU3*$BL$1/100</f>
        <v>0.62040323940139985</v>
      </c>
      <c r="BN3">
        <f t="shared" ref="BN3:BN66" si="5">$BL$1/100*(100-BJ3)</f>
        <v>0.37846303958525401</v>
      </c>
      <c r="BO3">
        <f t="shared" ref="BO3:BO66" si="6">$BL$1/100*(100-AN3)</f>
        <v>9.980478612520273E-2</v>
      </c>
      <c r="BP3">
        <f t="shared" ref="BP3:BP66" si="7">$BL$1/100*(100-AJ3)</f>
        <v>0.51783357963201204</v>
      </c>
      <c r="BQ3">
        <f t="shared" ref="BQ3:BQ66" si="8">$BL$1/100*BD3</f>
        <v>8.9338066473801575E-2</v>
      </c>
      <c r="BR3">
        <f t="shared" ref="BR3:BR66" si="9">$BL$1/100*AO3</f>
        <v>4.5174566358997095E-2</v>
      </c>
      <c r="BS3">
        <f t="shared" si="0"/>
        <v>0.17432177488629327</v>
      </c>
      <c r="BT3">
        <f t="shared" si="1"/>
        <v>111</v>
      </c>
      <c r="BU3" t="str">
        <f t="shared" si="2"/>
        <v>Attractivité Faible</v>
      </c>
      <c r="BY3" s="7">
        <f t="shared" si="3"/>
        <v>0.17432177488316092</v>
      </c>
      <c r="BZ3">
        <f t="shared" ref="BZ3:BZ66" si="10">RANK(BY3,$BY$2:$BY$113,0)</f>
        <v>111</v>
      </c>
      <c r="CB3">
        <f t="shared" ref="CB3:CB66" si="11">AQ3/AP3*100</f>
        <v>151.42857142857142</v>
      </c>
    </row>
    <row r="4" spans="1:80" x14ac:dyDescent="0.25">
      <c r="A4">
        <v>2019</v>
      </c>
      <c r="B4" t="s">
        <v>91</v>
      </c>
      <c r="C4" t="s">
        <v>92</v>
      </c>
      <c r="D4" s="5"/>
      <c r="E4" t="s">
        <v>69</v>
      </c>
      <c r="F4" t="s">
        <v>70</v>
      </c>
      <c r="G4" t="s">
        <v>71</v>
      </c>
      <c r="H4" t="s">
        <v>72</v>
      </c>
      <c r="I4" t="s">
        <v>73</v>
      </c>
      <c r="J4" t="s">
        <v>93</v>
      </c>
      <c r="K4" t="s">
        <v>94</v>
      </c>
      <c r="L4" t="s">
        <v>76</v>
      </c>
      <c r="M4" t="s">
        <v>77</v>
      </c>
      <c r="N4" t="s">
        <v>67</v>
      </c>
      <c r="O4" t="s">
        <v>91</v>
      </c>
      <c r="P4" t="s">
        <v>78</v>
      </c>
      <c r="Q4" t="s">
        <v>78</v>
      </c>
      <c r="R4" t="s">
        <v>78</v>
      </c>
      <c r="S4" t="s">
        <v>90</v>
      </c>
      <c r="T4" t="s">
        <v>78</v>
      </c>
      <c r="U4" s="5">
        <v>31338</v>
      </c>
      <c r="V4" s="5">
        <v>16041583</v>
      </c>
      <c r="W4" s="5">
        <v>511.88917608015828</v>
      </c>
      <c r="X4" s="5">
        <v>14298.006989</v>
      </c>
      <c r="Y4" s="5">
        <v>14883035.1</v>
      </c>
      <c r="Z4" s="5">
        <v>474.91974918629137</v>
      </c>
      <c r="AA4" s="5">
        <v>80704533</v>
      </c>
      <c r="AB4" s="5">
        <v>2575.2930308251962</v>
      </c>
      <c r="AC4" s="5">
        <v>79545985.099999994</v>
      </c>
      <c r="AD4" s="5">
        <v>2538.3236039313292</v>
      </c>
      <c r="AE4" s="5">
        <v>79961057.569999993</v>
      </c>
      <c r="AF4" s="5">
        <v>2551.5686249920223</v>
      </c>
      <c r="AG4" s="5">
        <v>78376006.739999995</v>
      </c>
      <c r="AH4" s="5">
        <v>2500.9894294466781</v>
      </c>
      <c r="AI4" s="5">
        <v>894</v>
      </c>
      <c r="AJ4" s="5">
        <v>13.436898162368708</v>
      </c>
      <c r="AK4" s="5">
        <v>20445.038326490201</v>
      </c>
      <c r="AL4" s="5">
        <v>21.606511859003888</v>
      </c>
      <c r="AM4" s="5">
        <v>19037.581091990789</v>
      </c>
      <c r="AN4" s="6">
        <v>31.813333333333333</v>
      </c>
      <c r="AO4" s="5">
        <v>18.61285400390625</v>
      </c>
      <c r="AP4" s="5">
        <v>881</v>
      </c>
      <c r="AQ4" s="5">
        <v>894</v>
      </c>
      <c r="AR4" s="5">
        <v>848</v>
      </c>
      <c r="AS4" s="5">
        <v>959</v>
      </c>
      <c r="AT4" s="5">
        <v>1053</v>
      </c>
      <c r="AU4" s="5">
        <v>100</v>
      </c>
      <c r="AV4" s="5">
        <v>94.854586129753912</v>
      </c>
      <c r="AW4" s="5">
        <v>100</v>
      </c>
      <c r="AX4" s="5">
        <v>100</v>
      </c>
      <c r="AY4" s="5">
        <v>25.3</v>
      </c>
      <c r="AZ4" s="5">
        <v>44.8</v>
      </c>
      <c r="BA4" t="s">
        <v>81</v>
      </c>
      <c r="BB4" t="s">
        <v>82</v>
      </c>
      <c r="BC4" s="5">
        <v>46.5</v>
      </c>
      <c r="BD4" s="5">
        <v>14.4</v>
      </c>
      <c r="BE4" s="5">
        <v>8.9</v>
      </c>
      <c r="BF4" s="5">
        <v>7.7</v>
      </c>
      <c r="BG4" s="5">
        <v>8.3000001907348633</v>
      </c>
      <c r="BH4" s="5">
        <v>2019</v>
      </c>
      <c r="BI4" s="5">
        <v>4113.3572163084718</v>
      </c>
      <c r="BJ4" s="5">
        <v>20.119096755981445</v>
      </c>
      <c r="BK4" s="5"/>
      <c r="BM4">
        <f t="shared" si="4"/>
        <v>0.62040323940139985</v>
      </c>
      <c r="BN4">
        <f t="shared" si="5"/>
        <v>0.49558371138898899</v>
      </c>
      <c r="BO4">
        <f t="shared" si="6"/>
        <v>0.42303228883983451</v>
      </c>
      <c r="BP4">
        <f t="shared" si="7"/>
        <v>0.53704028792699721</v>
      </c>
      <c r="BQ4">
        <f t="shared" si="8"/>
        <v>8.9338066473801575E-2</v>
      </c>
      <c r="BR4">
        <f t="shared" si="9"/>
        <v>0.11547474918528752</v>
      </c>
      <c r="BS4">
        <f t="shared" si="0"/>
        <v>0.37855285637476976</v>
      </c>
      <c r="BT4">
        <f t="shared" si="1"/>
        <v>36</v>
      </c>
      <c r="BU4" t="str">
        <f t="shared" si="2"/>
        <v>Attractivité Moyenne</v>
      </c>
      <c r="BY4" s="7">
        <f t="shared" si="3"/>
        <v>0.37855285636796759</v>
      </c>
      <c r="BZ4">
        <f t="shared" si="10"/>
        <v>36</v>
      </c>
      <c r="CB4">
        <f t="shared" si="11"/>
        <v>101.47559591373438</v>
      </c>
    </row>
    <row r="5" spans="1:80" x14ac:dyDescent="0.25">
      <c r="A5">
        <v>2019</v>
      </c>
      <c r="B5" t="s">
        <v>95</v>
      </c>
      <c r="C5" t="s">
        <v>96</v>
      </c>
      <c r="D5" s="5"/>
      <c r="E5" t="s">
        <v>69</v>
      </c>
      <c r="F5" t="s">
        <v>70</v>
      </c>
      <c r="G5" t="s">
        <v>71</v>
      </c>
      <c r="H5" t="s">
        <v>97</v>
      </c>
      <c r="I5" t="s">
        <v>98</v>
      </c>
      <c r="J5" t="s">
        <v>99</v>
      </c>
      <c r="K5" t="s">
        <v>94</v>
      </c>
      <c r="L5" t="s">
        <v>100</v>
      </c>
      <c r="M5" t="s">
        <v>101</v>
      </c>
      <c r="N5" t="s">
        <v>102</v>
      </c>
      <c r="O5" t="s">
        <v>95</v>
      </c>
      <c r="P5" t="s">
        <v>78</v>
      </c>
      <c r="Q5" t="s">
        <v>79</v>
      </c>
      <c r="R5" t="s">
        <v>78</v>
      </c>
      <c r="S5" t="s">
        <v>90</v>
      </c>
      <c r="T5" t="s">
        <v>79</v>
      </c>
      <c r="U5" s="5">
        <v>5944</v>
      </c>
      <c r="V5" s="5">
        <v>2151879.77</v>
      </c>
      <c r="W5" s="5">
        <v>362.02553331090178</v>
      </c>
      <c r="X5" s="5">
        <v>10044.713881</v>
      </c>
      <c r="Y5" s="5">
        <v>1565804.94</v>
      </c>
      <c r="Z5" s="5">
        <v>263.42613391655448</v>
      </c>
      <c r="AA5" s="5">
        <v>9432172.4900000002</v>
      </c>
      <c r="AB5" s="5">
        <v>1586.8392479811575</v>
      </c>
      <c r="AC5" s="5">
        <v>8846097.6600000001</v>
      </c>
      <c r="AD5" s="5">
        <v>1488.2398485868102</v>
      </c>
      <c r="AE5" s="5">
        <v>10731507.800000001</v>
      </c>
      <c r="AF5" s="5">
        <v>1805.4353633916555</v>
      </c>
      <c r="AG5" s="5">
        <v>10731507.800000001</v>
      </c>
      <c r="AH5" s="5">
        <v>1805.4353633916555</v>
      </c>
      <c r="AI5" s="5">
        <v>50</v>
      </c>
      <c r="AJ5" s="5">
        <v>22.364002686366689</v>
      </c>
      <c r="AK5" s="5">
        <v>2978</v>
      </c>
      <c r="AL5" s="5">
        <v>49.110061750817295</v>
      </c>
      <c r="AM5" s="5">
        <v>2753</v>
      </c>
      <c r="AN5" s="8">
        <f>AVERAGE('[1]2020'!$AS$5,'[2]2021'!$AG$5)</f>
        <v>44.709583333333327</v>
      </c>
      <c r="AO5" s="5">
        <v>14.590726852416992</v>
      </c>
      <c r="AP5" s="5">
        <v>45</v>
      </c>
      <c r="AQ5" s="5">
        <v>50</v>
      </c>
      <c r="AR5" s="5">
        <v>49</v>
      </c>
      <c r="AS5" s="5">
        <v>65</v>
      </c>
      <c r="AT5" s="5">
        <v>59</v>
      </c>
      <c r="AU5" s="5">
        <v>100</v>
      </c>
      <c r="AV5" s="5">
        <v>98</v>
      </c>
      <c r="AW5" s="5">
        <v>100</v>
      </c>
      <c r="AX5" s="5">
        <v>90.769230769230774</v>
      </c>
      <c r="AY5" s="5">
        <v>25.3</v>
      </c>
      <c r="AZ5" s="5">
        <v>44.8</v>
      </c>
      <c r="BA5" t="s">
        <v>81</v>
      </c>
      <c r="BB5" t="s">
        <v>82</v>
      </c>
      <c r="BC5" s="5">
        <v>46.5</v>
      </c>
      <c r="BD5" s="5">
        <v>14.4</v>
      </c>
      <c r="BE5" s="5">
        <v>8.9</v>
      </c>
      <c r="BF5" s="5">
        <v>7.7</v>
      </c>
      <c r="BG5" s="5">
        <v>8.3000001907348633</v>
      </c>
      <c r="BH5" s="5">
        <v>2019</v>
      </c>
      <c r="BI5" s="5">
        <v>1352</v>
      </c>
      <c r="BJ5" s="5">
        <v>45.39959716796875</v>
      </c>
      <c r="BK5" s="5"/>
      <c r="BM5">
        <f t="shared" si="4"/>
        <v>0.62040323940139985</v>
      </c>
      <c r="BN5">
        <f t="shared" si="5"/>
        <v>0.33874266789613555</v>
      </c>
      <c r="BO5">
        <f t="shared" si="6"/>
        <v>0.34302353607853153</v>
      </c>
      <c r="BP5">
        <f t="shared" si="7"/>
        <v>0.4816562422753648</v>
      </c>
      <c r="BQ5">
        <f t="shared" si="8"/>
        <v>8.9338066473801575E-2</v>
      </c>
      <c r="BR5">
        <f t="shared" si="9"/>
        <v>9.0521342044604922E-2</v>
      </c>
      <c r="BS5">
        <f t="shared" si="0"/>
        <v>0.25930972432115634</v>
      </c>
      <c r="BT5">
        <f t="shared" si="1"/>
        <v>102</v>
      </c>
      <c r="BU5" t="str">
        <f t="shared" si="2"/>
        <v>Attractivité Faible</v>
      </c>
      <c r="BY5" s="7">
        <f t="shared" si="3"/>
        <v>0.25930972431649685</v>
      </c>
      <c r="BZ5">
        <f t="shared" si="10"/>
        <v>102</v>
      </c>
      <c r="CB5">
        <f t="shared" si="11"/>
        <v>111.11111111111111</v>
      </c>
    </row>
    <row r="6" spans="1:80" x14ac:dyDescent="0.25">
      <c r="A6">
        <v>2019</v>
      </c>
      <c r="B6" t="s">
        <v>102</v>
      </c>
      <c r="C6" t="s">
        <v>103</v>
      </c>
      <c r="D6" s="5"/>
      <c r="E6" t="s">
        <v>69</v>
      </c>
      <c r="F6" t="s">
        <v>70</v>
      </c>
      <c r="G6" t="s">
        <v>71</v>
      </c>
      <c r="H6" t="s">
        <v>97</v>
      </c>
      <c r="I6" t="s">
        <v>98</v>
      </c>
      <c r="J6" t="s">
        <v>104</v>
      </c>
      <c r="K6" t="s">
        <v>94</v>
      </c>
      <c r="L6" t="s">
        <v>100</v>
      </c>
      <c r="M6" t="s">
        <v>101</v>
      </c>
      <c r="N6" t="s">
        <v>102</v>
      </c>
      <c r="O6" t="s">
        <v>102</v>
      </c>
      <c r="P6" t="s">
        <v>78</v>
      </c>
      <c r="Q6" t="s">
        <v>78</v>
      </c>
      <c r="R6" t="s">
        <v>78</v>
      </c>
      <c r="S6" t="s">
        <v>80</v>
      </c>
      <c r="T6" t="s">
        <v>79</v>
      </c>
      <c r="U6" s="5">
        <v>10493</v>
      </c>
      <c r="V6" s="5">
        <v>1850202.83</v>
      </c>
      <c r="W6" s="5">
        <v>176.32734489659774</v>
      </c>
      <c r="X6" s="5">
        <v>8857.4300839999996</v>
      </c>
      <c r="Y6" s="5">
        <v>866354.67</v>
      </c>
      <c r="Z6" s="5">
        <v>82.56501191270371</v>
      </c>
      <c r="AA6" s="5">
        <v>22943264.670000002</v>
      </c>
      <c r="AB6" s="5">
        <v>2186.5305127227675</v>
      </c>
      <c r="AC6" s="5">
        <v>21959416.510000002</v>
      </c>
      <c r="AD6" s="5">
        <v>2092.7681797388736</v>
      </c>
      <c r="AE6" s="5">
        <v>26052350.949999999</v>
      </c>
      <c r="AF6" s="5">
        <v>2482.8315019536835</v>
      </c>
      <c r="AG6" s="5">
        <v>26050250.949999999</v>
      </c>
      <c r="AH6" s="5">
        <v>2482.6313685314017</v>
      </c>
      <c r="AI6" s="5">
        <v>119</v>
      </c>
      <c r="AJ6" s="5">
        <v>27.645745221533158</v>
      </c>
      <c r="AK6" s="5">
        <v>5998.4463208308198</v>
      </c>
      <c r="AL6" s="5">
        <v>36.927196594772099</v>
      </c>
      <c r="AM6" s="5">
        <v>5556.8866577447543</v>
      </c>
      <c r="AN6" s="8">
        <f>AVERAGE('[1]2020'!$AS$6,'[2]2021'!$AG$6)</f>
        <v>40.77791666666667</v>
      </c>
      <c r="AO6" s="5">
        <v>3.3254375457763672</v>
      </c>
      <c r="AP6" s="5">
        <v>107</v>
      </c>
      <c r="AQ6" s="5">
        <v>119</v>
      </c>
      <c r="AR6" s="5">
        <v>95</v>
      </c>
      <c r="AS6" s="5">
        <v>107</v>
      </c>
      <c r="AT6" s="5">
        <v>142</v>
      </c>
      <c r="AU6" s="5">
        <v>100</v>
      </c>
      <c r="AV6" s="5">
        <v>79.831932773109244</v>
      </c>
      <c r="AW6" s="5">
        <v>100</v>
      </c>
      <c r="AX6" s="5">
        <v>100</v>
      </c>
      <c r="AY6" s="5">
        <v>25.3</v>
      </c>
      <c r="AZ6" s="5">
        <v>44.8</v>
      </c>
      <c r="BA6" t="s">
        <v>81</v>
      </c>
      <c r="BB6" t="s">
        <v>82</v>
      </c>
      <c r="BC6" s="5">
        <v>46.5</v>
      </c>
      <c r="BD6" s="5">
        <v>14.4</v>
      </c>
      <c r="BE6" s="5">
        <v>8.9</v>
      </c>
      <c r="BF6" s="5">
        <v>7.7</v>
      </c>
      <c r="BG6" s="5">
        <v>8.3000001907348633</v>
      </c>
      <c r="BH6" s="5">
        <v>2019</v>
      </c>
      <c r="BI6" s="5">
        <v>2052.002460654066</v>
      </c>
      <c r="BJ6" s="5">
        <v>34.208900451660156</v>
      </c>
      <c r="BK6" s="5"/>
      <c r="BM6">
        <f t="shared" si="4"/>
        <v>0.62040323940139985</v>
      </c>
      <c r="BN6">
        <f t="shared" si="5"/>
        <v>0.40817011283570015</v>
      </c>
      <c r="BO6">
        <f t="shared" si="6"/>
        <v>0.36741572344099649</v>
      </c>
      <c r="BP6">
        <f t="shared" si="7"/>
        <v>0.44888814049035042</v>
      </c>
      <c r="BQ6">
        <f t="shared" si="8"/>
        <v>8.9338066473801575E-2</v>
      </c>
      <c r="BR6">
        <f t="shared" si="9"/>
        <v>2.0631122258266989E-2</v>
      </c>
      <c r="BS6">
        <f t="shared" si="0"/>
        <v>0.26971161608710859</v>
      </c>
      <c r="BT6">
        <f t="shared" si="1"/>
        <v>98</v>
      </c>
      <c r="BU6" t="str">
        <f t="shared" si="2"/>
        <v>Attractivité Faible</v>
      </c>
      <c r="BY6" s="7">
        <f t="shared" si="3"/>
        <v>0.26971161608226218</v>
      </c>
      <c r="BZ6">
        <f t="shared" si="10"/>
        <v>98</v>
      </c>
      <c r="CB6">
        <f t="shared" si="11"/>
        <v>111.21495327102804</v>
      </c>
    </row>
    <row r="7" spans="1:80" x14ac:dyDescent="0.25">
      <c r="A7">
        <v>2019</v>
      </c>
      <c r="B7" t="s">
        <v>105</v>
      </c>
      <c r="C7" t="s">
        <v>106</v>
      </c>
      <c r="D7" s="5"/>
      <c r="E7" t="s">
        <v>69</v>
      </c>
      <c r="F7" t="s">
        <v>70</v>
      </c>
      <c r="G7" t="s">
        <v>71</v>
      </c>
      <c r="H7" t="s">
        <v>97</v>
      </c>
      <c r="I7" t="s">
        <v>98</v>
      </c>
      <c r="J7" t="s">
        <v>107</v>
      </c>
      <c r="K7" t="s">
        <v>94</v>
      </c>
      <c r="L7" t="s">
        <v>108</v>
      </c>
      <c r="M7" t="s">
        <v>109</v>
      </c>
      <c r="N7" t="s">
        <v>102</v>
      </c>
      <c r="O7" t="s">
        <v>105</v>
      </c>
      <c r="P7" t="s">
        <v>78</v>
      </c>
      <c r="Q7" t="s">
        <v>79</v>
      </c>
      <c r="R7" t="s">
        <v>78</v>
      </c>
      <c r="S7" t="s">
        <v>80</v>
      </c>
      <c r="T7" t="s">
        <v>78</v>
      </c>
      <c r="U7" s="5">
        <v>7262</v>
      </c>
      <c r="V7" s="5">
        <v>2614588.5099999998</v>
      </c>
      <c r="W7" s="5">
        <v>360.03697466262736</v>
      </c>
      <c r="X7" s="5">
        <v>9364.9491230000003</v>
      </c>
      <c r="Y7" s="5">
        <v>2189380.13</v>
      </c>
      <c r="Z7" s="5">
        <v>301.48445744973833</v>
      </c>
      <c r="AA7" s="5">
        <v>12525582.99</v>
      </c>
      <c r="AB7" s="5">
        <v>1724.8117584687413</v>
      </c>
      <c r="AC7" s="5">
        <v>12100374.609999999</v>
      </c>
      <c r="AD7" s="5">
        <v>1666.2592412558522</v>
      </c>
      <c r="AE7" s="5">
        <v>12972897.060000001</v>
      </c>
      <c r="AF7" s="5">
        <v>1786.4082979895347</v>
      </c>
      <c r="AG7" s="5">
        <v>12972897.060000001</v>
      </c>
      <c r="AH7" s="5">
        <v>1786.4082979895347</v>
      </c>
      <c r="AI7" s="5">
        <v>94</v>
      </c>
      <c r="AJ7" s="5">
        <v>23.377186460444989</v>
      </c>
      <c r="AK7" s="5">
        <v>4172.7174104251799</v>
      </c>
      <c r="AL7" s="5">
        <v>39.805062060035254</v>
      </c>
      <c r="AM7" s="5">
        <v>3873.7029795949411</v>
      </c>
      <c r="AN7" s="6">
        <v>45.356666666666662</v>
      </c>
      <c r="AO7" s="5">
        <v>16.876569747924805</v>
      </c>
      <c r="AP7" s="5">
        <v>79</v>
      </c>
      <c r="AQ7" s="5">
        <v>94</v>
      </c>
      <c r="AR7" s="5">
        <v>77</v>
      </c>
      <c r="AS7" s="5">
        <v>100</v>
      </c>
      <c r="AT7" s="5">
        <v>115</v>
      </c>
      <c r="AU7" s="5">
        <v>100</v>
      </c>
      <c r="AV7" s="5">
        <v>81.914893617021278</v>
      </c>
      <c r="AW7" s="5">
        <v>100</v>
      </c>
      <c r="AX7" s="5">
        <v>100</v>
      </c>
      <c r="AY7" s="5">
        <v>25.3</v>
      </c>
      <c r="AZ7" s="5">
        <v>44.8</v>
      </c>
      <c r="BA7" t="s">
        <v>81</v>
      </c>
      <c r="BB7" t="s">
        <v>82</v>
      </c>
      <c r="BC7" s="5">
        <v>46.5</v>
      </c>
      <c r="BD7" s="5">
        <v>14.4</v>
      </c>
      <c r="BE7" s="5">
        <v>8.9</v>
      </c>
      <c r="BF7" s="5">
        <v>7.7</v>
      </c>
      <c r="BG7" s="5">
        <v>8.3000001907348633</v>
      </c>
      <c r="BH7" s="5">
        <v>2019</v>
      </c>
      <c r="BI7" s="5">
        <v>1541.9298750492012</v>
      </c>
      <c r="BJ7" s="5">
        <v>36.952655792236328</v>
      </c>
      <c r="BK7" s="5"/>
      <c r="BM7">
        <f t="shared" si="4"/>
        <v>0.62040323940139985</v>
      </c>
      <c r="BN7">
        <f t="shared" si="5"/>
        <v>0.39114776582151667</v>
      </c>
      <c r="BO7">
        <f t="shared" si="6"/>
        <v>0.33900901011690493</v>
      </c>
      <c r="BP7">
        <f t="shared" si="7"/>
        <v>0.47537041731989371</v>
      </c>
      <c r="BQ7">
        <f t="shared" si="8"/>
        <v>8.9338066473801575E-2</v>
      </c>
      <c r="BR7">
        <f t="shared" si="9"/>
        <v>0.10470278541596215</v>
      </c>
      <c r="BS7">
        <f t="shared" si="0"/>
        <v>0.28284709169532485</v>
      </c>
      <c r="BT7">
        <f t="shared" si="1"/>
        <v>94</v>
      </c>
      <c r="BU7" t="str">
        <f t="shared" si="2"/>
        <v>Attractivité Faible</v>
      </c>
      <c r="BY7" s="7">
        <f t="shared" si="3"/>
        <v>0.28284709169024247</v>
      </c>
      <c r="BZ7">
        <f t="shared" si="10"/>
        <v>94</v>
      </c>
      <c r="CB7">
        <f t="shared" si="11"/>
        <v>118.98734177215189</v>
      </c>
    </row>
    <row r="8" spans="1:80" x14ac:dyDescent="0.25">
      <c r="A8">
        <v>2019</v>
      </c>
      <c r="B8" t="s">
        <v>110</v>
      </c>
      <c r="C8" t="s">
        <v>111</v>
      </c>
      <c r="D8" s="5"/>
      <c r="E8" t="s">
        <v>69</v>
      </c>
      <c r="F8" t="s">
        <v>70</v>
      </c>
      <c r="G8" t="s">
        <v>71</v>
      </c>
      <c r="H8" t="s">
        <v>97</v>
      </c>
      <c r="I8" t="s">
        <v>98</v>
      </c>
      <c r="J8" t="s">
        <v>112</v>
      </c>
      <c r="K8" t="s">
        <v>94</v>
      </c>
      <c r="L8" t="s">
        <v>100</v>
      </c>
      <c r="M8" t="s">
        <v>101</v>
      </c>
      <c r="N8" t="s">
        <v>110</v>
      </c>
      <c r="O8" t="s">
        <v>110</v>
      </c>
      <c r="P8" t="s">
        <v>78</v>
      </c>
      <c r="Q8" t="s">
        <v>79</v>
      </c>
      <c r="R8" t="s">
        <v>78</v>
      </c>
      <c r="S8" t="s">
        <v>80</v>
      </c>
      <c r="T8" t="s">
        <v>79</v>
      </c>
      <c r="U8" s="5">
        <v>19081</v>
      </c>
      <c r="V8" s="5">
        <v>7316588.2800000003</v>
      </c>
      <c r="W8" s="5">
        <v>383.44889051936485</v>
      </c>
      <c r="X8" s="5">
        <v>9352.3979010000003</v>
      </c>
      <c r="Y8" s="5">
        <v>5517902.1799999997</v>
      </c>
      <c r="Z8" s="5">
        <v>289.18307111786595</v>
      </c>
      <c r="AA8" s="5">
        <v>34089950.960000001</v>
      </c>
      <c r="AB8" s="5">
        <v>1786.5914239295635</v>
      </c>
      <c r="AC8" s="5">
        <v>32291264.859999999</v>
      </c>
      <c r="AD8" s="5">
        <v>1692.3256045280646</v>
      </c>
      <c r="AE8" s="5">
        <v>31490809.960000001</v>
      </c>
      <c r="AF8" s="5">
        <v>1650.3752402913894</v>
      </c>
      <c r="AG8" s="5">
        <v>31489459.960000001</v>
      </c>
      <c r="AH8" s="5">
        <v>1650.3044892825324</v>
      </c>
      <c r="AI8" s="5">
        <v>183</v>
      </c>
      <c r="AJ8" s="5">
        <v>28.087188087923494</v>
      </c>
      <c r="AK8" s="5">
        <v>10880.9003837616</v>
      </c>
      <c r="AL8" s="5">
        <v>38.014734935876604</v>
      </c>
      <c r="AM8" s="5">
        <v>10113.913586912304</v>
      </c>
      <c r="AN8" s="6">
        <v>38.333333333333336</v>
      </c>
      <c r="AO8" s="5">
        <v>17.522262573242188</v>
      </c>
      <c r="AP8" s="5">
        <v>157</v>
      </c>
      <c r="AQ8" s="5">
        <v>183</v>
      </c>
      <c r="AR8" s="5">
        <v>187</v>
      </c>
      <c r="AS8" s="5">
        <v>223</v>
      </c>
      <c r="AT8" s="5">
        <v>238</v>
      </c>
      <c r="AU8" s="5">
        <v>100</v>
      </c>
      <c r="AV8" s="5">
        <v>100</v>
      </c>
      <c r="AW8" s="5">
        <v>100</v>
      </c>
      <c r="AX8" s="5">
        <v>100</v>
      </c>
      <c r="AY8" s="5">
        <v>25.3</v>
      </c>
      <c r="AZ8" s="5">
        <v>44.8</v>
      </c>
      <c r="BA8" t="s">
        <v>81</v>
      </c>
      <c r="BB8" t="s">
        <v>82</v>
      </c>
      <c r="BC8" s="5">
        <v>46.5</v>
      </c>
      <c r="BD8" s="5">
        <v>14.4</v>
      </c>
      <c r="BE8" s="5">
        <v>8.9</v>
      </c>
      <c r="BF8" s="5">
        <v>7.7</v>
      </c>
      <c r="BG8" s="5">
        <v>8.3000001907348633</v>
      </c>
      <c r="BH8" s="5">
        <v>2019</v>
      </c>
      <c r="BI8" s="5">
        <v>3844.7774417083224</v>
      </c>
      <c r="BJ8" s="5">
        <v>35.335102081298828</v>
      </c>
      <c r="BK8" s="5"/>
      <c r="BM8">
        <f t="shared" si="4"/>
        <v>0.62040323940139985</v>
      </c>
      <c r="BN8">
        <f t="shared" si="5"/>
        <v>0.40118312144323048</v>
      </c>
      <c r="BO8">
        <f t="shared" si="6"/>
        <v>0.3825819976308632</v>
      </c>
      <c r="BP8">
        <f t="shared" si="7"/>
        <v>0.4461494146471584</v>
      </c>
      <c r="BQ8">
        <f t="shared" si="8"/>
        <v>8.9338066473801575E-2</v>
      </c>
      <c r="BR8">
        <f t="shared" si="9"/>
        <v>0.10870868462081361</v>
      </c>
      <c r="BS8">
        <f t="shared" si="0"/>
        <v>0.2988145538056064</v>
      </c>
      <c r="BT8">
        <f t="shared" si="1"/>
        <v>87</v>
      </c>
      <c r="BU8" t="str">
        <f t="shared" si="2"/>
        <v>Attractivité Faible</v>
      </c>
      <c r="BY8" s="7">
        <f t="shared" si="3"/>
        <v>0.29881455380023703</v>
      </c>
      <c r="BZ8">
        <f t="shared" si="10"/>
        <v>87</v>
      </c>
      <c r="CB8">
        <f t="shared" si="11"/>
        <v>116.56050955414013</v>
      </c>
    </row>
    <row r="9" spans="1:80" x14ac:dyDescent="0.25">
      <c r="A9">
        <v>2019</v>
      </c>
      <c r="B9" t="s">
        <v>113</v>
      </c>
      <c r="C9" t="s">
        <v>114</v>
      </c>
      <c r="D9" s="5"/>
      <c r="E9" t="s">
        <v>69</v>
      </c>
      <c r="F9" t="s">
        <v>70</v>
      </c>
      <c r="G9" t="s">
        <v>71</v>
      </c>
      <c r="H9" t="s">
        <v>115</v>
      </c>
      <c r="I9" t="s">
        <v>116</v>
      </c>
      <c r="J9" t="s">
        <v>117</v>
      </c>
      <c r="K9" t="s">
        <v>75</v>
      </c>
      <c r="L9" t="s">
        <v>118</v>
      </c>
      <c r="M9" t="s">
        <v>119</v>
      </c>
      <c r="N9" t="s">
        <v>120</v>
      </c>
      <c r="O9" t="s">
        <v>113</v>
      </c>
      <c r="P9" t="s">
        <v>79</v>
      </c>
      <c r="Q9" t="s">
        <v>78</v>
      </c>
      <c r="R9" t="s">
        <v>78</v>
      </c>
      <c r="S9" t="s">
        <v>80</v>
      </c>
      <c r="T9" t="s">
        <v>78</v>
      </c>
      <c r="U9" s="5">
        <v>3354</v>
      </c>
      <c r="V9" s="5">
        <v>451144.02</v>
      </c>
      <c r="W9" s="5">
        <v>134.50924865831843</v>
      </c>
      <c r="X9" s="5">
        <v>8078.6988929999998</v>
      </c>
      <c r="Y9" s="5">
        <v>354993.55</v>
      </c>
      <c r="Z9" s="5">
        <v>105.84184555754322</v>
      </c>
      <c r="AA9" s="5">
        <v>5866522.7699999996</v>
      </c>
      <c r="AB9" s="5">
        <v>1749.1123345259391</v>
      </c>
      <c r="AC9" s="5">
        <v>5770372.2999999998</v>
      </c>
      <c r="AD9" s="5">
        <v>1720.444931425164</v>
      </c>
      <c r="AE9" s="5">
        <v>5738165.9299999997</v>
      </c>
      <c r="AF9" s="5">
        <v>1710.8425551580201</v>
      </c>
      <c r="AG9" s="5">
        <v>5738165.9299999997</v>
      </c>
      <c r="AH9" s="5">
        <v>1710.8425551580201</v>
      </c>
      <c r="AI9" s="5">
        <v>20</v>
      </c>
      <c r="AJ9" s="5">
        <v>14.990092320532836</v>
      </c>
      <c r="AK9" s="5">
        <v>1985.7421323891499</v>
      </c>
      <c r="AL9" s="5">
        <v>46.498679374599334</v>
      </c>
      <c r="AM9" s="5">
        <v>1816.2646930928609</v>
      </c>
      <c r="AN9" s="6">
        <v>34.43</v>
      </c>
      <c r="AO9" s="5">
        <v>6.1865334510803223</v>
      </c>
      <c r="AP9" s="5">
        <v>17</v>
      </c>
      <c r="AQ9" s="5">
        <v>20</v>
      </c>
      <c r="AR9" s="5">
        <v>14</v>
      </c>
      <c r="AS9" s="5">
        <v>30</v>
      </c>
      <c r="AT9" s="5">
        <v>43</v>
      </c>
      <c r="AU9" s="5">
        <v>100</v>
      </c>
      <c r="AV9" s="5">
        <v>70</v>
      </c>
      <c r="AW9" s="5">
        <v>100</v>
      </c>
      <c r="AX9" s="5">
        <v>100</v>
      </c>
      <c r="AY9" s="5">
        <v>25.3</v>
      </c>
      <c r="AZ9" s="5">
        <v>44.8</v>
      </c>
      <c r="BA9" t="s">
        <v>81</v>
      </c>
      <c r="BB9" t="s">
        <v>82</v>
      </c>
      <c r="BC9" s="5">
        <v>46.5</v>
      </c>
      <c r="BD9" s="5">
        <v>14.4</v>
      </c>
      <c r="BE9" s="5">
        <v>8.9</v>
      </c>
      <c r="BF9" s="5">
        <v>7.7</v>
      </c>
      <c r="BG9" s="5">
        <v>8.3000001907348633</v>
      </c>
      <c r="BH9" s="5">
        <v>2019</v>
      </c>
      <c r="BI9" s="5">
        <v>844.53909623530001</v>
      </c>
      <c r="BJ9" s="5">
        <v>42.530147552490234</v>
      </c>
      <c r="BK9" s="5"/>
      <c r="BM9">
        <f t="shared" si="4"/>
        <v>0.62040323940139985</v>
      </c>
      <c r="BN9">
        <f t="shared" si="5"/>
        <v>0.35654482626355527</v>
      </c>
      <c r="BO9">
        <f t="shared" si="6"/>
        <v>0.40679840407549783</v>
      </c>
      <c r="BP9">
        <f t="shared" si="7"/>
        <v>0.52740422105555362</v>
      </c>
      <c r="BQ9">
        <f t="shared" si="8"/>
        <v>8.9338066473801575E-2</v>
      </c>
      <c r="BR9">
        <f t="shared" si="9"/>
        <v>3.8381453937153538E-2</v>
      </c>
      <c r="BS9">
        <f t="shared" si="0"/>
        <v>0.28368775356617709</v>
      </c>
      <c r="BT9">
        <f t="shared" si="1"/>
        <v>93</v>
      </c>
      <c r="BU9" t="str">
        <f t="shared" si="2"/>
        <v>Attractivité Faible</v>
      </c>
      <c r="BY9" s="7">
        <f t="shared" si="3"/>
        <v>0.28368775356107961</v>
      </c>
      <c r="BZ9">
        <f t="shared" si="10"/>
        <v>93</v>
      </c>
      <c r="CB9">
        <f t="shared" si="11"/>
        <v>117.64705882352942</v>
      </c>
    </row>
    <row r="10" spans="1:80" x14ac:dyDescent="0.25">
      <c r="A10">
        <v>2019</v>
      </c>
      <c r="B10" t="s">
        <v>121</v>
      </c>
      <c r="C10" t="s">
        <v>122</v>
      </c>
      <c r="D10" s="5"/>
      <c r="E10" t="s">
        <v>69</v>
      </c>
      <c r="F10" t="s">
        <v>70</v>
      </c>
      <c r="G10" t="s">
        <v>71</v>
      </c>
      <c r="H10" t="s">
        <v>97</v>
      </c>
      <c r="I10" t="s">
        <v>98</v>
      </c>
      <c r="J10" t="s">
        <v>123</v>
      </c>
      <c r="K10" t="s">
        <v>94</v>
      </c>
      <c r="L10" t="s">
        <v>100</v>
      </c>
      <c r="M10" t="s">
        <v>101</v>
      </c>
      <c r="N10" t="s">
        <v>102</v>
      </c>
      <c r="O10" t="s">
        <v>121</v>
      </c>
      <c r="P10" t="s">
        <v>78</v>
      </c>
      <c r="Q10" t="s">
        <v>79</v>
      </c>
      <c r="R10" t="s">
        <v>78</v>
      </c>
      <c r="S10" t="s">
        <v>90</v>
      </c>
      <c r="T10" t="s">
        <v>78</v>
      </c>
      <c r="U10" s="5">
        <v>7996</v>
      </c>
      <c r="V10" s="5">
        <v>3199331.61</v>
      </c>
      <c r="W10" s="5">
        <v>400.11650950475234</v>
      </c>
      <c r="X10" s="5">
        <v>11649.940087999999</v>
      </c>
      <c r="Y10" s="5">
        <v>3033131.59</v>
      </c>
      <c r="Z10" s="5">
        <v>379.33111430715354</v>
      </c>
      <c r="AA10" s="5">
        <v>12563992.4</v>
      </c>
      <c r="AB10" s="5">
        <v>1571.2846923461732</v>
      </c>
      <c r="AC10" s="5">
        <v>12397792.380000001</v>
      </c>
      <c r="AD10" s="5">
        <v>1550.4992971485744</v>
      </c>
      <c r="AE10" s="5">
        <v>13044324.02</v>
      </c>
      <c r="AF10" s="5">
        <v>1631.356180590295</v>
      </c>
      <c r="AG10" s="5">
        <v>12744320.189999999</v>
      </c>
      <c r="AH10" s="5">
        <v>1593.8369422211106</v>
      </c>
      <c r="AI10" s="5">
        <v>64</v>
      </c>
      <c r="AJ10" s="5">
        <v>19.67980673142706</v>
      </c>
      <c r="AK10" s="5">
        <v>4847.0276564442001</v>
      </c>
      <c r="AL10" s="5">
        <v>33.471401110672453</v>
      </c>
      <c r="AM10" s="5">
        <v>4489.4263240177934</v>
      </c>
      <c r="AN10" s="6">
        <v>34.01</v>
      </c>
      <c r="AO10" s="5">
        <v>23.252500534057617</v>
      </c>
      <c r="AP10" s="5">
        <v>49</v>
      </c>
      <c r="AQ10" s="5">
        <v>64</v>
      </c>
      <c r="AR10" s="5">
        <v>58</v>
      </c>
      <c r="AS10" s="5">
        <v>84</v>
      </c>
      <c r="AT10" s="5">
        <v>97</v>
      </c>
      <c r="AU10" s="5">
        <v>100</v>
      </c>
      <c r="AV10" s="5">
        <v>90.625</v>
      </c>
      <c r="AW10" s="5">
        <v>100</v>
      </c>
      <c r="AX10" s="5">
        <v>100</v>
      </c>
      <c r="AY10" s="5">
        <v>25.3</v>
      </c>
      <c r="AZ10" s="5">
        <v>44.8</v>
      </c>
      <c r="BA10" t="s">
        <v>81</v>
      </c>
      <c r="BB10" t="s">
        <v>82</v>
      </c>
      <c r="BC10" s="5">
        <v>46.5</v>
      </c>
      <c r="BD10" s="5">
        <v>14.4</v>
      </c>
      <c r="BE10" s="5">
        <v>8.9</v>
      </c>
      <c r="BF10" s="5">
        <v>7.7</v>
      </c>
      <c r="BG10" s="5">
        <v>8.3000001907348633</v>
      </c>
      <c r="BH10" s="5">
        <v>2019</v>
      </c>
      <c r="BI10" s="5">
        <v>1502.673892480113</v>
      </c>
      <c r="BJ10" s="5">
        <v>31.00196647644043</v>
      </c>
      <c r="BK10" s="5"/>
      <c r="BM10">
        <f t="shared" si="4"/>
        <v>0.62040323940139985</v>
      </c>
      <c r="BN10">
        <f t="shared" si="5"/>
        <v>0.42806603510342739</v>
      </c>
      <c r="BO10">
        <f t="shared" si="6"/>
        <v>0.40940409768098379</v>
      </c>
      <c r="BP10">
        <f t="shared" si="7"/>
        <v>0.49830908093169157</v>
      </c>
      <c r="BQ10">
        <f t="shared" si="8"/>
        <v>8.9338066473801575E-2</v>
      </c>
      <c r="BR10">
        <f t="shared" si="9"/>
        <v>0.14425926655512125</v>
      </c>
      <c r="BS10">
        <f t="shared" si="0"/>
        <v>0.34283349971503413</v>
      </c>
      <c r="BT10">
        <f t="shared" si="1"/>
        <v>61</v>
      </c>
      <c r="BU10" t="str">
        <f t="shared" si="2"/>
        <v>Attractivité Moyenne</v>
      </c>
      <c r="BY10" s="7">
        <f t="shared" si="3"/>
        <v>0.34283349970887383</v>
      </c>
      <c r="BZ10">
        <f t="shared" si="10"/>
        <v>61</v>
      </c>
      <c r="CB10">
        <f t="shared" si="11"/>
        <v>130.61224489795919</v>
      </c>
    </row>
    <row r="11" spans="1:80" x14ac:dyDescent="0.25">
      <c r="A11">
        <v>2019</v>
      </c>
      <c r="B11" t="s">
        <v>124</v>
      </c>
      <c r="C11" t="s">
        <v>125</v>
      </c>
      <c r="D11" s="5"/>
      <c r="E11" t="s">
        <v>69</v>
      </c>
      <c r="F11" t="s">
        <v>70</v>
      </c>
      <c r="G11" t="s">
        <v>71</v>
      </c>
      <c r="H11" t="s">
        <v>126</v>
      </c>
      <c r="I11" t="s">
        <v>127</v>
      </c>
      <c r="J11" t="s">
        <v>128</v>
      </c>
      <c r="K11" t="s">
        <v>75</v>
      </c>
      <c r="L11" t="s">
        <v>88</v>
      </c>
      <c r="M11" t="s">
        <v>89</v>
      </c>
      <c r="N11" t="s">
        <v>67</v>
      </c>
      <c r="O11" t="s">
        <v>124</v>
      </c>
      <c r="P11" t="s">
        <v>79</v>
      </c>
      <c r="Q11" t="s">
        <v>78</v>
      </c>
      <c r="R11" t="s">
        <v>78</v>
      </c>
      <c r="S11" t="s">
        <v>80</v>
      </c>
      <c r="T11" t="s">
        <v>78</v>
      </c>
      <c r="U11" s="5">
        <v>1499</v>
      </c>
      <c r="V11" s="5">
        <v>1631823.94</v>
      </c>
      <c r="W11" s="5">
        <v>1088.6083655770512</v>
      </c>
      <c r="X11" s="5">
        <v>7835.2505160000001</v>
      </c>
      <c r="Y11" s="5">
        <v>1555919.3</v>
      </c>
      <c r="Z11" s="5">
        <v>1037.9715143428953</v>
      </c>
      <c r="AA11" s="5">
        <v>4799518.13</v>
      </c>
      <c r="AB11" s="5">
        <v>3201.8132955303536</v>
      </c>
      <c r="AC11" s="5">
        <v>4723613.49</v>
      </c>
      <c r="AD11" s="5">
        <v>3151.1764442961976</v>
      </c>
      <c r="AE11" s="5">
        <v>3775214.77</v>
      </c>
      <c r="AF11" s="5">
        <v>2518.488839226151</v>
      </c>
      <c r="AG11" s="5">
        <v>3774664.77</v>
      </c>
      <c r="AH11" s="5">
        <v>2518.1219279519678</v>
      </c>
      <c r="AI11" s="5">
        <v>14</v>
      </c>
      <c r="AJ11" s="5">
        <v>21.847308924740897</v>
      </c>
      <c r="AK11" s="5">
        <v>869.96609091831397</v>
      </c>
      <c r="AL11" s="5">
        <v>43.277694768286139</v>
      </c>
      <c r="AM11" s="5">
        <v>817.44802010088335</v>
      </c>
      <c r="AN11" s="6">
        <v>28.783333333333331</v>
      </c>
      <c r="AO11" s="5">
        <v>41.214061737060547</v>
      </c>
      <c r="AP11" s="5">
        <v>8</v>
      </c>
      <c r="AQ11" s="5">
        <v>14</v>
      </c>
      <c r="AR11" s="5">
        <v>8</v>
      </c>
      <c r="AS11" s="5">
        <v>17</v>
      </c>
      <c r="AT11" s="5">
        <v>19</v>
      </c>
      <c r="AU11" s="5">
        <v>100</v>
      </c>
      <c r="AV11" s="5">
        <v>57.142857142857139</v>
      </c>
      <c r="AW11" s="5">
        <v>100</v>
      </c>
      <c r="AX11" s="5">
        <v>100</v>
      </c>
      <c r="AY11" s="5">
        <v>25.3</v>
      </c>
      <c r="AZ11" s="5">
        <v>44.8</v>
      </c>
      <c r="BA11" t="s">
        <v>81</v>
      </c>
      <c r="BB11" t="s">
        <v>82</v>
      </c>
      <c r="BC11" s="5">
        <v>46.5</v>
      </c>
      <c r="BD11" s="5">
        <v>14.4</v>
      </c>
      <c r="BE11" s="5">
        <v>8.9</v>
      </c>
      <c r="BF11" s="5">
        <v>7.7</v>
      </c>
      <c r="BG11" s="5">
        <v>8.3000001907348633</v>
      </c>
      <c r="BH11" s="5">
        <v>2019</v>
      </c>
      <c r="BI11" s="5">
        <v>353.77265902865861</v>
      </c>
      <c r="BJ11" s="5">
        <v>40.665107727050781</v>
      </c>
      <c r="BK11" s="5"/>
      <c r="BM11">
        <f t="shared" si="4"/>
        <v>0.62040323940139985</v>
      </c>
      <c r="BN11">
        <f t="shared" si="5"/>
        <v>0.36811559375670783</v>
      </c>
      <c r="BO11">
        <f t="shared" si="6"/>
        <v>0.44183050699369691</v>
      </c>
      <c r="BP11">
        <f t="shared" si="7"/>
        <v>0.48486182711027614</v>
      </c>
      <c r="BQ11">
        <f t="shared" si="8"/>
        <v>8.9338066473801575E-2</v>
      </c>
      <c r="BR11">
        <f t="shared" si="9"/>
        <v>0.25569337410561649</v>
      </c>
      <c r="BS11">
        <f t="shared" si="0"/>
        <v>0.35941973393334647</v>
      </c>
      <c r="BT11">
        <f t="shared" si="1"/>
        <v>51</v>
      </c>
      <c r="BU11" t="str">
        <f t="shared" si="2"/>
        <v>Attractivité Moyenne</v>
      </c>
      <c r="BY11" s="7">
        <f t="shared" si="3"/>
        <v>0.35941973392688814</v>
      </c>
      <c r="BZ11">
        <f t="shared" si="10"/>
        <v>51</v>
      </c>
      <c r="CB11">
        <f t="shared" si="11"/>
        <v>175</v>
      </c>
    </row>
    <row r="12" spans="1:80" x14ac:dyDescent="0.25">
      <c r="A12">
        <v>2019</v>
      </c>
      <c r="B12" t="s">
        <v>129</v>
      </c>
      <c r="C12" t="s">
        <v>130</v>
      </c>
      <c r="D12" s="5"/>
      <c r="E12" t="s">
        <v>69</v>
      </c>
      <c r="F12" t="s">
        <v>70</v>
      </c>
      <c r="G12" t="s">
        <v>71</v>
      </c>
      <c r="H12" t="s">
        <v>131</v>
      </c>
      <c r="I12" t="s">
        <v>132</v>
      </c>
      <c r="J12" t="s">
        <v>133</v>
      </c>
      <c r="K12" t="s">
        <v>94</v>
      </c>
      <c r="L12" t="s">
        <v>108</v>
      </c>
      <c r="M12" t="s">
        <v>109</v>
      </c>
      <c r="N12" t="s">
        <v>134</v>
      </c>
      <c r="O12" t="s">
        <v>129</v>
      </c>
      <c r="P12" t="s">
        <v>79</v>
      </c>
      <c r="Q12" t="s">
        <v>79</v>
      </c>
      <c r="R12" t="s">
        <v>78</v>
      </c>
      <c r="S12" t="s">
        <v>90</v>
      </c>
      <c r="T12" t="s">
        <v>78</v>
      </c>
      <c r="U12" s="5">
        <v>4189</v>
      </c>
      <c r="V12" s="5">
        <v>2491222.6</v>
      </c>
      <c r="W12" s="5">
        <v>594.70580090713781</v>
      </c>
      <c r="X12" s="5">
        <v>10978.934284999999</v>
      </c>
      <c r="Y12" s="5">
        <v>2298000.25</v>
      </c>
      <c r="Z12" s="5">
        <v>548.57967295297203</v>
      </c>
      <c r="AA12" s="5">
        <v>8790239.8399999999</v>
      </c>
      <c r="AB12" s="5">
        <v>2098.4100835521604</v>
      </c>
      <c r="AC12" s="5">
        <v>8597017.4900000002</v>
      </c>
      <c r="AD12" s="5">
        <v>2052.2839555979949</v>
      </c>
      <c r="AE12" s="5">
        <v>8793919.2899999991</v>
      </c>
      <c r="AF12" s="5">
        <v>2099.2884435426113</v>
      </c>
      <c r="AG12" s="5">
        <v>8493669.2899999991</v>
      </c>
      <c r="AH12" s="5">
        <v>2027.6126259250416</v>
      </c>
      <c r="AI12" s="5">
        <v>65</v>
      </c>
      <c r="AJ12" s="5">
        <v>18.541139219606105</v>
      </c>
      <c r="AK12" s="5">
        <v>2535.2696440444201</v>
      </c>
      <c r="AL12" s="5">
        <v>39.5736191053306</v>
      </c>
      <c r="AM12" s="5">
        <v>2356.4405165785743</v>
      </c>
      <c r="AN12" s="6">
        <v>44.403333333333336</v>
      </c>
      <c r="AO12" s="5">
        <v>26.131696701049805</v>
      </c>
      <c r="AP12" s="5">
        <v>49</v>
      </c>
      <c r="AQ12" s="5">
        <v>65</v>
      </c>
      <c r="AR12" s="5">
        <v>54</v>
      </c>
      <c r="AS12" s="5">
        <v>51</v>
      </c>
      <c r="AT12" s="5">
        <v>85</v>
      </c>
      <c r="AU12" s="5">
        <v>100</v>
      </c>
      <c r="AV12" s="5">
        <v>83.07692307692308</v>
      </c>
      <c r="AW12" s="5">
        <v>94.444444444444443</v>
      </c>
      <c r="AX12" s="5">
        <v>100</v>
      </c>
      <c r="AY12" s="5">
        <v>25.3</v>
      </c>
      <c r="AZ12" s="5">
        <v>44.8</v>
      </c>
      <c r="BA12" t="s">
        <v>81</v>
      </c>
      <c r="BB12" t="s">
        <v>82</v>
      </c>
      <c r="BC12" s="5">
        <v>46.5</v>
      </c>
      <c r="BD12" s="5">
        <v>14.4</v>
      </c>
      <c r="BE12" s="5">
        <v>8.9</v>
      </c>
      <c r="BF12" s="5">
        <v>7.7</v>
      </c>
      <c r="BG12" s="5">
        <v>8.3000001907348633</v>
      </c>
      <c r="BH12" s="5">
        <v>2019</v>
      </c>
      <c r="BI12" s="5">
        <v>932.5287944744897</v>
      </c>
      <c r="BJ12" s="5">
        <v>36.782234191894531</v>
      </c>
      <c r="BK12" s="5"/>
      <c r="BM12">
        <f t="shared" si="4"/>
        <v>0.62040323940139985</v>
      </c>
      <c r="BN12">
        <f t="shared" si="5"/>
        <v>0.39220506695067686</v>
      </c>
      <c r="BO12">
        <f t="shared" si="6"/>
        <v>0.34492352099919826</v>
      </c>
      <c r="BP12">
        <f t="shared" si="7"/>
        <v>0.50537341106104017</v>
      </c>
      <c r="BQ12">
        <f t="shared" si="8"/>
        <v>8.9338066473801575E-2</v>
      </c>
      <c r="BR12">
        <f t="shared" si="9"/>
        <v>0.16212189284386172</v>
      </c>
      <c r="BS12">
        <f t="shared" si="0"/>
        <v>0.30879647436466412</v>
      </c>
      <c r="BT12">
        <f t="shared" si="1"/>
        <v>85</v>
      </c>
      <c r="BU12" t="str">
        <f t="shared" si="2"/>
        <v>Attractivité Faible</v>
      </c>
      <c r="BY12" s="7">
        <f t="shared" si="3"/>
        <v>0.30879647435911539</v>
      </c>
      <c r="BZ12">
        <f t="shared" si="10"/>
        <v>85</v>
      </c>
      <c r="CB12">
        <f t="shared" si="11"/>
        <v>132.65306122448979</v>
      </c>
    </row>
    <row r="13" spans="1:80" x14ac:dyDescent="0.25">
      <c r="A13">
        <v>2019</v>
      </c>
      <c r="B13" t="s">
        <v>120</v>
      </c>
      <c r="C13" t="s">
        <v>135</v>
      </c>
      <c r="D13" s="5"/>
      <c r="E13" t="s">
        <v>69</v>
      </c>
      <c r="F13" t="s">
        <v>70</v>
      </c>
      <c r="G13" t="s">
        <v>71</v>
      </c>
      <c r="H13" t="s">
        <v>115</v>
      </c>
      <c r="I13" t="s">
        <v>116</v>
      </c>
      <c r="J13" t="s">
        <v>136</v>
      </c>
      <c r="K13" t="s">
        <v>75</v>
      </c>
      <c r="L13" t="s">
        <v>118</v>
      </c>
      <c r="M13" t="s">
        <v>119</v>
      </c>
      <c r="N13" t="s">
        <v>120</v>
      </c>
      <c r="O13" t="s">
        <v>120</v>
      </c>
      <c r="P13" t="s">
        <v>78</v>
      </c>
      <c r="Q13" t="s">
        <v>78</v>
      </c>
      <c r="R13" t="s">
        <v>78</v>
      </c>
      <c r="S13" t="s">
        <v>90</v>
      </c>
      <c r="T13" t="s">
        <v>78</v>
      </c>
      <c r="U13" s="5">
        <v>5221</v>
      </c>
      <c r="V13" s="5">
        <v>1760942.45</v>
      </c>
      <c r="W13" s="5">
        <v>337.28068377705421</v>
      </c>
      <c r="X13" s="5">
        <v>10882.011395</v>
      </c>
      <c r="Y13" s="5">
        <v>1288482.1200000001</v>
      </c>
      <c r="Z13" s="5">
        <v>246.78837770542043</v>
      </c>
      <c r="AA13" s="5">
        <v>11855440.67</v>
      </c>
      <c r="AB13" s="5">
        <v>2270.7222122198814</v>
      </c>
      <c r="AC13" s="5">
        <v>11382980.34</v>
      </c>
      <c r="AD13" s="5">
        <v>2180.2299061482472</v>
      </c>
      <c r="AE13" s="5">
        <v>10972928.449999999</v>
      </c>
      <c r="AF13" s="5">
        <v>2101.6909500095767</v>
      </c>
      <c r="AG13" s="5">
        <v>10172928.449999999</v>
      </c>
      <c r="AH13" s="5">
        <v>1948.4635989274084</v>
      </c>
      <c r="AI13" s="5">
        <v>52</v>
      </c>
      <c r="AJ13" s="5">
        <v>19.613174987992661</v>
      </c>
      <c r="AK13" s="5">
        <v>2874.8104911308201</v>
      </c>
      <c r="AL13" s="5">
        <v>40.797630743173322</v>
      </c>
      <c r="AM13" s="5">
        <v>2666.2758366666308</v>
      </c>
      <c r="AN13" s="6">
        <v>47.949999999999996</v>
      </c>
      <c r="AO13" s="5">
        <v>11.742372512817383</v>
      </c>
      <c r="AP13" s="5">
        <v>54</v>
      </c>
      <c r="AQ13" s="5">
        <v>52</v>
      </c>
      <c r="AR13" s="5">
        <v>58</v>
      </c>
      <c r="AS13" s="5">
        <v>69</v>
      </c>
      <c r="AT13" s="5">
        <v>95</v>
      </c>
      <c r="AU13" s="5">
        <v>96.296296296296291</v>
      </c>
      <c r="AV13" s="5">
        <v>100</v>
      </c>
      <c r="AW13" s="5">
        <v>100</v>
      </c>
      <c r="AX13" s="5">
        <v>100</v>
      </c>
      <c r="AY13" s="5">
        <v>25.3</v>
      </c>
      <c r="AZ13" s="5">
        <v>44.8</v>
      </c>
      <c r="BA13" t="s">
        <v>81</v>
      </c>
      <c r="BB13" t="s">
        <v>82</v>
      </c>
      <c r="BC13" s="5">
        <v>46.5</v>
      </c>
      <c r="BD13" s="5">
        <v>14.4</v>
      </c>
      <c r="BE13" s="5">
        <v>8.9</v>
      </c>
      <c r="BF13" s="5">
        <v>7.7</v>
      </c>
      <c r="BG13" s="5">
        <v>8.3000001907348633</v>
      </c>
      <c r="BH13" s="5">
        <v>2019</v>
      </c>
      <c r="BI13" s="5">
        <v>1087.7773704377071</v>
      </c>
      <c r="BJ13" s="5">
        <v>37.838230133056641</v>
      </c>
      <c r="BK13" s="5"/>
      <c r="BM13">
        <f t="shared" si="4"/>
        <v>0.59742534164579242</v>
      </c>
      <c r="BN13">
        <f t="shared" si="5"/>
        <v>0.38565363392375984</v>
      </c>
      <c r="BO13">
        <f t="shared" si="6"/>
        <v>0.32291988610842864</v>
      </c>
      <c r="BP13">
        <f t="shared" si="7"/>
        <v>0.49872246642642826</v>
      </c>
      <c r="BQ13">
        <f t="shared" si="8"/>
        <v>8.9338066473801575E-2</v>
      </c>
      <c r="BR13">
        <f t="shared" si="9"/>
        <v>7.2850059452098603E-2</v>
      </c>
      <c r="BS13">
        <f t="shared" si="0"/>
        <v>0.26438350000361688</v>
      </c>
      <c r="BT13">
        <f t="shared" si="1"/>
        <v>100</v>
      </c>
      <c r="BU13" t="str">
        <f t="shared" si="2"/>
        <v>Attractivité Faible</v>
      </c>
      <c r="BY13" s="7">
        <f t="shared" si="3"/>
        <v>0.26438349999886623</v>
      </c>
      <c r="BZ13">
        <f t="shared" si="10"/>
        <v>100</v>
      </c>
      <c r="CB13">
        <f t="shared" si="11"/>
        <v>96.296296296296291</v>
      </c>
    </row>
    <row r="14" spans="1:80" x14ac:dyDescent="0.25">
      <c r="A14">
        <v>2019</v>
      </c>
      <c r="B14" t="s">
        <v>137</v>
      </c>
      <c r="C14" t="s">
        <v>138</v>
      </c>
      <c r="D14" s="5"/>
      <c r="E14" t="s">
        <v>69</v>
      </c>
      <c r="F14" t="s">
        <v>70</v>
      </c>
      <c r="G14" t="s">
        <v>71</v>
      </c>
      <c r="H14" t="s">
        <v>126</v>
      </c>
      <c r="I14" t="s">
        <v>127</v>
      </c>
      <c r="J14" t="s">
        <v>139</v>
      </c>
      <c r="K14" t="s">
        <v>75</v>
      </c>
      <c r="L14" t="s">
        <v>76</v>
      </c>
      <c r="M14" t="s">
        <v>77</v>
      </c>
      <c r="N14" t="s">
        <v>67</v>
      </c>
      <c r="O14" t="s">
        <v>137</v>
      </c>
      <c r="P14" t="s">
        <v>78</v>
      </c>
      <c r="Q14" t="s">
        <v>79</v>
      </c>
      <c r="R14" t="s">
        <v>79</v>
      </c>
      <c r="S14" t="s">
        <v>140</v>
      </c>
      <c r="T14" t="s">
        <v>78</v>
      </c>
      <c r="U14" s="5">
        <v>27023</v>
      </c>
      <c r="V14" s="5">
        <v>10400142.91</v>
      </c>
      <c r="W14" s="5">
        <v>384.86263220219814</v>
      </c>
      <c r="X14" s="5">
        <v>16449.336302</v>
      </c>
      <c r="Y14" s="5">
        <v>7770751.79</v>
      </c>
      <c r="Z14" s="5">
        <v>287.56066276875254</v>
      </c>
      <c r="AA14" s="5">
        <v>48524770.579999998</v>
      </c>
      <c r="AB14" s="5">
        <v>1795.6840683861894</v>
      </c>
      <c r="AC14" s="5">
        <v>45895379.460000001</v>
      </c>
      <c r="AD14" s="5">
        <v>1698.3820989527439</v>
      </c>
      <c r="AE14" s="5">
        <v>49086500.310000002</v>
      </c>
      <c r="AF14" s="5">
        <v>1816.4711656736854</v>
      </c>
      <c r="AG14" s="5">
        <v>45586500.310000002</v>
      </c>
      <c r="AH14" s="5">
        <v>1686.9518672982276</v>
      </c>
      <c r="AI14" s="5">
        <v>599</v>
      </c>
      <c r="AJ14" s="5">
        <v>15.933949632471212</v>
      </c>
      <c r="AK14" s="5">
        <v>16847.424483246999</v>
      </c>
      <c r="AL14" s="5">
        <v>31.983520768031344</v>
      </c>
      <c r="AM14" s="5">
        <v>15802.354938202327</v>
      </c>
      <c r="AN14" s="6">
        <v>18.856666666666666</v>
      </c>
      <c r="AO14" s="5">
        <v>15.830731391906738</v>
      </c>
      <c r="AP14" s="5">
        <v>516</v>
      </c>
      <c r="AQ14" s="5">
        <v>599</v>
      </c>
      <c r="AR14" s="5">
        <v>627</v>
      </c>
      <c r="AS14" s="5">
        <v>819</v>
      </c>
      <c r="AT14" s="5">
        <v>927</v>
      </c>
      <c r="AU14" s="5">
        <v>100</v>
      </c>
      <c r="AV14" s="5">
        <v>100</v>
      </c>
      <c r="AW14" s="5">
        <v>100</v>
      </c>
      <c r="AX14" s="5">
        <v>100</v>
      </c>
      <c r="AY14" s="5">
        <v>25.3</v>
      </c>
      <c r="AZ14" s="5">
        <v>44.8</v>
      </c>
      <c r="BA14" t="s">
        <v>81</v>
      </c>
      <c r="BB14" t="s">
        <v>82</v>
      </c>
      <c r="BC14" s="5">
        <v>46.5</v>
      </c>
      <c r="BD14" s="5">
        <v>14.4</v>
      </c>
      <c r="BE14" s="5">
        <v>8.9</v>
      </c>
      <c r="BF14" s="5">
        <v>7.7</v>
      </c>
      <c r="BG14" s="5">
        <v>8.3000001907348633</v>
      </c>
      <c r="BH14" s="5">
        <v>2019</v>
      </c>
      <c r="BI14" s="5">
        <v>5054.1494734979678</v>
      </c>
      <c r="BJ14" s="5">
        <v>29.999538421630859</v>
      </c>
      <c r="BK14" s="5"/>
      <c r="BM14">
        <f t="shared" si="4"/>
        <v>0.62040323940139985</v>
      </c>
      <c r="BN14">
        <f t="shared" si="5"/>
        <v>0.43428513122813439</v>
      </c>
      <c r="BO14">
        <f t="shared" si="6"/>
        <v>0.50341586855827591</v>
      </c>
      <c r="BP14">
        <f t="shared" si="7"/>
        <v>0.52154849971696104</v>
      </c>
      <c r="BQ14">
        <f t="shared" si="8"/>
        <v>8.9338066473801575E-2</v>
      </c>
      <c r="BR14">
        <f t="shared" si="9"/>
        <v>9.8214370376323717E-2</v>
      </c>
      <c r="BS14">
        <f t="shared" si="0"/>
        <v>0.3753850548183027</v>
      </c>
      <c r="BT14">
        <f t="shared" si="1"/>
        <v>40</v>
      </c>
      <c r="BU14" t="str">
        <f t="shared" si="2"/>
        <v>Attractivité Moyenne</v>
      </c>
      <c r="BY14" s="7">
        <f t="shared" si="3"/>
        <v>0.37538505481155743</v>
      </c>
      <c r="BZ14">
        <f t="shared" si="10"/>
        <v>40</v>
      </c>
      <c r="CB14">
        <f t="shared" si="11"/>
        <v>116.08527131782947</v>
      </c>
    </row>
    <row r="15" spans="1:80" x14ac:dyDescent="0.25">
      <c r="A15">
        <v>2019</v>
      </c>
      <c r="B15" t="s">
        <v>141</v>
      </c>
      <c r="C15" t="s">
        <v>142</v>
      </c>
      <c r="D15" s="5"/>
      <c r="E15" t="s">
        <v>69</v>
      </c>
      <c r="F15" t="s">
        <v>70</v>
      </c>
      <c r="G15" t="s">
        <v>71</v>
      </c>
      <c r="H15" t="s">
        <v>131</v>
      </c>
      <c r="I15" t="s">
        <v>132</v>
      </c>
      <c r="J15" t="s">
        <v>143</v>
      </c>
      <c r="K15" t="s">
        <v>94</v>
      </c>
      <c r="L15" t="s">
        <v>76</v>
      </c>
      <c r="M15" t="s">
        <v>77</v>
      </c>
      <c r="N15" t="s">
        <v>110</v>
      </c>
      <c r="O15" t="s">
        <v>141</v>
      </c>
      <c r="P15" t="s">
        <v>78</v>
      </c>
      <c r="Q15" t="s">
        <v>78</v>
      </c>
      <c r="R15" t="s">
        <v>78</v>
      </c>
      <c r="S15" t="s">
        <v>90</v>
      </c>
      <c r="T15" t="s">
        <v>78</v>
      </c>
      <c r="U15" s="5">
        <v>7675</v>
      </c>
      <c r="V15" s="5">
        <v>4825415.92</v>
      </c>
      <c r="W15" s="5">
        <v>628.71868664495116</v>
      </c>
      <c r="X15" s="5">
        <v>10513.152339</v>
      </c>
      <c r="Y15" s="5">
        <v>4354443.5999999996</v>
      </c>
      <c r="Z15" s="5">
        <v>567.35421498371329</v>
      </c>
      <c r="AA15" s="5">
        <v>12879266.619999999</v>
      </c>
      <c r="AB15" s="5">
        <v>1678.0803413680781</v>
      </c>
      <c r="AC15" s="5">
        <v>12408294.300000001</v>
      </c>
      <c r="AD15" s="5">
        <v>1616.7158697068405</v>
      </c>
      <c r="AE15" s="5">
        <v>11419687.109999999</v>
      </c>
      <c r="AF15" s="5">
        <v>1487.9071153094462</v>
      </c>
      <c r="AG15" s="5">
        <v>9964687.1099999994</v>
      </c>
      <c r="AH15" s="5">
        <v>1298.3305680781759</v>
      </c>
      <c r="AI15" s="5">
        <v>68</v>
      </c>
      <c r="AJ15" s="5">
        <v>21.381981247452099</v>
      </c>
      <c r="AK15" s="5">
        <v>4906</v>
      </c>
      <c r="AL15" s="5">
        <v>23.711111111111112</v>
      </c>
      <c r="AM15" s="5">
        <v>4500</v>
      </c>
      <c r="AN15" s="6">
        <v>22.39</v>
      </c>
      <c r="AO15" s="5">
        <v>38.131023406982422</v>
      </c>
      <c r="AP15" s="5">
        <v>62</v>
      </c>
      <c r="AQ15" s="5">
        <v>68</v>
      </c>
      <c r="AR15" s="5">
        <v>101</v>
      </c>
      <c r="AS15" s="5">
        <v>102</v>
      </c>
      <c r="AT15" s="5">
        <v>119</v>
      </c>
      <c r="AU15" s="5">
        <v>100</v>
      </c>
      <c r="AV15" s="5">
        <v>100</v>
      </c>
      <c r="AW15" s="5">
        <v>100</v>
      </c>
      <c r="AX15" s="5">
        <v>100</v>
      </c>
      <c r="AY15" s="5">
        <v>25.3</v>
      </c>
      <c r="AZ15" s="5">
        <v>44.8</v>
      </c>
      <c r="BA15" t="s">
        <v>81</v>
      </c>
      <c r="BB15" t="s">
        <v>82</v>
      </c>
      <c r="BC15" s="5">
        <v>46.5</v>
      </c>
      <c r="BD15" s="5">
        <v>14.4</v>
      </c>
      <c r="BE15" s="5">
        <v>8.9</v>
      </c>
      <c r="BF15" s="5">
        <v>7.7</v>
      </c>
      <c r="BG15" s="5">
        <v>8.3000001907348633</v>
      </c>
      <c r="BH15" s="5">
        <v>2019</v>
      </c>
      <c r="BI15" s="5">
        <v>1067</v>
      </c>
      <c r="BJ15" s="5">
        <v>21.748878479003906</v>
      </c>
      <c r="BK15" s="5"/>
      <c r="BM15">
        <f t="shared" si="4"/>
        <v>0.62040323940139985</v>
      </c>
      <c r="BN15">
        <f t="shared" si="5"/>
        <v>0.48547249278418569</v>
      </c>
      <c r="BO15">
        <f t="shared" si="6"/>
        <v>0.48149495409942644</v>
      </c>
      <c r="BP15">
        <f t="shared" si="7"/>
        <v>0.48774873509400718</v>
      </c>
      <c r="BQ15">
        <f t="shared" si="8"/>
        <v>8.9338066473801575E-2</v>
      </c>
      <c r="BR15">
        <f t="shared" si="9"/>
        <v>0.23656610443382498</v>
      </c>
      <c r="BS15">
        <f t="shared" si="0"/>
        <v>0.42490024461638237</v>
      </c>
      <c r="BT15">
        <f t="shared" si="1"/>
        <v>17</v>
      </c>
      <c r="BU15" t="str">
        <f t="shared" si="2"/>
        <v>Attractivité Moyenne</v>
      </c>
      <c r="BY15" s="7">
        <f t="shared" si="3"/>
        <v>0.42490024460874742</v>
      </c>
      <c r="BZ15">
        <f t="shared" si="10"/>
        <v>17</v>
      </c>
      <c r="CB15">
        <f t="shared" si="11"/>
        <v>109.6774193548387</v>
      </c>
    </row>
    <row r="16" spans="1:80" x14ac:dyDescent="0.25">
      <c r="A16">
        <v>2019</v>
      </c>
      <c r="B16" t="s">
        <v>144</v>
      </c>
      <c r="C16" t="s">
        <v>145</v>
      </c>
      <c r="D16" s="5"/>
      <c r="E16" t="s">
        <v>69</v>
      </c>
      <c r="F16" t="s">
        <v>70</v>
      </c>
      <c r="G16" t="s">
        <v>71</v>
      </c>
      <c r="H16" t="s">
        <v>131</v>
      </c>
      <c r="I16" t="s">
        <v>132</v>
      </c>
      <c r="J16" t="s">
        <v>146</v>
      </c>
      <c r="K16" t="s">
        <v>94</v>
      </c>
      <c r="L16" t="s">
        <v>76</v>
      </c>
      <c r="M16" t="s">
        <v>77</v>
      </c>
      <c r="N16" t="s">
        <v>67</v>
      </c>
      <c r="O16" t="s">
        <v>144</v>
      </c>
      <c r="P16" t="s">
        <v>78</v>
      </c>
      <c r="Q16" t="s">
        <v>78</v>
      </c>
      <c r="R16" t="s">
        <v>78</v>
      </c>
      <c r="S16" t="s">
        <v>90</v>
      </c>
      <c r="T16" t="s">
        <v>78</v>
      </c>
      <c r="U16" s="5">
        <v>17005</v>
      </c>
      <c r="V16" s="5">
        <v>2868809.68</v>
      </c>
      <c r="W16" s="5">
        <v>168.70389179653043</v>
      </c>
      <c r="X16" s="5">
        <v>12133.459792</v>
      </c>
      <c r="Y16" s="5">
        <v>1435891.2</v>
      </c>
      <c r="Z16" s="5">
        <v>84.439353131431929</v>
      </c>
      <c r="AA16" s="5">
        <v>24146439.48</v>
      </c>
      <c r="AB16" s="5">
        <v>1419.9611573066745</v>
      </c>
      <c r="AC16" s="5">
        <v>22713521</v>
      </c>
      <c r="AD16" s="5">
        <v>1335.6966186415759</v>
      </c>
      <c r="AE16" s="5">
        <v>28441456.43</v>
      </c>
      <c r="AF16" s="5">
        <v>1672.5349267862393</v>
      </c>
      <c r="AG16" s="5">
        <v>28441456.43</v>
      </c>
      <c r="AH16" s="5">
        <v>1672.5349267862393</v>
      </c>
      <c r="AI16" s="5">
        <v>179</v>
      </c>
      <c r="AJ16" s="5">
        <v>18.711843434901379</v>
      </c>
      <c r="AK16" s="5">
        <v>10495.307565807299</v>
      </c>
      <c r="AL16" s="5">
        <v>27.127878082200791</v>
      </c>
      <c r="AM16" s="5">
        <v>9743.6831312508075</v>
      </c>
      <c r="AN16" s="8">
        <f>AVERAGE('[1]2020'!$AS$46,'[2]2021'!$AG$46)</f>
        <v>25.862916666666663</v>
      </c>
      <c r="AO16" s="5">
        <v>5.0485854148864746</v>
      </c>
      <c r="AP16" s="5">
        <v>168</v>
      </c>
      <c r="AQ16" s="5">
        <v>179</v>
      </c>
      <c r="AR16" s="5">
        <v>181</v>
      </c>
      <c r="AS16" s="5">
        <v>271</v>
      </c>
      <c r="AT16" s="5">
        <v>328</v>
      </c>
      <c r="AU16" s="5">
        <v>100</v>
      </c>
      <c r="AV16" s="5">
        <v>100</v>
      </c>
      <c r="AW16" s="5">
        <v>100</v>
      </c>
      <c r="AX16" s="5">
        <v>100</v>
      </c>
      <c r="AY16" s="5">
        <v>25.3</v>
      </c>
      <c r="AZ16" s="5">
        <v>44.8</v>
      </c>
      <c r="BA16" t="s">
        <v>81</v>
      </c>
      <c r="BB16" t="s">
        <v>82</v>
      </c>
      <c r="BC16" s="5">
        <v>46.5</v>
      </c>
      <c r="BD16" s="5">
        <v>14.4</v>
      </c>
      <c r="BE16" s="5">
        <v>8.9</v>
      </c>
      <c r="BF16" s="5">
        <v>7.7</v>
      </c>
      <c r="BG16" s="5">
        <v>8.3000001907348633</v>
      </c>
      <c r="BH16" s="5">
        <v>2019</v>
      </c>
      <c r="BI16" s="5">
        <v>2643.2544805616835</v>
      </c>
      <c r="BJ16" s="5">
        <v>25.185108184814453</v>
      </c>
      <c r="BK16" s="5"/>
      <c r="BM16">
        <f t="shared" si="4"/>
        <v>0.62040323940139985</v>
      </c>
      <c r="BN16">
        <f t="shared" si="5"/>
        <v>0.46415401237606391</v>
      </c>
      <c r="BO16">
        <f t="shared" si="6"/>
        <v>0.45994886659771533</v>
      </c>
      <c r="BP16">
        <f t="shared" si="7"/>
        <v>0.50431435657955348</v>
      </c>
      <c r="BQ16">
        <f t="shared" si="8"/>
        <v>8.9338066473801575E-2</v>
      </c>
      <c r="BR16">
        <f t="shared" si="9"/>
        <v>3.132158745790229E-2</v>
      </c>
      <c r="BS16">
        <f t="shared" si="0"/>
        <v>0.34671035857082139</v>
      </c>
      <c r="BT16">
        <f t="shared" si="1"/>
        <v>58</v>
      </c>
      <c r="BU16" t="str">
        <f t="shared" si="2"/>
        <v>Attractivité Moyenne</v>
      </c>
      <c r="BY16" s="7">
        <f t="shared" si="3"/>
        <v>0.34671035856459137</v>
      </c>
      <c r="BZ16">
        <f t="shared" si="10"/>
        <v>58</v>
      </c>
      <c r="CB16">
        <f t="shared" si="11"/>
        <v>106.54761904761905</v>
      </c>
    </row>
    <row r="17" spans="1:80" x14ac:dyDescent="0.25">
      <c r="A17">
        <v>2019</v>
      </c>
      <c r="B17" t="s">
        <v>147</v>
      </c>
      <c r="C17" t="s">
        <v>148</v>
      </c>
      <c r="D17" s="5"/>
      <c r="E17" t="s">
        <v>69</v>
      </c>
      <c r="F17" t="s">
        <v>70</v>
      </c>
      <c r="G17" t="s">
        <v>71</v>
      </c>
      <c r="H17" t="s">
        <v>85</v>
      </c>
      <c r="I17" t="s">
        <v>86</v>
      </c>
      <c r="J17" t="s">
        <v>149</v>
      </c>
      <c r="K17" t="s">
        <v>75</v>
      </c>
      <c r="L17" t="s">
        <v>76</v>
      </c>
      <c r="M17" t="s">
        <v>77</v>
      </c>
      <c r="N17" t="s">
        <v>67</v>
      </c>
      <c r="O17" t="s">
        <v>147</v>
      </c>
      <c r="P17" t="s">
        <v>78</v>
      </c>
      <c r="Q17" t="s">
        <v>79</v>
      </c>
      <c r="R17" t="s">
        <v>78</v>
      </c>
      <c r="S17" t="s">
        <v>80</v>
      </c>
      <c r="T17" t="s">
        <v>78</v>
      </c>
      <c r="U17" s="5">
        <v>17499</v>
      </c>
      <c r="V17" s="5">
        <v>3910463.83</v>
      </c>
      <c r="W17" s="5">
        <v>223.46784559117665</v>
      </c>
      <c r="X17" s="5">
        <v>9771.5671579999998</v>
      </c>
      <c r="Y17" s="5">
        <v>3091891.41</v>
      </c>
      <c r="Z17" s="5">
        <v>176.68960569175383</v>
      </c>
      <c r="AA17" s="5">
        <v>23142850.969999999</v>
      </c>
      <c r="AB17" s="5">
        <v>1322.5241996685525</v>
      </c>
      <c r="AC17" s="5">
        <v>22324278.550000001</v>
      </c>
      <c r="AD17" s="5">
        <v>1275.7459597691297</v>
      </c>
      <c r="AE17" s="5">
        <v>25204932.289999999</v>
      </c>
      <c r="AF17" s="5">
        <v>1440.3641516658095</v>
      </c>
      <c r="AG17" s="5">
        <v>23705797.859999999</v>
      </c>
      <c r="AH17" s="5">
        <v>1354.6944316818103</v>
      </c>
      <c r="AI17" s="5">
        <v>159</v>
      </c>
      <c r="AJ17" s="5">
        <v>18.430757686727922</v>
      </c>
      <c r="AK17" s="5">
        <v>9900.4076697628807</v>
      </c>
      <c r="AL17" s="5">
        <v>39.654337539231136</v>
      </c>
      <c r="AM17" s="5">
        <v>9168.8843352096555</v>
      </c>
      <c r="AN17" s="6">
        <v>52.446666666666665</v>
      </c>
      <c r="AO17" s="5">
        <v>12.267009735107422</v>
      </c>
      <c r="AP17" s="5">
        <v>145</v>
      </c>
      <c r="AQ17" s="5">
        <v>159</v>
      </c>
      <c r="AR17" s="5">
        <v>170</v>
      </c>
      <c r="AS17" s="5">
        <v>193</v>
      </c>
      <c r="AT17" s="5">
        <v>234</v>
      </c>
      <c r="AU17" s="5">
        <v>100</v>
      </c>
      <c r="AV17" s="5">
        <v>100</v>
      </c>
      <c r="AW17" s="5">
        <v>100</v>
      </c>
      <c r="AX17" s="5">
        <v>100</v>
      </c>
      <c r="AY17" s="5">
        <v>25.3</v>
      </c>
      <c r="AZ17" s="5">
        <v>44.8</v>
      </c>
      <c r="BA17" t="s">
        <v>81</v>
      </c>
      <c r="BB17" t="s">
        <v>82</v>
      </c>
      <c r="BC17" s="5">
        <v>46.5</v>
      </c>
      <c r="BD17" s="5">
        <v>14.4</v>
      </c>
      <c r="BE17" s="5">
        <v>8.9</v>
      </c>
      <c r="BF17" s="5">
        <v>7.7</v>
      </c>
      <c r="BG17" s="5">
        <v>8.3000001907348633</v>
      </c>
      <c r="BH17" s="5">
        <v>2019</v>
      </c>
      <c r="BI17" s="5">
        <v>3635.8603428657252</v>
      </c>
      <c r="BJ17" s="5">
        <v>36.724349975585938</v>
      </c>
      <c r="BK17" s="5"/>
      <c r="BM17">
        <f t="shared" si="4"/>
        <v>0.62040323940139985</v>
      </c>
      <c r="BN17">
        <f t="shared" si="5"/>
        <v>0.39256418250375752</v>
      </c>
      <c r="BO17">
        <f t="shared" si="6"/>
        <v>0.2950224204433457</v>
      </c>
      <c r="BP17">
        <f t="shared" si="7"/>
        <v>0.50605822166671721</v>
      </c>
      <c r="BQ17">
        <f t="shared" si="8"/>
        <v>8.9338066473801575E-2</v>
      </c>
      <c r="BR17">
        <f t="shared" si="9"/>
        <v>7.6104925774291524E-2</v>
      </c>
      <c r="BS17">
        <f t="shared" si="0"/>
        <v>0.26322275754495622</v>
      </c>
      <c r="BT17">
        <f t="shared" si="1"/>
        <v>101</v>
      </c>
      <c r="BU17" t="str">
        <f t="shared" si="2"/>
        <v>Attractivité Faible</v>
      </c>
      <c r="BY17" s="7">
        <f t="shared" si="3"/>
        <v>0.26322275754022645</v>
      </c>
      <c r="BZ17">
        <f t="shared" si="10"/>
        <v>101</v>
      </c>
      <c r="CB17">
        <f t="shared" si="11"/>
        <v>109.6551724137931</v>
      </c>
    </row>
    <row r="18" spans="1:80" x14ac:dyDescent="0.25">
      <c r="A18">
        <v>2019</v>
      </c>
      <c r="B18" t="s">
        <v>150</v>
      </c>
      <c r="C18" t="s">
        <v>151</v>
      </c>
      <c r="D18" s="5"/>
      <c r="E18" t="s">
        <v>69</v>
      </c>
      <c r="F18" t="s">
        <v>70</v>
      </c>
      <c r="G18" t="s">
        <v>71</v>
      </c>
      <c r="H18" t="s">
        <v>85</v>
      </c>
      <c r="I18" t="s">
        <v>86</v>
      </c>
      <c r="J18" t="s">
        <v>152</v>
      </c>
      <c r="K18" t="s">
        <v>75</v>
      </c>
      <c r="L18" t="s">
        <v>88</v>
      </c>
      <c r="M18" t="s">
        <v>89</v>
      </c>
      <c r="N18" t="s">
        <v>67</v>
      </c>
      <c r="O18" t="s">
        <v>150</v>
      </c>
      <c r="P18" t="s">
        <v>78</v>
      </c>
      <c r="Q18" t="s">
        <v>79</v>
      </c>
      <c r="R18" t="s">
        <v>78</v>
      </c>
      <c r="S18" t="s">
        <v>90</v>
      </c>
      <c r="T18" t="s">
        <v>79</v>
      </c>
      <c r="U18" s="5">
        <v>22672</v>
      </c>
      <c r="V18" s="5">
        <v>5439944.8399999999</v>
      </c>
      <c r="W18" s="5">
        <v>239.94110973888496</v>
      </c>
      <c r="X18" s="5">
        <v>10733.236454</v>
      </c>
      <c r="Y18" s="5">
        <v>4358525.76</v>
      </c>
      <c r="Z18" s="5">
        <v>192.24266760762171</v>
      </c>
      <c r="AA18" s="5">
        <v>35466818.82</v>
      </c>
      <c r="AB18" s="5">
        <v>1564.3445139378971</v>
      </c>
      <c r="AC18" s="5">
        <v>34385399.740000002</v>
      </c>
      <c r="AD18" s="5">
        <v>1516.6460718066339</v>
      </c>
      <c r="AE18" s="5">
        <v>36534556.530000001</v>
      </c>
      <c r="AF18" s="5">
        <v>1611.4395082039521</v>
      </c>
      <c r="AG18" s="5">
        <v>36534556.530000001</v>
      </c>
      <c r="AH18" s="5">
        <v>1611.4395082039521</v>
      </c>
      <c r="AI18" s="5">
        <v>283</v>
      </c>
      <c r="AJ18" s="5">
        <v>23.55145605975887</v>
      </c>
      <c r="AK18" s="5">
        <v>13648.1268031203</v>
      </c>
      <c r="AL18" s="5">
        <v>34.113393792713246</v>
      </c>
      <c r="AM18" s="5">
        <v>12702.070858780407</v>
      </c>
      <c r="AN18" s="6">
        <v>29.963333333333335</v>
      </c>
      <c r="AO18" s="5">
        <v>11.929871559143066</v>
      </c>
      <c r="AP18" s="5">
        <v>246</v>
      </c>
      <c r="AQ18" s="5">
        <v>283</v>
      </c>
      <c r="AR18" s="5">
        <v>293</v>
      </c>
      <c r="AS18" s="5">
        <v>298</v>
      </c>
      <c r="AT18" s="5">
        <v>382</v>
      </c>
      <c r="AU18" s="5">
        <v>100</v>
      </c>
      <c r="AV18" s="5">
        <v>100</v>
      </c>
      <c r="AW18" s="5">
        <v>100</v>
      </c>
      <c r="AX18" s="5">
        <v>100</v>
      </c>
      <c r="AY18" s="5">
        <v>25.3</v>
      </c>
      <c r="AZ18" s="5">
        <v>44.8</v>
      </c>
      <c r="BA18" t="s">
        <v>81</v>
      </c>
      <c r="BB18" t="s">
        <v>82</v>
      </c>
      <c r="BC18" s="5">
        <v>46.5</v>
      </c>
      <c r="BD18" s="5">
        <v>14.4</v>
      </c>
      <c r="BE18" s="5">
        <v>8.9</v>
      </c>
      <c r="BF18" s="5">
        <v>7.7</v>
      </c>
      <c r="BG18" s="5">
        <v>8.3000001907348633</v>
      </c>
      <c r="BH18" s="5">
        <v>2019</v>
      </c>
      <c r="BI18" s="5">
        <v>4333.1074518852338</v>
      </c>
      <c r="BJ18" s="5">
        <v>31.748733520507813</v>
      </c>
      <c r="BK18" s="5"/>
      <c r="BM18">
        <f t="shared" si="4"/>
        <v>0.62040323940139985</v>
      </c>
      <c r="BN18">
        <f t="shared" si="5"/>
        <v>0.42343306817125126</v>
      </c>
      <c r="BO18">
        <f t="shared" si="6"/>
        <v>0.43450974876876036</v>
      </c>
      <c r="BP18">
        <f t="shared" si="7"/>
        <v>0.47428924308045856</v>
      </c>
      <c r="BQ18">
        <f t="shared" si="8"/>
        <v>8.9338066473801575E-2</v>
      </c>
      <c r="BR18">
        <f t="shared" si="9"/>
        <v>7.4013309609349875E-2</v>
      </c>
      <c r="BS18">
        <f t="shared" si="0"/>
        <v>0.32375092294167385</v>
      </c>
      <c r="BT18">
        <f t="shared" si="1"/>
        <v>74</v>
      </c>
      <c r="BU18" t="str">
        <f t="shared" si="2"/>
        <v>Attractivité Faible</v>
      </c>
      <c r="BY18" s="7">
        <f t="shared" si="3"/>
        <v>0.32375092293585644</v>
      </c>
      <c r="BZ18">
        <f t="shared" si="10"/>
        <v>74</v>
      </c>
      <c r="CB18">
        <f t="shared" si="11"/>
        <v>115.04065040650406</v>
      </c>
    </row>
    <row r="19" spans="1:80" x14ac:dyDescent="0.25">
      <c r="A19">
        <v>2019</v>
      </c>
      <c r="B19" t="s">
        <v>153</v>
      </c>
      <c r="C19" t="s">
        <v>154</v>
      </c>
      <c r="D19" s="5"/>
      <c r="E19" t="s">
        <v>69</v>
      </c>
      <c r="F19" t="s">
        <v>70</v>
      </c>
      <c r="G19" t="s">
        <v>71</v>
      </c>
      <c r="H19" t="s">
        <v>131</v>
      </c>
      <c r="I19" t="s">
        <v>132</v>
      </c>
      <c r="J19" t="s">
        <v>155</v>
      </c>
      <c r="K19" t="s">
        <v>94</v>
      </c>
      <c r="L19" t="s">
        <v>76</v>
      </c>
      <c r="M19" t="s">
        <v>77</v>
      </c>
      <c r="N19" t="s">
        <v>67</v>
      </c>
      <c r="O19" t="s">
        <v>153</v>
      </c>
      <c r="P19" t="s">
        <v>78</v>
      </c>
      <c r="Q19" t="s">
        <v>78</v>
      </c>
      <c r="R19" t="s">
        <v>78</v>
      </c>
      <c r="S19" t="s">
        <v>140</v>
      </c>
      <c r="T19" t="s">
        <v>78</v>
      </c>
      <c r="U19" s="5">
        <v>24731</v>
      </c>
      <c r="V19" s="5">
        <v>12858417.23</v>
      </c>
      <c r="W19" s="5">
        <v>519.931148356314</v>
      </c>
      <c r="X19" s="5">
        <v>15103.250536</v>
      </c>
      <c r="Y19" s="5">
        <v>12182850.35</v>
      </c>
      <c r="Z19" s="5">
        <v>492.61454652056125</v>
      </c>
      <c r="AA19" s="5">
        <v>44541204.640000001</v>
      </c>
      <c r="AB19" s="5">
        <v>1801.0272386882859</v>
      </c>
      <c r="AC19" s="5">
        <v>43865637.759999998</v>
      </c>
      <c r="AD19" s="5">
        <v>1773.7106368525331</v>
      </c>
      <c r="AE19" s="5">
        <v>37604722.189999998</v>
      </c>
      <c r="AF19" s="5">
        <v>1520.5500056609112</v>
      </c>
      <c r="AG19" s="5">
        <v>35557001.189999998</v>
      </c>
      <c r="AH19" s="5">
        <v>1437.750240184384</v>
      </c>
      <c r="AI19" s="5">
        <v>355</v>
      </c>
      <c r="AJ19" s="5">
        <v>17.908988285828062</v>
      </c>
      <c r="AK19" s="5">
        <v>15910.9080014309</v>
      </c>
      <c r="AL19" s="5">
        <v>25.086237132070739</v>
      </c>
      <c r="AM19" s="5">
        <v>14835.433235428494</v>
      </c>
      <c r="AN19" s="6">
        <v>46.726666666666667</v>
      </c>
      <c r="AO19" s="5">
        <v>32.397129058837891</v>
      </c>
      <c r="AP19" s="5">
        <v>324</v>
      </c>
      <c r="AQ19" s="5">
        <v>355</v>
      </c>
      <c r="AR19" s="5">
        <v>357</v>
      </c>
      <c r="AS19" s="5">
        <v>464</v>
      </c>
      <c r="AT19" s="5">
        <v>505</v>
      </c>
      <c r="AU19" s="5">
        <v>100</v>
      </c>
      <c r="AV19" s="5">
        <v>100</v>
      </c>
      <c r="AW19" s="5">
        <v>100</v>
      </c>
      <c r="AX19" s="5">
        <v>100</v>
      </c>
      <c r="AY19" s="5">
        <v>25.3</v>
      </c>
      <c r="AZ19" s="5">
        <v>44.8</v>
      </c>
      <c r="BA19" t="s">
        <v>81</v>
      </c>
      <c r="BB19" t="s">
        <v>82</v>
      </c>
      <c r="BC19" s="5">
        <v>46.5</v>
      </c>
      <c r="BD19" s="5">
        <v>14.4</v>
      </c>
      <c r="BE19" s="5">
        <v>8.9</v>
      </c>
      <c r="BF19" s="5">
        <v>7.7</v>
      </c>
      <c r="BG19" s="5">
        <v>8.3000001907348633</v>
      </c>
      <c r="BH19" s="5">
        <v>2019</v>
      </c>
      <c r="BI19" s="5">
        <v>3721.6519610096266</v>
      </c>
      <c r="BJ19" s="5">
        <v>23.390569686889648</v>
      </c>
      <c r="BK19" s="5"/>
      <c r="BM19">
        <f t="shared" si="4"/>
        <v>0.62040323940139985</v>
      </c>
      <c r="BN19">
        <f t="shared" si="5"/>
        <v>0.47528738734949461</v>
      </c>
      <c r="BO19">
        <f t="shared" si="6"/>
        <v>0.33050948573710576</v>
      </c>
      <c r="BP19">
        <f t="shared" si="7"/>
        <v>0.50929529593210532</v>
      </c>
      <c r="BQ19">
        <f t="shared" si="8"/>
        <v>8.9338066473801575E-2</v>
      </c>
      <c r="BR19">
        <f t="shared" si="9"/>
        <v>0.2009928381540825</v>
      </c>
      <c r="BS19">
        <f t="shared" si="0"/>
        <v>0.35006311188283901</v>
      </c>
      <c r="BT19">
        <f t="shared" si="1"/>
        <v>55</v>
      </c>
      <c r="BU19" t="str">
        <f t="shared" si="2"/>
        <v>Attractivité Moyenne</v>
      </c>
      <c r="BY19" s="7">
        <f t="shared" si="3"/>
        <v>0.35006311187654882</v>
      </c>
      <c r="BZ19">
        <f t="shared" si="10"/>
        <v>55</v>
      </c>
      <c r="CB19">
        <f t="shared" si="11"/>
        <v>109.5679012345679</v>
      </c>
    </row>
    <row r="20" spans="1:80" x14ac:dyDescent="0.25">
      <c r="A20">
        <v>2019</v>
      </c>
      <c r="B20" t="s">
        <v>156</v>
      </c>
      <c r="C20" t="s">
        <v>157</v>
      </c>
      <c r="D20" s="5"/>
      <c r="E20" t="s">
        <v>69</v>
      </c>
      <c r="F20" t="s">
        <v>70</v>
      </c>
      <c r="G20" t="s">
        <v>71</v>
      </c>
      <c r="H20" t="s">
        <v>85</v>
      </c>
      <c r="I20" t="s">
        <v>86</v>
      </c>
      <c r="J20" t="s">
        <v>158</v>
      </c>
      <c r="K20" t="s">
        <v>75</v>
      </c>
      <c r="L20" t="s">
        <v>88</v>
      </c>
      <c r="M20" t="s">
        <v>89</v>
      </c>
      <c r="N20" t="s">
        <v>67</v>
      </c>
      <c r="O20" t="s">
        <v>156</v>
      </c>
      <c r="P20" t="s">
        <v>78</v>
      </c>
      <c r="Q20" t="s">
        <v>78</v>
      </c>
      <c r="R20" t="s">
        <v>78</v>
      </c>
      <c r="S20" t="s">
        <v>80</v>
      </c>
      <c r="T20" t="s">
        <v>78</v>
      </c>
      <c r="U20" s="5">
        <v>8344</v>
      </c>
      <c r="V20" s="5">
        <v>5732166.9800000004</v>
      </c>
      <c r="W20" s="5">
        <v>686.98070230105475</v>
      </c>
      <c r="X20" s="5">
        <v>9014.8716069999991</v>
      </c>
      <c r="Y20" s="5">
        <v>5433362.4400000004</v>
      </c>
      <c r="Z20" s="5">
        <v>651.16999520613615</v>
      </c>
      <c r="AA20" s="5">
        <v>13318540.060000001</v>
      </c>
      <c r="AB20" s="5">
        <v>1596.1816946308725</v>
      </c>
      <c r="AC20" s="5">
        <v>13019735.52</v>
      </c>
      <c r="AD20" s="5">
        <v>1560.3709875359539</v>
      </c>
      <c r="AE20" s="5">
        <v>12244171.66</v>
      </c>
      <c r="AF20" s="5">
        <v>1467.4222986577181</v>
      </c>
      <c r="AG20" s="5">
        <v>10744171.66</v>
      </c>
      <c r="AH20" s="5">
        <v>1287.6524041227228</v>
      </c>
      <c r="AI20" s="5">
        <v>70</v>
      </c>
      <c r="AJ20" s="5">
        <v>17.117635770485482</v>
      </c>
      <c r="AK20" s="5">
        <v>5216.0870042708702</v>
      </c>
      <c r="AL20" s="5">
        <v>34.578860445915801</v>
      </c>
      <c r="AM20" s="5">
        <v>4848.7287370347731</v>
      </c>
      <c r="AN20" s="6">
        <v>20.946666666666669</v>
      </c>
      <c r="AO20" s="5">
        <v>44.375091552734375</v>
      </c>
      <c r="AP20" s="5">
        <v>89</v>
      </c>
      <c r="AQ20" s="5">
        <v>70</v>
      </c>
      <c r="AR20" s="5">
        <v>85</v>
      </c>
      <c r="AS20" s="5">
        <v>105</v>
      </c>
      <c r="AT20" s="5">
        <v>130</v>
      </c>
      <c r="AU20" s="5">
        <v>78.651685393258433</v>
      </c>
      <c r="AV20" s="5">
        <v>100</v>
      </c>
      <c r="AW20" s="5">
        <v>100</v>
      </c>
      <c r="AX20" s="5">
        <v>100</v>
      </c>
      <c r="AY20" s="5">
        <v>25.3</v>
      </c>
      <c r="AZ20" s="5">
        <v>44.8</v>
      </c>
      <c r="BA20" t="s">
        <v>81</v>
      </c>
      <c r="BB20" t="s">
        <v>82</v>
      </c>
      <c r="BC20" s="5">
        <v>46.5</v>
      </c>
      <c r="BD20" s="5">
        <v>14.4</v>
      </c>
      <c r="BE20" s="5">
        <v>8.9</v>
      </c>
      <c r="BF20" s="5">
        <v>7.7</v>
      </c>
      <c r="BG20" s="5">
        <v>8.3000001907348633</v>
      </c>
      <c r="BH20" s="5">
        <v>2019</v>
      </c>
      <c r="BI20" s="5">
        <v>1676.6351433802699</v>
      </c>
      <c r="BJ20" s="5">
        <v>32.143543243408203</v>
      </c>
      <c r="BK20" s="5"/>
      <c r="BM20">
        <f t="shared" si="4"/>
        <v>0.48795760402357297</v>
      </c>
      <c r="BN20">
        <f t="shared" si="5"/>
        <v>0.42098365586090558</v>
      </c>
      <c r="BO20">
        <f t="shared" si="6"/>
        <v>0.49044944085478659</v>
      </c>
      <c r="BP20">
        <f t="shared" si="7"/>
        <v>0.51420487257237513</v>
      </c>
      <c r="BQ20">
        <f t="shared" si="8"/>
        <v>8.9338066473801575E-2</v>
      </c>
      <c r="BR20">
        <f t="shared" si="9"/>
        <v>0.27530450548050101</v>
      </c>
      <c r="BS20">
        <f t="shared" si="0"/>
        <v>0.37626856756969651</v>
      </c>
      <c r="BT20">
        <f t="shared" si="1"/>
        <v>37</v>
      </c>
      <c r="BU20" t="str">
        <f t="shared" si="2"/>
        <v>Attractivité Moyenne</v>
      </c>
      <c r="BY20" s="7">
        <f t="shared" si="3"/>
        <v>0.37626856756293542</v>
      </c>
      <c r="BZ20">
        <f t="shared" si="10"/>
        <v>37</v>
      </c>
      <c r="CB20">
        <f t="shared" si="11"/>
        <v>78.651685393258433</v>
      </c>
    </row>
    <row r="21" spans="1:80" x14ac:dyDescent="0.25">
      <c r="A21">
        <v>2019</v>
      </c>
      <c r="B21" t="s">
        <v>159</v>
      </c>
      <c r="C21" s="1" t="s">
        <v>160</v>
      </c>
      <c r="D21" s="5"/>
      <c r="E21" t="s">
        <v>69</v>
      </c>
      <c r="F21" t="s">
        <v>70</v>
      </c>
      <c r="G21" t="s">
        <v>71</v>
      </c>
      <c r="H21" t="s">
        <v>72</v>
      </c>
      <c r="I21" t="s">
        <v>73</v>
      </c>
      <c r="J21" t="s">
        <v>161</v>
      </c>
      <c r="K21" t="s">
        <v>75</v>
      </c>
      <c r="L21" t="s">
        <v>76</v>
      </c>
      <c r="M21" t="s">
        <v>77</v>
      </c>
      <c r="N21" t="s">
        <v>67</v>
      </c>
      <c r="O21" t="s">
        <v>159</v>
      </c>
      <c r="P21" t="s">
        <v>78</v>
      </c>
      <c r="Q21" t="s">
        <v>78</v>
      </c>
      <c r="R21" t="s">
        <v>78</v>
      </c>
      <c r="S21" t="s">
        <v>80</v>
      </c>
      <c r="T21" t="s">
        <v>79</v>
      </c>
      <c r="U21" s="5">
        <v>16198</v>
      </c>
      <c r="V21" s="5">
        <v>8322677.54</v>
      </c>
      <c r="W21" s="5">
        <v>513.80896036547722</v>
      </c>
      <c r="X21" s="5">
        <v>8582.1408859999992</v>
      </c>
      <c r="Y21" s="5">
        <v>5957496.0899999999</v>
      </c>
      <c r="Z21" s="5">
        <v>367.79207865168536</v>
      </c>
      <c r="AA21" s="5">
        <v>52485960.82</v>
      </c>
      <c r="AB21" s="5">
        <v>3240.2741585380913</v>
      </c>
      <c r="AC21" s="5">
        <v>50120779.369999997</v>
      </c>
      <c r="AD21" s="5">
        <v>3094.257276824299</v>
      </c>
      <c r="AE21" s="5">
        <v>48985338.740000002</v>
      </c>
      <c r="AF21" s="5">
        <v>3024.1596950240773</v>
      </c>
      <c r="AG21" s="5">
        <v>48985338.740000002</v>
      </c>
      <c r="AH21" s="5">
        <v>3024.1596950240773</v>
      </c>
      <c r="AI21" s="5">
        <v>577</v>
      </c>
      <c r="AJ21" s="5">
        <v>25.212393011211237</v>
      </c>
      <c r="AK21" s="5">
        <v>9657.9509817144008</v>
      </c>
      <c r="AL21" s="5">
        <v>30.742712339027495</v>
      </c>
      <c r="AM21" s="5">
        <v>9058.0128153890819</v>
      </c>
      <c r="AN21" s="8">
        <f>AVERAGE('[1]2020'!$AS$21,'[2]2021'!$AG$21)</f>
        <v>34.875833333333333</v>
      </c>
      <c r="AO21" s="5">
        <v>12.161794662475586</v>
      </c>
      <c r="AP21" s="5">
        <v>777</v>
      </c>
      <c r="AQ21" s="5">
        <v>577</v>
      </c>
      <c r="AR21" s="5">
        <v>409</v>
      </c>
      <c r="AS21" s="5">
        <v>454</v>
      </c>
      <c r="AT21" s="5">
        <v>404</v>
      </c>
      <c r="AU21" s="5">
        <v>74.259974259974257</v>
      </c>
      <c r="AV21" s="5">
        <v>70.883882149046798</v>
      </c>
      <c r="AW21" s="5">
        <v>100</v>
      </c>
      <c r="AX21" s="5">
        <v>88.986784140969164</v>
      </c>
      <c r="AY21" s="5">
        <v>25.3</v>
      </c>
      <c r="AZ21" s="5">
        <v>44.8</v>
      </c>
      <c r="BA21" t="s">
        <v>81</v>
      </c>
      <c r="BB21" t="s">
        <v>82</v>
      </c>
      <c r="BC21" s="5">
        <v>46.5</v>
      </c>
      <c r="BD21" s="5">
        <v>14.4</v>
      </c>
      <c r="BE21" s="5">
        <v>8.9</v>
      </c>
      <c r="BF21" s="5">
        <v>7.7</v>
      </c>
      <c r="BG21" s="5">
        <v>8.3000001907348633</v>
      </c>
      <c r="BH21" s="5">
        <v>2019</v>
      </c>
      <c r="BI21" s="5">
        <v>2784.6788234673108</v>
      </c>
      <c r="BJ21" s="5">
        <v>28.833019256591797</v>
      </c>
      <c r="BK21" s="5"/>
      <c r="BM21">
        <f t="shared" si="4"/>
        <v>0.46071128588752602</v>
      </c>
      <c r="BN21">
        <f t="shared" si="5"/>
        <v>0.44152225391627492</v>
      </c>
      <c r="BO21">
        <f t="shared" si="6"/>
        <v>0.40403243963316665</v>
      </c>
      <c r="BP21">
        <f t="shared" si="7"/>
        <v>0.46398473642923321</v>
      </c>
      <c r="BQ21">
        <f t="shared" si="8"/>
        <v>8.9338066473801575E-2</v>
      </c>
      <c r="BR21">
        <f t="shared" si="9"/>
        <v>7.5452168055345076E-2</v>
      </c>
      <c r="BS21">
        <f t="shared" si="0"/>
        <v>0.28242058330125036</v>
      </c>
      <c r="BT21">
        <f t="shared" si="1"/>
        <v>95</v>
      </c>
      <c r="BU21" t="str">
        <f t="shared" si="2"/>
        <v>Attractivité Faible</v>
      </c>
      <c r="BY21" s="7">
        <f t="shared" si="3"/>
        <v>0.28242058329617559</v>
      </c>
      <c r="BZ21">
        <f t="shared" si="10"/>
        <v>95</v>
      </c>
      <c r="CB21">
        <f t="shared" si="11"/>
        <v>74.259974259974257</v>
      </c>
    </row>
    <row r="22" spans="1:80" x14ac:dyDescent="0.25">
      <c r="A22">
        <v>2019</v>
      </c>
      <c r="B22" t="s">
        <v>162</v>
      </c>
      <c r="C22" t="s">
        <v>163</v>
      </c>
      <c r="D22" s="5"/>
      <c r="E22" t="s">
        <v>69</v>
      </c>
      <c r="F22" t="s">
        <v>70</v>
      </c>
      <c r="G22" t="s">
        <v>71</v>
      </c>
      <c r="H22" t="s">
        <v>131</v>
      </c>
      <c r="I22" t="s">
        <v>132</v>
      </c>
      <c r="J22" t="s">
        <v>164</v>
      </c>
      <c r="K22" t="s">
        <v>94</v>
      </c>
      <c r="L22" t="s">
        <v>108</v>
      </c>
      <c r="M22" t="s">
        <v>109</v>
      </c>
      <c r="N22" t="s">
        <v>102</v>
      </c>
      <c r="O22" t="s">
        <v>162</v>
      </c>
      <c r="P22" t="s">
        <v>78</v>
      </c>
      <c r="Q22" t="s">
        <v>79</v>
      </c>
      <c r="R22" t="s">
        <v>78</v>
      </c>
      <c r="S22" t="s">
        <v>80</v>
      </c>
      <c r="T22" t="s">
        <v>78</v>
      </c>
      <c r="U22" s="5">
        <v>6272</v>
      </c>
      <c r="V22" s="5">
        <v>3423127.09</v>
      </c>
      <c r="W22" s="5">
        <v>545.7791916454081</v>
      </c>
      <c r="X22" s="5">
        <v>8815.3148180000007</v>
      </c>
      <c r="Y22" s="5">
        <v>2558875.62</v>
      </c>
      <c r="Z22" s="5">
        <v>407.98399553571431</v>
      </c>
      <c r="AA22" s="5">
        <v>12864433.130000001</v>
      </c>
      <c r="AB22" s="5">
        <v>2051.0894658801021</v>
      </c>
      <c r="AC22" s="5">
        <v>12000181.66</v>
      </c>
      <c r="AD22" s="5">
        <v>1913.2942697704082</v>
      </c>
      <c r="AE22" s="5">
        <v>11299701.949999999</v>
      </c>
      <c r="AF22" s="5">
        <v>1801.6106425382652</v>
      </c>
      <c r="AG22" s="5">
        <v>10058701.949999999</v>
      </c>
      <c r="AH22" s="5">
        <v>1603.7471221301018</v>
      </c>
      <c r="AI22" s="5">
        <v>75</v>
      </c>
      <c r="AJ22" s="5">
        <v>23.182066703116458</v>
      </c>
      <c r="AK22" s="5">
        <v>3658</v>
      </c>
      <c r="AL22" s="5">
        <v>44.015218027509512</v>
      </c>
      <c r="AM22" s="5">
        <v>3417</v>
      </c>
      <c r="AN22" s="8">
        <f>AVERAGE('[1]2020'!$AS$22,'[2]2021'!$AG$22)</f>
        <v>31.844166666666666</v>
      </c>
      <c r="AO22" s="5">
        <v>22.645513534545898</v>
      </c>
      <c r="AP22" s="5">
        <v>74</v>
      </c>
      <c r="AQ22" s="5">
        <v>75</v>
      </c>
      <c r="AR22" s="5">
        <v>64</v>
      </c>
      <c r="AS22" s="5">
        <v>67</v>
      </c>
      <c r="AT22" s="5">
        <v>94</v>
      </c>
      <c r="AU22" s="5">
        <v>100</v>
      </c>
      <c r="AV22" s="5">
        <v>85.333333333333343</v>
      </c>
      <c r="AW22" s="5">
        <v>100</v>
      </c>
      <c r="AX22" s="5">
        <v>100</v>
      </c>
      <c r="AY22" s="5">
        <v>25.3</v>
      </c>
      <c r="AZ22" s="5">
        <v>44.8</v>
      </c>
      <c r="BA22" t="s">
        <v>81</v>
      </c>
      <c r="BB22" t="s">
        <v>82</v>
      </c>
      <c r="BC22" s="5">
        <v>46.5</v>
      </c>
      <c r="BD22" s="5">
        <v>14.4</v>
      </c>
      <c r="BE22" s="5">
        <v>8.9</v>
      </c>
      <c r="BF22" s="5">
        <v>7.7</v>
      </c>
      <c r="BG22" s="5">
        <v>8.3000001907348633</v>
      </c>
      <c r="BH22" s="5">
        <v>2019</v>
      </c>
      <c r="BI22" s="5">
        <v>1504</v>
      </c>
      <c r="BJ22" s="5">
        <v>41.115364074707031</v>
      </c>
      <c r="BK22" s="5"/>
      <c r="BM22">
        <f t="shared" si="4"/>
        <v>0.62040323940139985</v>
      </c>
      <c r="BN22">
        <f t="shared" si="5"/>
        <v>0.36532218879023803</v>
      </c>
      <c r="BO22">
        <f t="shared" si="6"/>
        <v>0.42284099784101908</v>
      </c>
      <c r="BP22">
        <f t="shared" si="7"/>
        <v>0.476580946615072</v>
      </c>
      <c r="BQ22">
        <f t="shared" si="8"/>
        <v>8.9338066473801575E-2</v>
      </c>
      <c r="BR22">
        <f t="shared" si="9"/>
        <v>0.1404934995474052</v>
      </c>
      <c r="BS22">
        <f t="shared" si="0"/>
        <v>0.31390350452511157</v>
      </c>
      <c r="BT22">
        <f t="shared" si="1"/>
        <v>82</v>
      </c>
      <c r="BU22" t="str">
        <f t="shared" si="2"/>
        <v>Attractivité Faible</v>
      </c>
      <c r="BY22" s="7">
        <f t="shared" si="3"/>
        <v>0.31390350451947108</v>
      </c>
      <c r="BZ22">
        <f t="shared" si="10"/>
        <v>82</v>
      </c>
      <c r="CB22">
        <f t="shared" si="11"/>
        <v>101.35135135135135</v>
      </c>
    </row>
    <row r="23" spans="1:80" x14ac:dyDescent="0.25">
      <c r="A23">
        <v>2019</v>
      </c>
      <c r="B23" t="s">
        <v>165</v>
      </c>
      <c r="C23" t="s">
        <v>166</v>
      </c>
      <c r="D23" s="5"/>
      <c r="E23" t="s">
        <v>69</v>
      </c>
      <c r="F23" t="s">
        <v>70</v>
      </c>
      <c r="G23" t="s">
        <v>71</v>
      </c>
      <c r="H23" t="s">
        <v>85</v>
      </c>
      <c r="I23" t="s">
        <v>86</v>
      </c>
      <c r="J23" t="s">
        <v>167</v>
      </c>
      <c r="K23" t="s">
        <v>75</v>
      </c>
      <c r="L23" t="s">
        <v>88</v>
      </c>
      <c r="M23" t="s">
        <v>89</v>
      </c>
      <c r="N23" t="s">
        <v>67</v>
      </c>
      <c r="O23" t="s">
        <v>165</v>
      </c>
      <c r="P23" t="s">
        <v>78</v>
      </c>
      <c r="Q23" t="s">
        <v>78</v>
      </c>
      <c r="R23" t="s">
        <v>78</v>
      </c>
      <c r="S23" t="s">
        <v>80</v>
      </c>
      <c r="T23" t="s">
        <v>78</v>
      </c>
      <c r="U23" s="5">
        <v>5823</v>
      </c>
      <c r="V23" s="5">
        <v>1332398.8400000001</v>
      </c>
      <c r="W23" s="5">
        <v>228.81656190966856</v>
      </c>
      <c r="X23" s="5">
        <v>8263.7928969999994</v>
      </c>
      <c r="Y23" s="5">
        <v>892590.96</v>
      </c>
      <c r="Z23" s="5">
        <v>153.2871303451829</v>
      </c>
      <c r="AA23" s="5">
        <v>9021185.6799999997</v>
      </c>
      <c r="AB23" s="5">
        <v>1549.2333298986775</v>
      </c>
      <c r="AC23" s="5">
        <v>8581377.8000000007</v>
      </c>
      <c r="AD23" s="5">
        <v>1473.7038983341922</v>
      </c>
      <c r="AE23" s="5">
        <v>9690262.7300000004</v>
      </c>
      <c r="AF23" s="5">
        <v>1664.135794264125</v>
      </c>
      <c r="AG23" s="5">
        <v>9690262.7300000004</v>
      </c>
      <c r="AH23" s="5">
        <v>1664.135794264125</v>
      </c>
      <c r="AI23" s="5">
        <v>43</v>
      </c>
      <c r="AJ23" s="5">
        <v>18.821651522805809</v>
      </c>
      <c r="AK23" s="5">
        <v>3511.2597845902301</v>
      </c>
      <c r="AL23" s="5">
        <v>35.197382152805197</v>
      </c>
      <c r="AM23" s="5">
        <v>3237.4087361030433</v>
      </c>
      <c r="AN23" s="6">
        <f>AVERAGE('[1]2020'!$AS$23,'[2]2021'!$AG$23)</f>
        <v>58.52291666666666</v>
      </c>
      <c r="AO23" s="5">
        <v>9.2112150192260742</v>
      </c>
      <c r="AP23" s="5">
        <v>38</v>
      </c>
      <c r="AQ23" s="5">
        <v>43</v>
      </c>
      <c r="AR23" s="5">
        <v>45</v>
      </c>
      <c r="AS23" s="5">
        <v>67</v>
      </c>
      <c r="AT23" s="5">
        <v>60</v>
      </c>
      <c r="AU23" s="5">
        <v>100</v>
      </c>
      <c r="AV23" s="5">
        <v>100</v>
      </c>
      <c r="AW23" s="5">
        <v>100</v>
      </c>
      <c r="AX23" s="5">
        <v>89.552238805970148</v>
      </c>
      <c r="AY23" s="5">
        <v>25.3</v>
      </c>
      <c r="AZ23" s="5">
        <v>44.8</v>
      </c>
      <c r="BA23" t="s">
        <v>81</v>
      </c>
      <c r="BB23" t="s">
        <v>82</v>
      </c>
      <c r="BC23" s="5">
        <v>46.5</v>
      </c>
      <c r="BD23" s="5">
        <v>14.4</v>
      </c>
      <c r="BE23" s="5">
        <v>8.9</v>
      </c>
      <c r="BF23" s="5">
        <v>7.7</v>
      </c>
      <c r="BG23" s="5">
        <v>8.3000001907348633</v>
      </c>
      <c r="BH23" s="5">
        <v>2019</v>
      </c>
      <c r="BI23" s="5">
        <v>1139.4831246944889</v>
      </c>
      <c r="BJ23" s="5">
        <v>32.452259063720703</v>
      </c>
      <c r="BK23" s="5"/>
      <c r="BM23">
        <f t="shared" si="4"/>
        <v>0.62040323940139985</v>
      </c>
      <c r="BN23">
        <f t="shared" si="5"/>
        <v>0.41906837291114224</v>
      </c>
      <c r="BO23">
        <f t="shared" si="6"/>
        <v>0.25732516860921817</v>
      </c>
      <c r="BP23">
        <f t="shared" si="7"/>
        <v>0.50363310364506975</v>
      </c>
      <c r="BQ23">
        <f t="shared" si="8"/>
        <v>8.9338066473801575E-2</v>
      </c>
      <c r="BR23">
        <f t="shared" si="9"/>
        <v>5.7146676367506838E-2</v>
      </c>
      <c r="BS23">
        <f t="shared" si="0"/>
        <v>0.25243716191024296</v>
      </c>
      <c r="BT23">
        <f t="shared" si="1"/>
        <v>103</v>
      </c>
      <c r="BU23" t="str">
        <f t="shared" si="2"/>
        <v>Attractivité Faible</v>
      </c>
      <c r="BY23" s="7">
        <f t="shared" si="3"/>
        <v>0.25243716190570697</v>
      </c>
      <c r="BZ23">
        <f t="shared" si="10"/>
        <v>103</v>
      </c>
      <c r="CB23">
        <f t="shared" si="11"/>
        <v>113.1578947368421</v>
      </c>
    </row>
    <row r="24" spans="1:80" x14ac:dyDescent="0.25">
      <c r="A24">
        <v>2019</v>
      </c>
      <c r="B24" t="s">
        <v>168</v>
      </c>
      <c r="C24" t="s">
        <v>169</v>
      </c>
      <c r="D24" s="5"/>
      <c r="E24" t="s">
        <v>69</v>
      </c>
      <c r="F24" t="s">
        <v>70</v>
      </c>
      <c r="G24" t="s">
        <v>71</v>
      </c>
      <c r="H24" t="s">
        <v>97</v>
      </c>
      <c r="I24" t="s">
        <v>98</v>
      </c>
      <c r="J24" t="s">
        <v>170</v>
      </c>
      <c r="K24" t="s">
        <v>94</v>
      </c>
      <c r="L24" t="s">
        <v>100</v>
      </c>
      <c r="M24" t="s">
        <v>101</v>
      </c>
      <c r="N24" t="s">
        <v>102</v>
      </c>
      <c r="O24" t="s">
        <v>168</v>
      </c>
      <c r="P24" t="s">
        <v>78</v>
      </c>
      <c r="Q24" t="s">
        <v>79</v>
      </c>
      <c r="R24" t="s">
        <v>78</v>
      </c>
      <c r="S24" t="s">
        <v>140</v>
      </c>
      <c r="T24" t="s">
        <v>78</v>
      </c>
      <c r="U24" s="5">
        <v>10547</v>
      </c>
      <c r="V24" s="5">
        <v>4723443.2</v>
      </c>
      <c r="W24" s="5">
        <v>447.8470844789988</v>
      </c>
      <c r="X24" s="5">
        <v>15372.979405</v>
      </c>
      <c r="Y24" s="5">
        <v>1094987.3600000001</v>
      </c>
      <c r="Z24" s="5">
        <v>82.565778917207069</v>
      </c>
      <c r="AA24" s="5">
        <v>15961419.060000001</v>
      </c>
      <c r="AB24" s="5">
        <v>1513.361056224519</v>
      </c>
      <c r="AC24" s="5">
        <v>15843705.02</v>
      </c>
      <c r="AD24" s="5">
        <v>1502.2001535981794</v>
      </c>
      <c r="AE24" s="5">
        <v>15477240.16</v>
      </c>
      <c r="AF24" s="5">
        <v>1467.4542675642363</v>
      </c>
      <c r="AG24" s="5">
        <v>15477240.16</v>
      </c>
      <c r="AH24" s="5">
        <v>1467.4542675642363</v>
      </c>
      <c r="AI24" s="5">
        <v>86</v>
      </c>
      <c r="AJ24" s="5">
        <v>15.412198800424385</v>
      </c>
      <c r="AK24" s="5">
        <v>6584.3488391873198</v>
      </c>
      <c r="AL24" s="5">
        <v>35.636244596771967</v>
      </c>
      <c r="AM24" s="5">
        <v>6140.3526251696958</v>
      </c>
      <c r="AN24" s="8">
        <v>32.93333333333333</v>
      </c>
      <c r="AO24" s="5">
        <v>5.6264634132385254</v>
      </c>
      <c r="AP24" s="5">
        <v>89</v>
      </c>
      <c r="AQ24" s="5">
        <v>86</v>
      </c>
      <c r="AR24" s="5">
        <v>84</v>
      </c>
      <c r="AS24" s="5">
        <v>97</v>
      </c>
      <c r="AT24" s="5">
        <v>124</v>
      </c>
      <c r="AU24" s="5">
        <v>96.629213483146074</v>
      </c>
      <c r="AV24" s="5">
        <v>97.674418604651152</v>
      </c>
      <c r="AW24" s="5">
        <v>100</v>
      </c>
      <c r="AX24" s="5">
        <v>100</v>
      </c>
      <c r="AY24" s="5">
        <v>25.3</v>
      </c>
      <c r="AZ24" s="5">
        <v>44.8</v>
      </c>
      <c r="BA24" t="s">
        <v>81</v>
      </c>
      <c r="BB24" t="s">
        <v>82</v>
      </c>
      <c r="BC24" s="5">
        <v>46.5</v>
      </c>
      <c r="BD24" s="5">
        <v>14.4</v>
      </c>
      <c r="BE24" s="5">
        <v>8.9</v>
      </c>
      <c r="BF24" s="5">
        <v>7.7</v>
      </c>
      <c r="BG24" s="5">
        <v>8.3000001907348633</v>
      </c>
      <c r="BH24" s="5">
        <v>2019</v>
      </c>
      <c r="BI24" s="5">
        <v>2188.1910806097812</v>
      </c>
      <c r="BJ24" s="5">
        <v>33.233219146728516</v>
      </c>
      <c r="BK24" s="5"/>
      <c r="BM24">
        <f t="shared" si="4"/>
        <v>0.59949077065753253</v>
      </c>
      <c r="BN24">
        <f t="shared" si="5"/>
        <v>0.4142232712577299</v>
      </c>
      <c r="BO24">
        <f t="shared" si="6"/>
        <v>0.41608377255853879</v>
      </c>
      <c r="BP24">
        <f t="shared" si="7"/>
        <v>0.52478545878058325</v>
      </c>
      <c r="BQ24">
        <f t="shared" si="8"/>
        <v>8.9338066473801575E-2</v>
      </c>
      <c r="BR24">
        <f t="shared" si="9"/>
        <v>3.4906761279466382E-2</v>
      </c>
      <c r="BS24">
        <f t="shared" si="0"/>
        <v>0.30742058281221751</v>
      </c>
      <c r="BT24">
        <f t="shared" si="1"/>
        <v>86</v>
      </c>
      <c r="BU24" t="str">
        <f t="shared" si="2"/>
        <v>Attractivité Faible</v>
      </c>
      <c r="BY24" s="7">
        <f t="shared" si="3"/>
        <v>0.30742058280669354</v>
      </c>
      <c r="BZ24">
        <f t="shared" si="10"/>
        <v>86</v>
      </c>
      <c r="CB24">
        <f t="shared" si="11"/>
        <v>96.629213483146074</v>
      </c>
    </row>
    <row r="25" spans="1:80" x14ac:dyDescent="0.25">
      <c r="A25">
        <v>2019</v>
      </c>
      <c r="B25" t="s">
        <v>171</v>
      </c>
      <c r="C25" s="1" t="s">
        <v>172</v>
      </c>
      <c r="D25" s="5"/>
      <c r="E25" t="s">
        <v>69</v>
      </c>
      <c r="F25" t="s">
        <v>70</v>
      </c>
      <c r="G25" t="s">
        <v>71</v>
      </c>
      <c r="H25" t="s">
        <v>126</v>
      </c>
      <c r="I25" t="s">
        <v>127</v>
      </c>
      <c r="J25" t="s">
        <v>173</v>
      </c>
      <c r="K25" t="s">
        <v>75</v>
      </c>
      <c r="L25" t="s">
        <v>88</v>
      </c>
      <c r="M25" t="s">
        <v>89</v>
      </c>
      <c r="N25" t="s">
        <v>67</v>
      </c>
      <c r="O25" t="s">
        <v>171</v>
      </c>
      <c r="P25" t="s">
        <v>78</v>
      </c>
      <c r="Q25" t="s">
        <v>78</v>
      </c>
      <c r="R25" t="s">
        <v>79</v>
      </c>
      <c r="S25" t="s">
        <v>140</v>
      </c>
      <c r="T25" t="s">
        <v>78</v>
      </c>
      <c r="U25" s="5">
        <v>13262</v>
      </c>
      <c r="V25" s="5">
        <v>3231923.87</v>
      </c>
      <c r="W25" s="5">
        <v>243.6980749509878</v>
      </c>
      <c r="X25" s="5">
        <v>16913.994429999999</v>
      </c>
      <c r="Y25" s="5">
        <v>396778.59</v>
      </c>
      <c r="Z25" s="5">
        <v>157.01566679857541</v>
      </c>
      <c r="AA25" s="5">
        <v>24587736.440000001</v>
      </c>
      <c r="AB25" s="5">
        <v>1853.999128336601</v>
      </c>
      <c r="AC25" s="5">
        <v>22450799.93</v>
      </c>
      <c r="AD25" s="5">
        <v>1692.8668323028201</v>
      </c>
      <c r="AE25" s="5">
        <v>32532967.079999998</v>
      </c>
      <c r="AF25" s="5">
        <v>2453.0965977982205</v>
      </c>
      <c r="AG25" s="5">
        <v>32532967.079999998</v>
      </c>
      <c r="AH25" s="5">
        <v>2453.0965977982205</v>
      </c>
      <c r="AI25" s="5">
        <v>315</v>
      </c>
      <c r="AJ25" s="5">
        <v>18.491786403864438</v>
      </c>
      <c r="AK25" s="5">
        <v>7539.2992221322402</v>
      </c>
      <c r="AL25" s="5">
        <v>28.049341758569852</v>
      </c>
      <c r="AM25" s="5">
        <v>6906.9836307940932</v>
      </c>
      <c r="AN25" s="8">
        <f>AVERAGE('[1]2020'!$AS$25,'[2]2021'!$AG$25)</f>
        <v>33.839583333333337</v>
      </c>
      <c r="AO25" s="5">
        <v>6.4007129669189453</v>
      </c>
      <c r="AP25" s="5">
        <v>309</v>
      </c>
      <c r="AQ25" s="5">
        <v>315</v>
      </c>
      <c r="AR25" s="5">
        <v>294</v>
      </c>
      <c r="AS25" s="5">
        <v>380</v>
      </c>
      <c r="AT25" s="5">
        <v>415</v>
      </c>
      <c r="AU25" s="5">
        <v>100</v>
      </c>
      <c r="AV25" s="5">
        <v>93.333333333333329</v>
      </c>
      <c r="AW25" s="5">
        <v>100</v>
      </c>
      <c r="AX25" s="5">
        <v>100</v>
      </c>
      <c r="AY25" s="5">
        <v>25.3</v>
      </c>
      <c r="AZ25" s="5">
        <v>44.8</v>
      </c>
      <c r="BA25" t="s">
        <v>81</v>
      </c>
      <c r="BB25" t="s">
        <v>82</v>
      </c>
      <c r="BC25" s="5">
        <v>46.5</v>
      </c>
      <c r="BD25" s="5">
        <v>14.4</v>
      </c>
      <c r="BE25" s="5">
        <v>8.9</v>
      </c>
      <c r="BF25" s="5">
        <v>7.7</v>
      </c>
      <c r="BG25" s="5">
        <v>8.3000001907348633</v>
      </c>
      <c r="BH25" s="5">
        <v>2019</v>
      </c>
      <c r="BI25" s="5">
        <v>1937.3634438099118</v>
      </c>
      <c r="BJ25" s="5">
        <v>25.696863174438477</v>
      </c>
      <c r="BK25" s="5"/>
      <c r="BM25">
        <f t="shared" si="4"/>
        <v>0.62040323940139985</v>
      </c>
      <c r="BN25">
        <f t="shared" si="5"/>
        <v>0.46097906784263815</v>
      </c>
      <c r="BO25">
        <f t="shared" si="6"/>
        <v>0.41046136820146362</v>
      </c>
      <c r="BP25">
        <f t="shared" si="7"/>
        <v>0.50567959752863723</v>
      </c>
      <c r="BQ25">
        <f t="shared" si="8"/>
        <v>8.9338066473801575E-2</v>
      </c>
      <c r="BR25">
        <f t="shared" si="9"/>
        <v>3.9710230591550585E-2</v>
      </c>
      <c r="BS25">
        <f t="shared" si="0"/>
        <v>0.32741362312340866</v>
      </c>
      <c r="BT25">
        <f t="shared" si="1"/>
        <v>70</v>
      </c>
      <c r="BU25" t="str">
        <f t="shared" si="2"/>
        <v>Attractivité Faible</v>
      </c>
      <c r="BY25" s="7">
        <f t="shared" si="3"/>
        <v>0.32741362311752548</v>
      </c>
      <c r="BZ25">
        <f t="shared" si="10"/>
        <v>70</v>
      </c>
      <c r="CB25">
        <f t="shared" si="11"/>
        <v>101.94174757281553</v>
      </c>
    </row>
    <row r="26" spans="1:80" x14ac:dyDescent="0.25">
      <c r="A26">
        <v>2019</v>
      </c>
      <c r="B26" t="s">
        <v>174</v>
      </c>
      <c r="C26" t="s">
        <v>175</v>
      </c>
      <c r="D26" s="5"/>
      <c r="E26" t="s">
        <v>69</v>
      </c>
      <c r="F26" t="s">
        <v>70</v>
      </c>
      <c r="G26" t="s">
        <v>71</v>
      </c>
      <c r="H26" t="s">
        <v>115</v>
      </c>
      <c r="I26" t="s">
        <v>116</v>
      </c>
      <c r="J26" t="s">
        <v>176</v>
      </c>
      <c r="K26" t="s">
        <v>75</v>
      </c>
      <c r="L26" t="s">
        <v>118</v>
      </c>
      <c r="M26" t="s">
        <v>119</v>
      </c>
      <c r="N26" t="s">
        <v>120</v>
      </c>
      <c r="O26" t="s">
        <v>174</v>
      </c>
      <c r="P26" t="s">
        <v>79</v>
      </c>
      <c r="Q26" t="s">
        <v>78</v>
      </c>
      <c r="R26" t="s">
        <v>78</v>
      </c>
      <c r="S26" t="s">
        <v>80</v>
      </c>
      <c r="T26" t="s">
        <v>78</v>
      </c>
      <c r="U26" s="5">
        <v>2527</v>
      </c>
      <c r="V26" s="5">
        <v>497373.89</v>
      </c>
      <c r="W26" s="5">
        <v>196.82385833003562</v>
      </c>
      <c r="X26" s="5">
        <v>8284.1130150000008</v>
      </c>
      <c r="Y26" s="5">
        <v>1420831.84</v>
      </c>
      <c r="Z26" s="5">
        <v>57.867952592351244</v>
      </c>
      <c r="AA26" s="5">
        <v>4342065.53</v>
      </c>
      <c r="AB26" s="5">
        <v>1718.2689077958055</v>
      </c>
      <c r="AC26" s="5">
        <v>4241470.2300000004</v>
      </c>
      <c r="AD26" s="5">
        <v>1678.4607162643451</v>
      </c>
      <c r="AE26" s="5">
        <v>5648941.29</v>
      </c>
      <c r="AF26" s="5">
        <v>2235.4338306292047</v>
      </c>
      <c r="AG26" s="5">
        <v>5648941.29</v>
      </c>
      <c r="AH26" s="5">
        <v>2235.4338306292047</v>
      </c>
      <c r="AI26" s="5">
        <v>22</v>
      </c>
      <c r="AJ26" s="5">
        <v>21.418779080143416</v>
      </c>
      <c r="AK26" s="5">
        <v>1376.89679524238</v>
      </c>
      <c r="AL26" s="5">
        <v>49.414733624565756</v>
      </c>
      <c r="AM26" s="5">
        <v>1286.1243452809979</v>
      </c>
      <c r="AN26" s="6">
        <f>AVERAGE('[1]2020'!$AS$103,'[2]2021'!$AG$103)</f>
        <v>56.316666666666663</v>
      </c>
      <c r="AO26" s="5">
        <v>2.588667631149292</v>
      </c>
      <c r="AP26" s="5">
        <v>14</v>
      </c>
      <c r="AQ26" s="5">
        <v>22</v>
      </c>
      <c r="AR26" s="5">
        <v>22</v>
      </c>
      <c r="AS26" s="5">
        <v>28</v>
      </c>
      <c r="AT26" s="5">
        <v>42</v>
      </c>
      <c r="AU26" s="5">
        <v>100</v>
      </c>
      <c r="AV26" s="5">
        <v>100</v>
      </c>
      <c r="AW26" s="5">
        <v>100</v>
      </c>
      <c r="AX26" s="5">
        <v>100</v>
      </c>
      <c r="AY26" s="5">
        <v>25.3</v>
      </c>
      <c r="AZ26" s="5">
        <v>44.8</v>
      </c>
      <c r="BA26" t="s">
        <v>81</v>
      </c>
      <c r="BB26" t="s">
        <v>82</v>
      </c>
      <c r="BC26" s="5">
        <v>46.5</v>
      </c>
      <c r="BD26" s="5">
        <v>14.4</v>
      </c>
      <c r="BE26" s="5">
        <v>8.9</v>
      </c>
      <c r="BF26" s="5">
        <v>7.7</v>
      </c>
      <c r="BG26" s="5">
        <v>8.3000001907348633</v>
      </c>
      <c r="BH26" s="5">
        <v>2019</v>
      </c>
      <c r="BI26" s="5">
        <v>635.53491930129542</v>
      </c>
      <c r="BJ26" s="5">
        <v>46.157047271728516</v>
      </c>
      <c r="BK26" s="5"/>
      <c r="BM26">
        <f t="shared" si="4"/>
        <v>0.62040323940139985</v>
      </c>
      <c r="BN26">
        <f t="shared" si="5"/>
        <v>0.33404342291556066</v>
      </c>
      <c r="BO26">
        <f t="shared" si="6"/>
        <v>0.27101281507851155</v>
      </c>
      <c r="BP26">
        <f t="shared" si="7"/>
        <v>0.4875204401479607</v>
      </c>
      <c r="BQ26">
        <f t="shared" si="8"/>
        <v>8.9338066473801575E-2</v>
      </c>
      <c r="BR26">
        <f t="shared" si="9"/>
        <v>1.6060177840985689E-2</v>
      </c>
      <c r="BS26">
        <f t="shared" si="0"/>
        <v>0.20994562916942186</v>
      </c>
      <c r="BT26">
        <f t="shared" si="1"/>
        <v>108</v>
      </c>
      <c r="BU26" t="str">
        <f t="shared" si="2"/>
        <v>Attractivité Faible</v>
      </c>
      <c r="BY26" s="7">
        <f t="shared" si="3"/>
        <v>0.20994562916564938</v>
      </c>
      <c r="BZ26">
        <f t="shared" si="10"/>
        <v>108</v>
      </c>
      <c r="CB26">
        <f t="shared" si="11"/>
        <v>157.14285714285714</v>
      </c>
    </row>
    <row r="27" spans="1:80" x14ac:dyDescent="0.25">
      <c r="A27">
        <v>2019</v>
      </c>
      <c r="B27" t="s">
        <v>177</v>
      </c>
      <c r="C27" t="s">
        <v>178</v>
      </c>
      <c r="D27" s="5"/>
      <c r="E27" t="s">
        <v>69</v>
      </c>
      <c r="F27" t="s">
        <v>70</v>
      </c>
      <c r="G27" t="s">
        <v>71</v>
      </c>
      <c r="H27" t="s">
        <v>126</v>
      </c>
      <c r="I27" t="s">
        <v>127</v>
      </c>
      <c r="J27" t="s">
        <v>179</v>
      </c>
      <c r="K27" t="s">
        <v>75</v>
      </c>
      <c r="L27" t="s">
        <v>76</v>
      </c>
      <c r="M27" t="s">
        <v>77</v>
      </c>
      <c r="N27" t="s">
        <v>67</v>
      </c>
      <c r="O27" t="s">
        <v>177</v>
      </c>
      <c r="P27" t="s">
        <v>78</v>
      </c>
      <c r="Q27" t="s">
        <v>79</v>
      </c>
      <c r="R27" t="s">
        <v>78</v>
      </c>
      <c r="S27" t="s">
        <v>90</v>
      </c>
      <c r="T27" t="s">
        <v>78</v>
      </c>
      <c r="U27" s="5">
        <v>24553</v>
      </c>
      <c r="V27" s="5">
        <v>2722037.31</v>
      </c>
      <c r="W27" s="5">
        <v>110.86373599967418</v>
      </c>
      <c r="X27" s="5">
        <v>11179.867281000001</v>
      </c>
      <c r="Y27" s="5">
        <v>638918.48</v>
      </c>
      <c r="Z27" s="5">
        <v>32.29307455142785</v>
      </c>
      <c r="AA27" s="5">
        <v>34764389.640000001</v>
      </c>
      <c r="AB27" s="5">
        <v>1415.8917297275282</v>
      </c>
      <c r="AC27" s="5">
        <v>33463184.170000002</v>
      </c>
      <c r="AD27" s="5">
        <v>1362.8959463202054</v>
      </c>
      <c r="AE27" s="5">
        <v>37684086.710000001</v>
      </c>
      <c r="AF27" s="5">
        <v>1534.8057960330714</v>
      </c>
      <c r="AG27" s="5">
        <v>36184086.710000001</v>
      </c>
      <c r="AH27" s="5">
        <v>1473.7134651570072</v>
      </c>
      <c r="AI27" s="5">
        <v>342</v>
      </c>
      <c r="AJ27" s="5">
        <v>23.87134342463759</v>
      </c>
      <c r="AK27" s="5">
        <v>15219.672092241401</v>
      </c>
      <c r="AL27" s="5">
        <v>32.799695768208665</v>
      </c>
      <c r="AM27" s="5">
        <v>14227.107870500156</v>
      </c>
      <c r="AN27" s="8">
        <v>46.359999999999992</v>
      </c>
      <c r="AO27" s="5">
        <v>2.1040494441986084</v>
      </c>
      <c r="AP27" s="5">
        <v>319</v>
      </c>
      <c r="AQ27" s="5">
        <v>342</v>
      </c>
      <c r="AR27" s="5">
        <v>305</v>
      </c>
      <c r="AS27" s="5">
        <v>402</v>
      </c>
      <c r="AT27" s="5">
        <v>464</v>
      </c>
      <c r="AU27" s="5">
        <v>100</v>
      </c>
      <c r="AV27" s="5">
        <v>89.181286549707607</v>
      </c>
      <c r="AW27" s="5">
        <v>100</v>
      </c>
      <c r="AX27" s="5">
        <v>100</v>
      </c>
      <c r="AY27" s="5">
        <v>25.3</v>
      </c>
      <c r="AZ27" s="5">
        <v>44.8</v>
      </c>
      <c r="BA27" t="s">
        <v>81</v>
      </c>
      <c r="BB27" t="s">
        <v>82</v>
      </c>
      <c r="BC27" s="5">
        <v>46.5</v>
      </c>
      <c r="BD27" s="5">
        <v>14.4</v>
      </c>
      <c r="BE27" s="5">
        <v>8.9</v>
      </c>
      <c r="BF27" s="5">
        <v>7.7</v>
      </c>
      <c r="BG27" s="5">
        <v>8.3000001907348633</v>
      </c>
      <c r="BH27" s="5">
        <v>2019</v>
      </c>
      <c r="BI27" s="5">
        <v>4666.4480981389215</v>
      </c>
      <c r="BJ27" s="5">
        <v>30.660634994506836</v>
      </c>
      <c r="BK27" s="5"/>
      <c r="BM27">
        <f t="shared" si="4"/>
        <v>0.62040323940139985</v>
      </c>
      <c r="BN27">
        <f t="shared" si="5"/>
        <v>0.43018366667444025</v>
      </c>
      <c r="BO27">
        <f t="shared" si="6"/>
        <v>0.33278429761491091</v>
      </c>
      <c r="BP27">
        <f t="shared" si="7"/>
        <v>0.47230465150631518</v>
      </c>
      <c r="BQ27">
        <f t="shared" si="8"/>
        <v>8.9338066473801575E-2</v>
      </c>
      <c r="BR27">
        <f t="shared" si="9"/>
        <v>1.3053590910415315E-2</v>
      </c>
      <c r="BS27">
        <f t="shared" si="0"/>
        <v>0.26789661815894639</v>
      </c>
      <c r="BT27">
        <f t="shared" si="1"/>
        <v>99</v>
      </c>
      <c r="BU27" t="str">
        <f t="shared" si="2"/>
        <v>Attractivité Faible</v>
      </c>
      <c r="BY27" s="7">
        <f t="shared" si="3"/>
        <v>0.26789661815413257</v>
      </c>
      <c r="BZ27">
        <f t="shared" si="10"/>
        <v>99</v>
      </c>
      <c r="CB27">
        <f t="shared" si="11"/>
        <v>107.21003134796238</v>
      </c>
    </row>
    <row r="28" spans="1:80" x14ac:dyDescent="0.25">
      <c r="A28">
        <v>2019</v>
      </c>
      <c r="B28" t="s">
        <v>134</v>
      </c>
      <c r="C28" t="s">
        <v>180</v>
      </c>
      <c r="D28" s="5"/>
      <c r="E28" t="s">
        <v>69</v>
      </c>
      <c r="F28" t="s">
        <v>70</v>
      </c>
      <c r="G28" t="s">
        <v>71</v>
      </c>
      <c r="H28" t="s">
        <v>131</v>
      </c>
      <c r="I28" t="s">
        <v>132</v>
      </c>
      <c r="J28" t="s">
        <v>181</v>
      </c>
      <c r="K28" t="s">
        <v>94</v>
      </c>
      <c r="L28" t="s">
        <v>76</v>
      </c>
      <c r="M28" t="s">
        <v>77</v>
      </c>
      <c r="N28" t="s">
        <v>134</v>
      </c>
      <c r="O28" t="s">
        <v>134</v>
      </c>
      <c r="P28" t="s">
        <v>78</v>
      </c>
      <c r="Q28" t="s">
        <v>78</v>
      </c>
      <c r="R28" t="s">
        <v>78</v>
      </c>
      <c r="S28" t="s">
        <v>90</v>
      </c>
      <c r="T28" t="s">
        <v>79</v>
      </c>
      <c r="U28" s="5">
        <v>19785</v>
      </c>
      <c r="V28" s="5">
        <v>2716518.28</v>
      </c>
      <c r="W28" s="5">
        <v>137.30190952741975</v>
      </c>
      <c r="X28" s="5">
        <v>10338.891514999999</v>
      </c>
      <c r="Y28" s="5">
        <v>687865.77</v>
      </c>
      <c r="Z28" s="5">
        <v>640.47092178770947</v>
      </c>
      <c r="AA28" s="5">
        <v>26231486.050000001</v>
      </c>
      <c r="AB28" s="5">
        <v>1325.8269421278746</v>
      </c>
      <c r="AC28" s="5">
        <v>24153886.25</v>
      </c>
      <c r="AD28" s="5">
        <v>1220.8181071518827</v>
      </c>
      <c r="AE28" s="5">
        <v>29102529.109999999</v>
      </c>
      <c r="AF28" s="5">
        <v>1470.9390502906242</v>
      </c>
      <c r="AG28" s="5">
        <v>29102529.109999999</v>
      </c>
      <c r="AH28" s="5">
        <v>1470.9390502906242</v>
      </c>
      <c r="AI28" s="5">
        <v>213</v>
      </c>
      <c r="AJ28" s="5">
        <v>22.36823321379843</v>
      </c>
      <c r="AK28" s="5">
        <v>11133.1483108053</v>
      </c>
      <c r="AL28" s="5">
        <v>33.448297432438508</v>
      </c>
      <c r="AM28" s="5">
        <v>10261.798961251012</v>
      </c>
      <c r="AN28" s="8">
        <f>AVERAGE('[1]2020'!$AS$108,'[2]2021'!$AG$108)</f>
        <v>28.284583333333337</v>
      </c>
      <c r="AO28" s="5">
        <v>43.541637420654297</v>
      </c>
      <c r="AP28" s="5">
        <v>171</v>
      </c>
      <c r="AQ28" s="5">
        <v>213</v>
      </c>
      <c r="AR28" s="5">
        <v>208</v>
      </c>
      <c r="AS28" s="5">
        <v>235</v>
      </c>
      <c r="AT28" s="5">
        <v>301</v>
      </c>
      <c r="AU28" s="5">
        <v>100</v>
      </c>
      <c r="AV28" s="5">
        <v>97.652582159624416</v>
      </c>
      <c r="AW28" s="5">
        <v>100</v>
      </c>
      <c r="AX28" s="5">
        <v>100</v>
      </c>
      <c r="AY28" s="5">
        <v>25.3</v>
      </c>
      <c r="AZ28" s="5">
        <v>44.8</v>
      </c>
      <c r="BA28" t="s">
        <v>81</v>
      </c>
      <c r="BB28" t="s">
        <v>82</v>
      </c>
      <c r="BC28" s="5">
        <v>46.5</v>
      </c>
      <c r="BD28" s="5">
        <v>14.4</v>
      </c>
      <c r="BE28" s="5">
        <v>8.9</v>
      </c>
      <c r="BF28" s="5">
        <v>7.7</v>
      </c>
      <c r="BG28" s="5">
        <v>8.3000001907348633</v>
      </c>
      <c r="BH28" s="5">
        <v>2019</v>
      </c>
      <c r="BI28" s="5">
        <v>3432.3970384781232</v>
      </c>
      <c r="BJ28" s="5">
        <v>30.830425262451172</v>
      </c>
      <c r="BK28" s="5"/>
      <c r="BM28">
        <f t="shared" si="4"/>
        <v>0.62040323940139985</v>
      </c>
      <c r="BN28">
        <f t="shared" si="5"/>
        <v>0.42913028235192524</v>
      </c>
      <c r="BO28">
        <f t="shared" si="6"/>
        <v>0.44492476815021142</v>
      </c>
      <c r="BP28">
        <f t="shared" si="7"/>
        <v>0.48162999594613454</v>
      </c>
      <c r="BQ28">
        <f t="shared" si="8"/>
        <v>8.9338066473801575E-2</v>
      </c>
      <c r="BR28">
        <f t="shared" si="9"/>
        <v>0.27013372904615141</v>
      </c>
      <c r="BS28">
        <f t="shared" si="0"/>
        <v>0.39239896019039161</v>
      </c>
      <c r="BT28">
        <f t="shared" si="1"/>
        <v>31</v>
      </c>
      <c r="BU28" t="str">
        <f t="shared" si="2"/>
        <v>Attractivité Moyenne</v>
      </c>
      <c r="BY28" s="7">
        <f t="shared" si="3"/>
        <v>0.39239896018334064</v>
      </c>
      <c r="BZ28">
        <f t="shared" si="10"/>
        <v>31</v>
      </c>
      <c r="CB28">
        <f t="shared" si="11"/>
        <v>124.56140350877195</v>
      </c>
    </row>
    <row r="29" spans="1:80" x14ac:dyDescent="0.25">
      <c r="A29">
        <v>2019</v>
      </c>
      <c r="B29" t="s">
        <v>182</v>
      </c>
      <c r="C29" t="s">
        <v>183</v>
      </c>
      <c r="D29" s="5"/>
      <c r="E29" t="s">
        <v>69</v>
      </c>
      <c r="F29" t="s">
        <v>70</v>
      </c>
      <c r="G29" t="s">
        <v>71</v>
      </c>
      <c r="H29" t="s">
        <v>97</v>
      </c>
      <c r="I29" t="s">
        <v>98</v>
      </c>
      <c r="J29" t="s">
        <v>184</v>
      </c>
      <c r="K29" t="s">
        <v>94</v>
      </c>
      <c r="L29" t="s">
        <v>100</v>
      </c>
      <c r="M29" t="s">
        <v>101</v>
      </c>
      <c r="N29" t="s">
        <v>102</v>
      </c>
      <c r="O29" t="s">
        <v>182</v>
      </c>
      <c r="P29" t="s">
        <v>79</v>
      </c>
      <c r="Q29" t="s">
        <v>78</v>
      </c>
      <c r="R29" t="s">
        <v>78</v>
      </c>
      <c r="S29" t="s">
        <v>80</v>
      </c>
      <c r="T29" t="s">
        <v>78</v>
      </c>
      <c r="U29" s="5">
        <v>1074</v>
      </c>
      <c r="V29" s="5">
        <v>687865.77</v>
      </c>
      <c r="W29" s="5">
        <v>640.47092178770947</v>
      </c>
      <c r="X29" s="5">
        <v>6889.9399400000002</v>
      </c>
      <c r="Y29" s="5">
        <v>273477.81</v>
      </c>
      <c r="Z29" s="5">
        <v>170.28506226650063</v>
      </c>
      <c r="AA29" s="5">
        <v>3059774.56</v>
      </c>
      <c r="AB29" s="5">
        <v>2848.9521042830543</v>
      </c>
      <c r="AC29" s="5">
        <v>3059774.56</v>
      </c>
      <c r="AD29" s="5">
        <v>2848.9521042830543</v>
      </c>
      <c r="AE29" s="5">
        <v>2738562.37</v>
      </c>
      <c r="AF29" s="5">
        <v>2549.871852886406</v>
      </c>
      <c r="AG29" s="5">
        <v>2738562.37</v>
      </c>
      <c r="AH29" s="5">
        <v>2549.871852886406</v>
      </c>
      <c r="AI29" s="5">
        <v>2</v>
      </c>
      <c r="AJ29" s="5">
        <v>16.988416988417008</v>
      </c>
      <c r="AK29" s="5">
        <v>537.85942492012896</v>
      </c>
      <c r="AL29" s="5">
        <v>69.230769230768786</v>
      </c>
      <c r="AM29" s="5">
        <v>512.93929712460135</v>
      </c>
      <c r="AN29" s="6">
        <v>22.556666666666668</v>
      </c>
      <c r="AO29" s="5">
        <v>6.6781811714172363</v>
      </c>
      <c r="AP29" s="5">
        <v>7</v>
      </c>
      <c r="AQ29" s="5">
        <v>2</v>
      </c>
      <c r="AR29" s="5">
        <v>5</v>
      </c>
      <c r="AS29" s="5">
        <v>7</v>
      </c>
      <c r="AT29" s="5">
        <v>7</v>
      </c>
      <c r="AU29" s="5">
        <v>28.571428571428569</v>
      </c>
      <c r="AV29" s="5">
        <v>100</v>
      </c>
      <c r="AW29" s="5">
        <v>100</v>
      </c>
      <c r="AX29" s="5">
        <v>100</v>
      </c>
      <c r="AY29" s="5">
        <v>25.3</v>
      </c>
      <c r="AZ29" s="5">
        <v>44.8</v>
      </c>
      <c r="BA29" t="s">
        <v>81</v>
      </c>
      <c r="BB29" t="s">
        <v>82</v>
      </c>
      <c r="BC29" s="5">
        <v>46.5</v>
      </c>
      <c r="BD29" s="5">
        <v>14.4</v>
      </c>
      <c r="BE29" s="5">
        <v>8.9</v>
      </c>
      <c r="BF29" s="5">
        <v>7.7</v>
      </c>
      <c r="BG29" s="5">
        <v>8.3000001907348633</v>
      </c>
      <c r="BH29" s="5">
        <v>2019</v>
      </c>
      <c r="BI29" s="5">
        <v>355.11182108626019</v>
      </c>
      <c r="BJ29" s="5">
        <v>66.023162841796875</v>
      </c>
      <c r="BK29" s="5"/>
      <c r="BM29">
        <f t="shared" si="4"/>
        <v>0.17725806840039993</v>
      </c>
      <c r="BN29">
        <f t="shared" si="5"/>
        <v>0.21079339837563071</v>
      </c>
      <c r="BO29">
        <f t="shared" si="6"/>
        <v>0.48046094870042405</v>
      </c>
      <c r="BP29">
        <f t="shared" si="7"/>
        <v>0.51500655008224294</v>
      </c>
      <c r="BQ29">
        <f t="shared" si="8"/>
        <v>8.9338066473801575E-2</v>
      </c>
      <c r="BR29">
        <f t="shared" si="9"/>
        <v>4.1431652320566885E-2</v>
      </c>
      <c r="BS29">
        <f t="shared" si="0"/>
        <v>0.19188462960109587</v>
      </c>
      <c r="BT29">
        <f t="shared" si="1"/>
        <v>109</v>
      </c>
      <c r="BU29" t="str">
        <f t="shared" si="2"/>
        <v>Attractivité Faible</v>
      </c>
      <c r="BY29" s="7">
        <f t="shared" si="3"/>
        <v>0.19188462959764793</v>
      </c>
      <c r="BZ29">
        <f t="shared" si="10"/>
        <v>109</v>
      </c>
      <c r="CB29">
        <f t="shared" si="11"/>
        <v>28.571428571428569</v>
      </c>
    </row>
    <row r="30" spans="1:80" x14ac:dyDescent="0.25">
      <c r="A30">
        <v>2019</v>
      </c>
      <c r="B30" t="s">
        <v>185</v>
      </c>
      <c r="C30" t="s">
        <v>186</v>
      </c>
      <c r="D30" s="5"/>
      <c r="E30" t="s">
        <v>69</v>
      </c>
      <c r="F30" t="s">
        <v>70</v>
      </c>
      <c r="G30" t="s">
        <v>71</v>
      </c>
      <c r="H30" t="s">
        <v>97</v>
      </c>
      <c r="I30" t="s">
        <v>98</v>
      </c>
      <c r="J30" t="s">
        <v>187</v>
      </c>
      <c r="K30" t="s">
        <v>94</v>
      </c>
      <c r="L30" t="s">
        <v>100</v>
      </c>
      <c r="M30" t="s">
        <v>101</v>
      </c>
      <c r="N30" t="s">
        <v>102</v>
      </c>
      <c r="O30" t="s">
        <v>185</v>
      </c>
      <c r="P30" t="s">
        <v>79</v>
      </c>
      <c r="Q30" t="s">
        <v>78</v>
      </c>
      <c r="R30" t="s">
        <v>78</v>
      </c>
      <c r="S30" t="s">
        <v>90</v>
      </c>
      <c r="T30" t="s">
        <v>78</v>
      </c>
      <c r="U30" s="5">
        <v>1606</v>
      </c>
      <c r="V30" s="5">
        <v>451288.35</v>
      </c>
      <c r="W30" s="5">
        <v>281.00146326276462</v>
      </c>
      <c r="X30" s="5">
        <v>10748.905096</v>
      </c>
      <c r="Y30" s="5">
        <v>728068.9</v>
      </c>
      <c r="Z30" s="5">
        <v>86.736823921848938</v>
      </c>
      <c r="AA30" s="5">
        <v>3650566.69</v>
      </c>
      <c r="AB30" s="5">
        <v>2273.0801307596512</v>
      </c>
      <c r="AC30" s="5">
        <v>3472756.15</v>
      </c>
      <c r="AD30" s="5">
        <v>2162.3637297633873</v>
      </c>
      <c r="AE30" s="5">
        <v>4973392.3899999997</v>
      </c>
      <c r="AF30" s="5">
        <v>3096.757403486924</v>
      </c>
      <c r="AG30" s="5">
        <v>4973392.3899999997</v>
      </c>
      <c r="AH30" s="5">
        <v>3096.757403486924</v>
      </c>
      <c r="AI30" s="5">
        <v>16</v>
      </c>
      <c r="AJ30" s="5">
        <v>13.524590163934436</v>
      </c>
      <c r="AK30" s="5">
        <v>979.87045604758805</v>
      </c>
      <c r="AL30" s="5">
        <v>40.34519956850027</v>
      </c>
      <c r="AM30" s="5">
        <v>930.67614011896978</v>
      </c>
      <c r="AN30" s="8">
        <f>AVERAGE('[1]2020'!$AR$30,'[2]2021'!$AG$30)</f>
        <v>47.125099784250267</v>
      </c>
      <c r="AO30" s="5">
        <v>2.8008918762207031</v>
      </c>
      <c r="AP30" s="5">
        <v>20</v>
      </c>
      <c r="AQ30" s="5">
        <v>16</v>
      </c>
      <c r="AR30" s="5">
        <v>17</v>
      </c>
      <c r="AS30" s="5">
        <v>18</v>
      </c>
      <c r="AT30" s="5">
        <v>28</v>
      </c>
      <c r="AU30" s="5">
        <v>80</v>
      </c>
      <c r="AV30" s="5">
        <v>100</v>
      </c>
      <c r="AW30" s="5">
        <v>100</v>
      </c>
      <c r="AX30" s="5">
        <v>100</v>
      </c>
      <c r="AY30" s="5">
        <v>25.3</v>
      </c>
      <c r="AZ30" s="5">
        <v>44.8</v>
      </c>
      <c r="BA30" t="s">
        <v>81</v>
      </c>
      <c r="BB30" t="s">
        <v>82</v>
      </c>
      <c r="BC30" s="5">
        <v>46.5</v>
      </c>
      <c r="BD30" s="5">
        <v>14.4</v>
      </c>
      <c r="BE30" s="5">
        <v>8.9</v>
      </c>
      <c r="BF30" s="5">
        <v>7.7</v>
      </c>
      <c r="BG30" s="5">
        <v>8.3000001907348633</v>
      </c>
      <c r="BH30" s="5">
        <v>2019</v>
      </c>
      <c r="BI30" s="5">
        <v>375.4831460674136</v>
      </c>
      <c r="BJ30" s="5">
        <v>38.319671630859375</v>
      </c>
      <c r="BK30" s="5"/>
      <c r="BM30">
        <f t="shared" si="4"/>
        <v>0.49632259152111985</v>
      </c>
      <c r="BN30">
        <f t="shared" si="5"/>
        <v>0.38266675527556904</v>
      </c>
      <c r="BO30">
        <f t="shared" si="6"/>
        <v>0.32803759376876912</v>
      </c>
      <c r="BP30">
        <f t="shared" si="7"/>
        <v>0.53649624390858752</v>
      </c>
      <c r="BQ30">
        <f t="shared" si="8"/>
        <v>8.9338066473801575E-2</v>
      </c>
      <c r="BR30">
        <f t="shared" si="9"/>
        <v>1.737682393220389E-2</v>
      </c>
      <c r="BS30">
        <f t="shared" si="0"/>
        <v>0.23796327064222336</v>
      </c>
      <c r="BT30">
        <f t="shared" si="1"/>
        <v>105</v>
      </c>
      <c r="BU30" t="str">
        <f t="shared" si="2"/>
        <v>Attractivité Faible</v>
      </c>
      <c r="BY30" s="7">
        <f t="shared" si="3"/>
        <v>0.23796327063794745</v>
      </c>
      <c r="BZ30">
        <f t="shared" si="10"/>
        <v>105</v>
      </c>
      <c r="CB30">
        <f t="shared" si="11"/>
        <v>80</v>
      </c>
    </row>
    <row r="31" spans="1:80" x14ac:dyDescent="0.25">
      <c r="A31">
        <v>2019</v>
      </c>
      <c r="B31" t="s">
        <v>188</v>
      </c>
      <c r="C31" t="s">
        <v>189</v>
      </c>
      <c r="D31" s="5"/>
      <c r="E31" t="s">
        <v>69</v>
      </c>
      <c r="F31" t="s">
        <v>70</v>
      </c>
      <c r="G31" t="s">
        <v>71</v>
      </c>
      <c r="H31" t="s">
        <v>97</v>
      </c>
      <c r="I31" t="s">
        <v>98</v>
      </c>
      <c r="J31" t="s">
        <v>190</v>
      </c>
      <c r="K31" t="s">
        <v>94</v>
      </c>
      <c r="L31" t="s">
        <v>100</v>
      </c>
      <c r="M31" t="s">
        <v>101</v>
      </c>
      <c r="N31" t="s">
        <v>102</v>
      </c>
      <c r="O31" t="s">
        <v>188</v>
      </c>
      <c r="P31" t="s">
        <v>78</v>
      </c>
      <c r="Q31" t="s">
        <v>79</v>
      </c>
      <c r="R31" t="s">
        <v>78</v>
      </c>
      <c r="S31" t="s">
        <v>90</v>
      </c>
      <c r="T31" t="s">
        <v>78</v>
      </c>
      <c r="U31" s="5">
        <v>8394</v>
      </c>
      <c r="V31" s="5">
        <v>1343039</v>
      </c>
      <c r="W31" s="5">
        <v>159.99988086728615</v>
      </c>
      <c r="X31" s="5">
        <v>12677.876404000001</v>
      </c>
      <c r="Y31" s="5">
        <v>481146.29</v>
      </c>
      <c r="Z31" s="5">
        <v>255.25002122015914</v>
      </c>
      <c r="AA31" s="5">
        <v>12620122.65</v>
      </c>
      <c r="AB31" s="5">
        <v>1503.4694603288062</v>
      </c>
      <c r="AC31" s="5">
        <v>12005152.550000001</v>
      </c>
      <c r="AD31" s="5">
        <v>1430.2064033833692</v>
      </c>
      <c r="AE31" s="5">
        <v>13505725.390000001</v>
      </c>
      <c r="AF31" s="5">
        <v>1608.973718131999</v>
      </c>
      <c r="AG31" s="5">
        <v>13505725.390000001</v>
      </c>
      <c r="AH31" s="5">
        <v>1608.973718131999</v>
      </c>
      <c r="AI31" s="5">
        <v>77</v>
      </c>
      <c r="AJ31" s="5">
        <v>18.225173135333179</v>
      </c>
      <c r="AK31" s="5">
        <v>4697.1629143625696</v>
      </c>
      <c r="AL31" s="5">
        <v>46.43073392336894</v>
      </c>
      <c r="AM31" s="5">
        <v>4376.9006659288079</v>
      </c>
      <c r="AN31" s="6">
        <v>41.633333333333333</v>
      </c>
      <c r="AO31" s="5">
        <v>15.864151000976563</v>
      </c>
      <c r="AP31" s="5">
        <v>72</v>
      </c>
      <c r="AQ31" s="5">
        <v>77</v>
      </c>
      <c r="AR31" s="5">
        <v>83</v>
      </c>
      <c r="AS31" s="5">
        <v>92</v>
      </c>
      <c r="AT31" s="5">
        <v>104</v>
      </c>
      <c r="AU31" s="5">
        <v>100</v>
      </c>
      <c r="AV31" s="5">
        <v>100</v>
      </c>
      <c r="AW31" s="5">
        <v>100</v>
      </c>
      <c r="AX31" s="5">
        <v>100</v>
      </c>
      <c r="AY31" s="5">
        <v>25.3</v>
      </c>
      <c r="AZ31" s="5">
        <v>44.8</v>
      </c>
      <c r="BA31" t="s">
        <v>81</v>
      </c>
      <c r="BB31" t="s">
        <v>82</v>
      </c>
      <c r="BC31" s="5">
        <v>46.5</v>
      </c>
      <c r="BD31" s="5">
        <v>14.4</v>
      </c>
      <c r="BE31" s="5">
        <v>8.9</v>
      </c>
      <c r="BF31" s="5">
        <v>7.7</v>
      </c>
      <c r="BG31" s="5">
        <v>8.3000001907348633</v>
      </c>
      <c r="BH31" s="5">
        <v>2019</v>
      </c>
      <c r="BI31" s="5">
        <v>2032.227102287568</v>
      </c>
      <c r="BJ31" s="5">
        <v>43.264991760253906</v>
      </c>
      <c r="BK31" s="5"/>
      <c r="BM31">
        <f t="shared" si="4"/>
        <v>0.62040323940139985</v>
      </c>
      <c r="BN31">
        <f t="shared" si="5"/>
        <v>0.35198582899403591</v>
      </c>
      <c r="BO31">
        <f t="shared" si="6"/>
        <v>0.36210869073061702</v>
      </c>
      <c r="BP31">
        <f t="shared" si="7"/>
        <v>0.50733367488327918</v>
      </c>
      <c r="BQ31">
        <f t="shared" si="8"/>
        <v>8.9338066473801575E-2</v>
      </c>
      <c r="BR31">
        <f t="shared" si="9"/>
        <v>9.8421706713588186E-2</v>
      </c>
      <c r="BS31">
        <f t="shared" si="0"/>
        <v>0.27917124302054591</v>
      </c>
      <c r="BT31">
        <f t="shared" si="1"/>
        <v>96</v>
      </c>
      <c r="BU31" t="str">
        <f t="shared" si="2"/>
        <v>Attractivité Faible</v>
      </c>
      <c r="BY31" s="7">
        <f t="shared" si="3"/>
        <v>0.27917124301552954</v>
      </c>
      <c r="BZ31">
        <f t="shared" si="10"/>
        <v>96</v>
      </c>
      <c r="CB31">
        <f t="shared" si="11"/>
        <v>106.94444444444444</v>
      </c>
    </row>
    <row r="32" spans="1:80" x14ac:dyDescent="0.25">
      <c r="A32">
        <v>2019</v>
      </c>
      <c r="B32" t="s">
        <v>191</v>
      </c>
      <c r="C32" t="s">
        <v>192</v>
      </c>
      <c r="D32" s="5"/>
      <c r="E32" t="s">
        <v>69</v>
      </c>
      <c r="F32" t="s">
        <v>70</v>
      </c>
      <c r="G32" t="s">
        <v>71</v>
      </c>
      <c r="H32" t="s">
        <v>97</v>
      </c>
      <c r="I32" t="s">
        <v>98</v>
      </c>
      <c r="J32" t="s">
        <v>193</v>
      </c>
      <c r="K32" t="s">
        <v>94</v>
      </c>
      <c r="L32" t="s">
        <v>100</v>
      </c>
      <c r="M32" t="s">
        <v>101</v>
      </c>
      <c r="N32" t="s">
        <v>102</v>
      </c>
      <c r="O32" t="s">
        <v>191</v>
      </c>
      <c r="P32" t="s">
        <v>78</v>
      </c>
      <c r="Q32" t="s">
        <v>79</v>
      </c>
      <c r="R32" t="s">
        <v>78</v>
      </c>
      <c r="S32" t="s">
        <v>90</v>
      </c>
      <c r="T32" t="s">
        <v>78</v>
      </c>
      <c r="U32" s="5">
        <v>1885</v>
      </c>
      <c r="V32" s="5">
        <v>548822.04</v>
      </c>
      <c r="W32" s="5">
        <v>291.15227586206896</v>
      </c>
      <c r="X32" s="5">
        <v>13963.616124</v>
      </c>
      <c r="Y32" s="5">
        <v>631654.37</v>
      </c>
      <c r="Z32" s="5">
        <v>84.785821476510066</v>
      </c>
      <c r="AA32" s="5">
        <v>3061736.92</v>
      </c>
      <c r="AB32" s="5">
        <v>1624.2636180371353</v>
      </c>
      <c r="AC32" s="5">
        <v>2994061.17</v>
      </c>
      <c r="AD32" s="5">
        <v>1588.3613633952255</v>
      </c>
      <c r="AE32" s="5">
        <v>3335170.21</v>
      </c>
      <c r="AF32" s="5">
        <v>1769.3210663129973</v>
      </c>
      <c r="AG32" s="5">
        <v>3335170.21</v>
      </c>
      <c r="AH32" s="5">
        <v>1769.3210663129973</v>
      </c>
      <c r="AI32" s="5">
        <v>12</v>
      </c>
      <c r="AJ32" s="5">
        <v>21.780063622280682</v>
      </c>
      <c r="AK32" s="5">
        <v>1156.3350117037201</v>
      </c>
      <c r="AL32" s="5">
        <v>34.527785318490785</v>
      </c>
      <c r="AM32" s="5">
        <v>1063.2373093716237</v>
      </c>
      <c r="AN32" s="6">
        <v>55.866666666666674</v>
      </c>
      <c r="AO32" s="5">
        <v>4.7919974327087402</v>
      </c>
      <c r="AP32" s="5">
        <v>8</v>
      </c>
      <c r="AQ32" s="5">
        <v>12</v>
      </c>
      <c r="AR32" s="5">
        <v>8</v>
      </c>
      <c r="AS32" s="5">
        <v>21</v>
      </c>
      <c r="AT32" s="5">
        <v>25</v>
      </c>
      <c r="AU32" s="5">
        <v>100</v>
      </c>
      <c r="AV32" s="5">
        <v>66.666666666666657</v>
      </c>
      <c r="AW32" s="5">
        <v>100</v>
      </c>
      <c r="AX32" s="5">
        <v>100</v>
      </c>
      <c r="AY32" s="5">
        <v>25.3</v>
      </c>
      <c r="AZ32" s="5">
        <v>44.8</v>
      </c>
      <c r="BA32" t="s">
        <v>81</v>
      </c>
      <c r="BB32" t="s">
        <v>82</v>
      </c>
      <c r="BC32" s="5">
        <v>46.5</v>
      </c>
      <c r="BD32" s="5">
        <v>14.4</v>
      </c>
      <c r="BE32" s="5">
        <v>8.9</v>
      </c>
      <c r="BF32" s="5">
        <v>7.7</v>
      </c>
      <c r="BG32" s="5">
        <v>8.3000001907348633</v>
      </c>
      <c r="BH32" s="5">
        <v>2019</v>
      </c>
      <c r="BI32" s="5">
        <v>367.11229560593193</v>
      </c>
      <c r="BJ32" s="5">
        <v>31.747919082641602</v>
      </c>
      <c r="BK32" s="5"/>
      <c r="BM32">
        <f t="shared" si="4"/>
        <v>0.62040323940139985</v>
      </c>
      <c r="BN32">
        <f t="shared" si="5"/>
        <v>0.42343812097015615</v>
      </c>
      <c r="BO32">
        <f t="shared" si="6"/>
        <v>0.27380462965581776</v>
      </c>
      <c r="BP32">
        <f t="shared" si="7"/>
        <v>0.48527901914508464</v>
      </c>
      <c r="BQ32">
        <f t="shared" si="8"/>
        <v>8.9338066473801575E-2</v>
      </c>
      <c r="BR32">
        <f t="shared" si="9"/>
        <v>2.972970730455694E-2</v>
      </c>
      <c r="BS32">
        <f t="shared" si="0"/>
        <v>0.24940130075725331</v>
      </c>
      <c r="BT32">
        <f t="shared" si="1"/>
        <v>104</v>
      </c>
      <c r="BU32" t="str">
        <f t="shared" si="2"/>
        <v>Attractivité Faible</v>
      </c>
      <c r="BY32" s="7">
        <f t="shared" si="3"/>
        <v>0.24940130075277187</v>
      </c>
      <c r="BZ32">
        <f t="shared" si="10"/>
        <v>104</v>
      </c>
      <c r="CB32">
        <f t="shared" si="11"/>
        <v>150</v>
      </c>
    </row>
    <row r="33" spans="1:80" x14ac:dyDescent="0.25">
      <c r="A33">
        <v>2019</v>
      </c>
      <c r="B33" t="s">
        <v>194</v>
      </c>
      <c r="C33" t="s">
        <v>195</v>
      </c>
      <c r="D33" s="5"/>
      <c r="E33" t="s">
        <v>69</v>
      </c>
      <c r="F33" t="s">
        <v>70</v>
      </c>
      <c r="G33" t="s">
        <v>71</v>
      </c>
      <c r="H33" t="s">
        <v>97</v>
      </c>
      <c r="I33" t="s">
        <v>98</v>
      </c>
      <c r="J33" t="s">
        <v>196</v>
      </c>
      <c r="K33" t="s">
        <v>94</v>
      </c>
      <c r="L33" t="s">
        <v>100</v>
      </c>
      <c r="M33" t="s">
        <v>101</v>
      </c>
      <c r="N33" t="s">
        <v>102</v>
      </c>
      <c r="O33" t="s">
        <v>194</v>
      </c>
      <c r="P33" t="s">
        <v>78</v>
      </c>
      <c r="Q33" t="s">
        <v>79</v>
      </c>
      <c r="R33" t="s">
        <v>78</v>
      </c>
      <c r="S33" t="s">
        <v>80</v>
      </c>
      <c r="T33" t="s">
        <v>78</v>
      </c>
      <c r="U33" s="5">
        <v>7450</v>
      </c>
      <c r="V33" s="5">
        <v>1035359.24</v>
      </c>
      <c r="W33" s="5">
        <v>138.9743946308725</v>
      </c>
      <c r="X33" s="5">
        <v>9603.6304110000001</v>
      </c>
      <c r="Y33" s="5">
        <v>618135.38</v>
      </c>
      <c r="Z33" s="5">
        <v>658.2911395101172</v>
      </c>
      <c r="AA33" s="5">
        <v>9726894.7100000009</v>
      </c>
      <c r="AB33" s="5">
        <v>1305.6234510067115</v>
      </c>
      <c r="AC33" s="5">
        <v>9323189.8399999999</v>
      </c>
      <c r="AD33" s="5">
        <v>1251.434877852349</v>
      </c>
      <c r="AE33" s="5">
        <v>10135017.5</v>
      </c>
      <c r="AF33" s="5">
        <v>1360.4050335570471</v>
      </c>
      <c r="AG33" s="5">
        <v>10135017.5</v>
      </c>
      <c r="AH33" s="5">
        <v>1360.4050335570471</v>
      </c>
      <c r="AI33" s="5">
        <v>74</v>
      </c>
      <c r="AJ33" s="5">
        <v>24.117622869970177</v>
      </c>
      <c r="AK33" s="5">
        <v>4240.7954556580298</v>
      </c>
      <c r="AL33" s="5">
        <v>40.753679118402772</v>
      </c>
      <c r="AM33" s="5">
        <v>3949.7375336116652</v>
      </c>
      <c r="AN33" s="8">
        <f>AVERAGE('[1]2020'!$AS$33,'[2]2021'!$AG$33)</f>
        <v>52.228750000000005</v>
      </c>
      <c r="AO33" s="5">
        <v>48.389350891113281</v>
      </c>
      <c r="AP33" s="5">
        <v>58</v>
      </c>
      <c r="AQ33" s="5">
        <v>74</v>
      </c>
      <c r="AR33" s="5">
        <v>72</v>
      </c>
      <c r="AS33" s="5">
        <v>74</v>
      </c>
      <c r="AT33" s="5">
        <v>101</v>
      </c>
      <c r="AU33" s="5">
        <v>100</v>
      </c>
      <c r="AV33" s="5">
        <v>97.297297297297305</v>
      </c>
      <c r="AW33" s="5">
        <v>100</v>
      </c>
      <c r="AX33" s="5">
        <v>100</v>
      </c>
      <c r="AY33" s="5">
        <v>25.3</v>
      </c>
      <c r="AZ33" s="5">
        <v>44.8</v>
      </c>
      <c r="BA33" t="s">
        <v>81</v>
      </c>
      <c r="BB33" t="s">
        <v>82</v>
      </c>
      <c r="BC33" s="5">
        <v>46.5</v>
      </c>
      <c r="BD33" s="5">
        <v>14.4</v>
      </c>
      <c r="BE33" s="5">
        <v>8.9</v>
      </c>
      <c r="BF33" s="5">
        <v>7.7</v>
      </c>
      <c r="BG33" s="5">
        <v>8.3000001907348633</v>
      </c>
      <c r="BH33" s="5">
        <v>2019</v>
      </c>
      <c r="BI33" s="5">
        <v>1609.6633604672138</v>
      </c>
      <c r="BJ33" s="5">
        <v>37.956638336181641</v>
      </c>
      <c r="BK33" s="5"/>
      <c r="BM33">
        <f t="shared" si="4"/>
        <v>0.62040323940139985</v>
      </c>
      <c r="BN33">
        <f t="shared" si="5"/>
        <v>0.38491902559585534</v>
      </c>
      <c r="BO33">
        <f t="shared" si="6"/>
        <v>0.29637438250254117</v>
      </c>
      <c r="BP33">
        <f t="shared" si="7"/>
        <v>0.47077672584949198</v>
      </c>
      <c r="BQ33">
        <f t="shared" si="8"/>
        <v>8.9338066473801575E-2</v>
      </c>
      <c r="BR33">
        <f t="shared" si="9"/>
        <v>0.30020910045377697</v>
      </c>
      <c r="BS33">
        <f t="shared" si="0"/>
        <v>0.32369448481170393</v>
      </c>
      <c r="BT33">
        <f t="shared" si="1"/>
        <v>75</v>
      </c>
      <c r="BU33" t="str">
        <f t="shared" si="2"/>
        <v>Attractivité Faible</v>
      </c>
      <c r="BY33" s="7">
        <f t="shared" si="3"/>
        <v>0.32369448480588753</v>
      </c>
      <c r="BZ33">
        <f t="shared" si="10"/>
        <v>75</v>
      </c>
      <c r="CB33">
        <f t="shared" si="11"/>
        <v>127.58620689655173</v>
      </c>
    </row>
    <row r="34" spans="1:80" x14ac:dyDescent="0.25">
      <c r="A34">
        <v>2019</v>
      </c>
      <c r="B34" t="s">
        <v>197</v>
      </c>
      <c r="C34" t="s">
        <v>198</v>
      </c>
      <c r="D34" s="5"/>
      <c r="E34" t="s">
        <v>199</v>
      </c>
      <c r="F34" t="s">
        <v>200</v>
      </c>
      <c r="G34" t="s">
        <v>201</v>
      </c>
      <c r="H34" t="s">
        <v>202</v>
      </c>
      <c r="I34" t="s">
        <v>203</v>
      </c>
      <c r="J34" t="s">
        <v>204</v>
      </c>
      <c r="K34" t="s">
        <v>205</v>
      </c>
      <c r="L34" t="s">
        <v>206</v>
      </c>
      <c r="M34" t="s">
        <v>207</v>
      </c>
      <c r="N34" t="s">
        <v>208</v>
      </c>
      <c r="O34" t="s">
        <v>197</v>
      </c>
      <c r="P34" t="s">
        <v>79</v>
      </c>
      <c r="Q34" t="s">
        <v>79</v>
      </c>
      <c r="R34" t="s">
        <v>78</v>
      </c>
      <c r="S34" t="s">
        <v>80</v>
      </c>
      <c r="T34" t="s">
        <v>78</v>
      </c>
      <c r="U34" s="5">
        <v>1964</v>
      </c>
      <c r="V34" s="5">
        <v>1451975.98</v>
      </c>
      <c r="W34" s="5">
        <v>739.29530549898163</v>
      </c>
      <c r="X34" s="5">
        <v>8076.1169559999998</v>
      </c>
      <c r="Y34" s="5">
        <v>384237.14</v>
      </c>
      <c r="Z34" s="5">
        <v>104.24230602278894</v>
      </c>
      <c r="AA34" s="5">
        <v>3839963.46</v>
      </c>
      <c r="AB34" s="5">
        <v>1955.1748778004073</v>
      </c>
      <c r="AC34" s="5">
        <v>3801662.93</v>
      </c>
      <c r="AD34" s="5">
        <v>1935.6735896130347</v>
      </c>
      <c r="AE34" s="5">
        <v>3190422.06</v>
      </c>
      <c r="AF34" s="5">
        <v>1624.4511507128309</v>
      </c>
      <c r="AG34" s="5">
        <v>3190422.06</v>
      </c>
      <c r="AH34" s="5">
        <v>1624.4511507128309</v>
      </c>
      <c r="AI34" s="5">
        <v>6</v>
      </c>
      <c r="AJ34" s="5">
        <v>22.415458937198068</v>
      </c>
      <c r="AK34" s="5">
        <v>1035</v>
      </c>
      <c r="AL34" s="5">
        <v>44.129979035639408</v>
      </c>
      <c r="AM34" s="5">
        <v>954</v>
      </c>
      <c r="AN34" s="6">
        <v>26.856666666666666</v>
      </c>
      <c r="AO34" s="5">
        <v>6.4170784950256348</v>
      </c>
      <c r="AP34" s="5">
        <v>14</v>
      </c>
      <c r="AQ34" s="5">
        <v>6</v>
      </c>
      <c r="AR34" s="5">
        <v>10</v>
      </c>
      <c r="AS34" s="5">
        <v>15</v>
      </c>
      <c r="AT34" s="5">
        <v>10</v>
      </c>
      <c r="AU34" s="5">
        <v>42.857142857142854</v>
      </c>
      <c r="AV34" s="5">
        <v>100</v>
      </c>
      <c r="AW34" s="5">
        <v>100</v>
      </c>
      <c r="AX34" s="5">
        <v>66.666666666666657</v>
      </c>
      <c r="AY34" s="5">
        <v>21.6</v>
      </c>
      <c r="AZ34" s="5">
        <v>42.7</v>
      </c>
      <c r="BA34" t="s">
        <v>209</v>
      </c>
      <c r="BB34" t="s">
        <v>210</v>
      </c>
      <c r="BC34" s="5">
        <v>39.1</v>
      </c>
      <c r="BD34" s="5">
        <v>15.2</v>
      </c>
      <c r="BE34" s="5">
        <v>5.8</v>
      </c>
      <c r="BF34" s="5">
        <v>5.0999999999999996</v>
      </c>
      <c r="BG34" s="5">
        <v>5.4499998092651367</v>
      </c>
      <c r="BH34" s="5">
        <v>2019</v>
      </c>
      <c r="BI34" s="5">
        <v>421</v>
      </c>
      <c r="BJ34" s="5">
        <v>40.676326751708984</v>
      </c>
      <c r="BK34" s="5"/>
      <c r="BM34">
        <f t="shared" si="4"/>
        <v>0.26588710260059989</v>
      </c>
      <c r="BN34">
        <f t="shared" si="5"/>
        <v>0.3680459905642991</v>
      </c>
      <c r="BO34">
        <f t="shared" si="6"/>
        <v>0.45378360940616386</v>
      </c>
      <c r="BP34">
        <f t="shared" si="7"/>
        <v>0.48133700602833246</v>
      </c>
      <c r="BQ34">
        <f t="shared" si="8"/>
        <v>9.4301292389012775E-2</v>
      </c>
      <c r="BR34">
        <f t="shared" si="9"/>
        <v>3.9811762858069637E-2</v>
      </c>
      <c r="BS34">
        <f t="shared" si="0"/>
        <v>0.23513680936599138</v>
      </c>
      <c r="BT34">
        <f t="shared" ref="BT34:BT65" si="12">RANK(BS34,$BS$2:$BS$113,0)</f>
        <v>106</v>
      </c>
      <c r="BU34" t="str">
        <f t="shared" ref="BU34:BU65" si="13">IF(BS34&lt;=0.333,"Attractivité Faible",IF(BS34&lt;=0.67,"Attractivité Moyenne",IF(BS34&gt;0.67,"Attractivité Forte","")))</f>
        <v>Attractivité Faible</v>
      </c>
      <c r="BY34" s="7">
        <f t="shared" ref="BY34:BY65" si="14">SQRT(3)/4*(BM34*BN34+BN34*BO34+BO34*BP34+BP34*BQ34+BQ34*BR34+BR34*BM34)</f>
        <v>0.23513680936176626</v>
      </c>
      <c r="BZ34">
        <f t="shared" si="10"/>
        <v>106</v>
      </c>
      <c r="CB34">
        <f t="shared" si="11"/>
        <v>42.857142857142854</v>
      </c>
    </row>
    <row r="35" spans="1:80" x14ac:dyDescent="0.25">
      <c r="A35">
        <v>2019</v>
      </c>
      <c r="B35" t="s">
        <v>211</v>
      </c>
      <c r="C35" t="s">
        <v>212</v>
      </c>
      <c r="D35" s="5"/>
      <c r="E35" t="s">
        <v>199</v>
      </c>
      <c r="F35" t="s">
        <v>200</v>
      </c>
      <c r="G35" t="s">
        <v>201</v>
      </c>
      <c r="H35" t="s">
        <v>213</v>
      </c>
      <c r="I35" t="s">
        <v>214</v>
      </c>
      <c r="J35" t="s">
        <v>215</v>
      </c>
      <c r="K35" t="s">
        <v>216</v>
      </c>
      <c r="L35" t="s">
        <v>217</v>
      </c>
      <c r="M35" t="s">
        <v>218</v>
      </c>
      <c r="N35" t="s">
        <v>219</v>
      </c>
      <c r="O35" t="s">
        <v>211</v>
      </c>
      <c r="P35" t="s">
        <v>79</v>
      </c>
      <c r="Q35" t="s">
        <v>79</v>
      </c>
      <c r="R35" t="s">
        <v>78</v>
      </c>
      <c r="S35" t="s">
        <v>90</v>
      </c>
      <c r="T35" t="s">
        <v>78</v>
      </c>
      <c r="U35" s="5">
        <v>3686</v>
      </c>
      <c r="V35" s="5">
        <v>638503.48</v>
      </c>
      <c r="W35" s="5">
        <v>173.22395008138903</v>
      </c>
      <c r="X35" s="5">
        <v>10602.622498000001</v>
      </c>
      <c r="Y35" s="5">
        <v>189145.01</v>
      </c>
      <c r="Z35" s="5">
        <v>58.414147621988882</v>
      </c>
      <c r="AA35" s="5">
        <v>5713984.8399999999</v>
      </c>
      <c r="AB35" s="5">
        <v>1550.1857948996201</v>
      </c>
      <c r="AC35" s="5">
        <v>5459718.5</v>
      </c>
      <c r="AD35" s="5">
        <v>1481.20415084102</v>
      </c>
      <c r="AE35" s="5">
        <v>5796048.4800000004</v>
      </c>
      <c r="AF35" s="5">
        <v>1572.4493977211071</v>
      </c>
      <c r="AG35" s="5">
        <v>5795098.4800000004</v>
      </c>
      <c r="AH35" s="5">
        <v>1572.1916657623442</v>
      </c>
      <c r="AI35" s="5">
        <v>51</v>
      </c>
      <c r="AJ35" s="5">
        <v>18.368775244279735</v>
      </c>
      <c r="AK35" s="5">
        <v>2164.59118682191</v>
      </c>
      <c r="AL35" s="5">
        <v>38.539663786553959</v>
      </c>
      <c r="AM35" s="5">
        <v>2025.8765196251857</v>
      </c>
      <c r="AN35" s="6">
        <v>26.06</v>
      </c>
      <c r="AO35" s="5">
        <v>3.7148506641387939</v>
      </c>
      <c r="AP35" s="5">
        <v>23</v>
      </c>
      <c r="AQ35" s="5">
        <v>51</v>
      </c>
      <c r="AR35" s="5">
        <v>30</v>
      </c>
      <c r="AS35" s="5">
        <v>45</v>
      </c>
      <c r="AT35" s="5">
        <v>46</v>
      </c>
      <c r="AU35" s="5">
        <v>100</v>
      </c>
      <c r="AV35" s="5">
        <v>58.82352941176471</v>
      </c>
      <c r="AW35" s="5">
        <v>100</v>
      </c>
      <c r="AX35" s="5">
        <v>100</v>
      </c>
      <c r="AY35" s="5">
        <v>21.6</v>
      </c>
      <c r="AZ35" s="5">
        <v>42.7</v>
      </c>
      <c r="BA35" t="s">
        <v>209</v>
      </c>
      <c r="BB35" t="s">
        <v>210</v>
      </c>
      <c r="BC35" s="5">
        <v>39.1</v>
      </c>
      <c r="BD35" s="5">
        <v>15.2</v>
      </c>
      <c r="BE35" s="5">
        <v>5.8</v>
      </c>
      <c r="BF35" s="5">
        <v>5.0999999999999996</v>
      </c>
      <c r="BG35" s="5">
        <v>5.4499998092651367</v>
      </c>
      <c r="BH35" s="5">
        <v>2019</v>
      </c>
      <c r="BI35" s="5">
        <v>780.76599939428741</v>
      </c>
      <c r="BJ35" s="5">
        <v>36.069904327392578</v>
      </c>
      <c r="BK35" s="5"/>
      <c r="BM35">
        <f t="shared" si="4"/>
        <v>0.62040323940139985</v>
      </c>
      <c r="BN35">
        <f t="shared" si="5"/>
        <v>0.3966243845052706</v>
      </c>
      <c r="BO35">
        <f t="shared" si="6"/>
        <v>0.45872615521339505</v>
      </c>
      <c r="BP35">
        <f t="shared" si="7"/>
        <v>0.50644276274752598</v>
      </c>
      <c r="BQ35">
        <f t="shared" si="8"/>
        <v>9.4301292389012775E-2</v>
      </c>
      <c r="BR35">
        <f t="shared" si="9"/>
        <v>2.3047053859241495E-2</v>
      </c>
      <c r="BS35">
        <f t="shared" si="0"/>
        <v>0.31374265021442155</v>
      </c>
      <c r="BT35">
        <f t="shared" si="12"/>
        <v>83</v>
      </c>
      <c r="BU35" t="str">
        <f t="shared" si="13"/>
        <v>Attractivité Faible</v>
      </c>
      <c r="BY35" s="7">
        <f t="shared" si="14"/>
        <v>0.31374265020878395</v>
      </c>
      <c r="BZ35">
        <f t="shared" si="10"/>
        <v>83</v>
      </c>
      <c r="CB35">
        <f t="shared" si="11"/>
        <v>221.73913043478262</v>
      </c>
    </row>
    <row r="36" spans="1:80" x14ac:dyDescent="0.25">
      <c r="A36">
        <v>2019</v>
      </c>
      <c r="B36" t="s">
        <v>220</v>
      </c>
      <c r="C36" t="s">
        <v>221</v>
      </c>
      <c r="D36" s="5"/>
      <c r="E36" t="s">
        <v>199</v>
      </c>
      <c r="F36" t="s">
        <v>200</v>
      </c>
      <c r="G36" t="s">
        <v>201</v>
      </c>
      <c r="H36" t="s">
        <v>202</v>
      </c>
      <c r="I36" t="s">
        <v>203</v>
      </c>
      <c r="J36" t="s">
        <v>222</v>
      </c>
      <c r="K36" t="s">
        <v>205</v>
      </c>
      <c r="L36" t="s">
        <v>206</v>
      </c>
      <c r="M36" t="s">
        <v>207</v>
      </c>
      <c r="N36" t="s">
        <v>208</v>
      </c>
      <c r="O36" t="s">
        <v>220</v>
      </c>
      <c r="P36" t="s">
        <v>78</v>
      </c>
      <c r="Q36" t="s">
        <v>79</v>
      </c>
      <c r="R36" t="s">
        <v>78</v>
      </c>
      <c r="S36" t="s">
        <v>90</v>
      </c>
      <c r="T36" t="s">
        <v>78</v>
      </c>
      <c r="U36" s="5">
        <v>3238</v>
      </c>
      <c r="V36" s="5">
        <v>331813.82</v>
      </c>
      <c r="W36" s="5">
        <v>102.47492896849907</v>
      </c>
      <c r="X36" s="5">
        <v>10432.896683999999</v>
      </c>
      <c r="Y36" s="5">
        <v>427146.3</v>
      </c>
      <c r="Z36" s="5">
        <v>116.866292749658</v>
      </c>
      <c r="AA36" s="5">
        <v>5383529.4199999999</v>
      </c>
      <c r="AB36" s="5">
        <v>1662.6094564546015</v>
      </c>
      <c r="AC36" s="5">
        <v>5240860.6100000003</v>
      </c>
      <c r="AD36" s="5">
        <v>1618.5486751080916</v>
      </c>
      <c r="AE36" s="5">
        <v>5091673.2</v>
      </c>
      <c r="AF36" s="5">
        <v>1572.4747374922792</v>
      </c>
      <c r="AG36" s="5">
        <v>5091673.2</v>
      </c>
      <c r="AH36" s="5">
        <v>1572.4747374922792</v>
      </c>
      <c r="AI36" s="5">
        <v>22</v>
      </c>
      <c r="AJ36" s="5">
        <v>20.271181536177306</v>
      </c>
      <c r="AK36" s="5">
        <v>1652.8590540786099</v>
      </c>
      <c r="AL36" s="5">
        <v>54.015971829317358</v>
      </c>
      <c r="AM36" s="5">
        <v>1540.3022007060331</v>
      </c>
      <c r="AN36" s="6">
        <v>28.450000000000003</v>
      </c>
      <c r="AO36" s="5">
        <v>7.4319982528686523</v>
      </c>
      <c r="AP36" s="5">
        <v>19</v>
      </c>
      <c r="AQ36" s="5">
        <v>22</v>
      </c>
      <c r="AR36" s="5">
        <v>13</v>
      </c>
      <c r="AS36" s="5">
        <v>27</v>
      </c>
      <c r="AT36" s="5">
        <v>21</v>
      </c>
      <c r="AU36" s="5">
        <v>100</v>
      </c>
      <c r="AV36" s="5">
        <v>59.090909090909093</v>
      </c>
      <c r="AW36" s="5">
        <v>100</v>
      </c>
      <c r="AX36" s="5">
        <v>77.777777777777786</v>
      </c>
      <c r="AY36" s="5">
        <v>21.6</v>
      </c>
      <c r="AZ36" s="5">
        <v>42.7</v>
      </c>
      <c r="BA36" t="s">
        <v>209</v>
      </c>
      <c r="BB36" t="s">
        <v>210</v>
      </c>
      <c r="BC36" s="5">
        <v>39.1</v>
      </c>
      <c r="BD36" s="5">
        <v>15.2</v>
      </c>
      <c r="BE36" s="5">
        <v>5.8</v>
      </c>
      <c r="BF36" s="5">
        <v>5.0999999999999996</v>
      </c>
      <c r="BG36" s="5">
        <v>5.4499998092651367</v>
      </c>
      <c r="BH36" s="5">
        <v>2019</v>
      </c>
      <c r="BI36" s="5">
        <v>832.00920281972606</v>
      </c>
      <c r="BJ36" s="5">
        <v>50.337577819824219</v>
      </c>
      <c r="BK36" s="5"/>
      <c r="BM36">
        <f t="shared" si="4"/>
        <v>0.62040323940139985</v>
      </c>
      <c r="BN36">
        <f t="shared" si="5"/>
        <v>0.30810727597100984</v>
      </c>
      <c r="BO36">
        <f t="shared" si="6"/>
        <v>0.44389851779170159</v>
      </c>
      <c r="BP36">
        <f t="shared" si="7"/>
        <v>0.49464017248601738</v>
      </c>
      <c r="BQ36">
        <f t="shared" si="8"/>
        <v>9.4301292389012775E-2</v>
      </c>
      <c r="BR36">
        <f t="shared" si="9"/>
        <v>4.610835791305256E-2</v>
      </c>
      <c r="BS36">
        <f t="shared" si="0"/>
        <v>0.27153716209614998</v>
      </c>
      <c r="BT36">
        <f t="shared" si="12"/>
        <v>97</v>
      </c>
      <c r="BU36" t="str">
        <f t="shared" si="13"/>
        <v>Attractivité Faible</v>
      </c>
      <c r="BY36" s="7">
        <f t="shared" si="14"/>
        <v>0.27153716209127077</v>
      </c>
      <c r="BZ36">
        <f t="shared" si="10"/>
        <v>97</v>
      </c>
      <c r="CB36">
        <f t="shared" si="11"/>
        <v>115.78947368421053</v>
      </c>
    </row>
    <row r="37" spans="1:80" x14ac:dyDescent="0.25">
      <c r="A37">
        <v>2019</v>
      </c>
      <c r="B37" t="s">
        <v>223</v>
      </c>
      <c r="C37" t="s">
        <v>224</v>
      </c>
      <c r="D37" s="5"/>
      <c r="E37" t="s">
        <v>199</v>
      </c>
      <c r="F37" t="s">
        <v>200</v>
      </c>
      <c r="G37" t="s">
        <v>201</v>
      </c>
      <c r="H37" t="s">
        <v>202</v>
      </c>
      <c r="I37" t="s">
        <v>203</v>
      </c>
      <c r="J37" t="s">
        <v>225</v>
      </c>
      <c r="K37" t="s">
        <v>226</v>
      </c>
      <c r="L37" t="s">
        <v>227</v>
      </c>
      <c r="M37" t="s">
        <v>228</v>
      </c>
      <c r="N37" t="s">
        <v>229</v>
      </c>
      <c r="O37" t="s">
        <v>223</v>
      </c>
      <c r="P37" t="s">
        <v>78</v>
      </c>
      <c r="Q37" t="s">
        <v>79</v>
      </c>
      <c r="R37" t="s">
        <v>78</v>
      </c>
      <c r="S37" t="s">
        <v>140</v>
      </c>
      <c r="T37" t="s">
        <v>78</v>
      </c>
      <c r="U37" s="5">
        <v>3655</v>
      </c>
      <c r="V37" s="5">
        <v>685880.11</v>
      </c>
      <c r="W37" s="5">
        <v>187.65529685362517</v>
      </c>
      <c r="X37" s="5">
        <v>15344.913626</v>
      </c>
      <c r="Y37" s="5">
        <v>320207.06</v>
      </c>
      <c r="Z37" s="5">
        <v>70.810937638213176</v>
      </c>
      <c r="AA37" s="5">
        <v>5537083.7599999998</v>
      </c>
      <c r="AB37" s="5">
        <v>1514.9339972640219</v>
      </c>
      <c r="AC37" s="5">
        <v>5278349.95</v>
      </c>
      <c r="AD37" s="5">
        <v>1444.1449931600548</v>
      </c>
      <c r="AE37" s="5">
        <v>6089053.1900000004</v>
      </c>
      <c r="AF37" s="5">
        <v>1665.9516251709988</v>
      </c>
      <c r="AG37" s="5">
        <v>6089053.1900000004</v>
      </c>
      <c r="AH37" s="5">
        <v>1665.9516251709988</v>
      </c>
      <c r="AI37" s="5">
        <v>47</v>
      </c>
      <c r="AJ37" s="5">
        <v>12.704799579809059</v>
      </c>
      <c r="AK37" s="5">
        <v>2103.7499777849698</v>
      </c>
      <c r="AL37" s="5">
        <v>43.452408534467288</v>
      </c>
      <c r="AM37" s="5">
        <v>1956.6511430552</v>
      </c>
      <c r="AN37" s="6">
        <v>15.486666666666666</v>
      </c>
      <c r="AO37" s="5">
        <v>4.2504796981811523</v>
      </c>
      <c r="AP37" s="5">
        <v>29</v>
      </c>
      <c r="AQ37" s="5">
        <v>47</v>
      </c>
      <c r="AR37" s="5">
        <v>25</v>
      </c>
      <c r="AS37" s="5">
        <v>44</v>
      </c>
      <c r="AT37" s="5">
        <v>58</v>
      </c>
      <c r="AU37" s="5">
        <v>100</v>
      </c>
      <c r="AV37" s="5">
        <v>53.191489361702125</v>
      </c>
      <c r="AW37" s="5">
        <v>100</v>
      </c>
      <c r="AX37" s="5">
        <v>100</v>
      </c>
      <c r="AY37" s="5">
        <v>21.6</v>
      </c>
      <c r="AZ37" s="5">
        <v>42.7</v>
      </c>
      <c r="BA37" t="s">
        <v>209</v>
      </c>
      <c r="BB37" t="s">
        <v>210</v>
      </c>
      <c r="BC37" s="5">
        <v>39.1</v>
      </c>
      <c r="BD37" s="5">
        <v>15.2</v>
      </c>
      <c r="BE37" s="5">
        <v>5.8</v>
      </c>
      <c r="BF37" s="5">
        <v>5.0999999999999996</v>
      </c>
      <c r="BG37" s="5">
        <v>5.4499998092651367</v>
      </c>
      <c r="BH37" s="5">
        <v>2019</v>
      </c>
      <c r="BI37" s="5">
        <v>850.21204827466954</v>
      </c>
      <c r="BJ37" s="5">
        <v>40.414119720458984</v>
      </c>
      <c r="BK37" s="5"/>
      <c r="BM37">
        <f t="shared" si="4"/>
        <v>0.62040323940139985</v>
      </c>
      <c r="BN37">
        <f t="shared" si="5"/>
        <v>0.36967273148011237</v>
      </c>
      <c r="BO37">
        <f t="shared" si="6"/>
        <v>0.52432345772610311</v>
      </c>
      <c r="BP37">
        <f t="shared" si="7"/>
        <v>0.54158225124880899</v>
      </c>
      <c r="BQ37">
        <f t="shared" si="8"/>
        <v>9.4301292389012775E-2</v>
      </c>
      <c r="BR37">
        <f t="shared" si="9"/>
        <v>2.6370113737614713E-2</v>
      </c>
      <c r="BS37">
        <f t="shared" si="0"/>
        <v>0.33647566782451538</v>
      </c>
      <c r="BT37">
        <f t="shared" si="12"/>
        <v>63</v>
      </c>
      <c r="BU37" t="str">
        <f t="shared" si="13"/>
        <v>Attractivité Moyenne</v>
      </c>
      <c r="BY37" s="7">
        <f t="shared" si="14"/>
        <v>0.33647566781846933</v>
      </c>
      <c r="BZ37">
        <f t="shared" si="10"/>
        <v>63</v>
      </c>
      <c r="CB37">
        <f t="shared" si="11"/>
        <v>162.06896551724137</v>
      </c>
    </row>
    <row r="38" spans="1:80" x14ac:dyDescent="0.25">
      <c r="A38">
        <v>2019</v>
      </c>
      <c r="B38" t="s">
        <v>230</v>
      </c>
      <c r="C38" t="s">
        <v>231</v>
      </c>
      <c r="D38" s="5"/>
      <c r="E38" t="s">
        <v>199</v>
      </c>
      <c r="F38" t="s">
        <v>200</v>
      </c>
      <c r="G38" t="s">
        <v>201</v>
      </c>
      <c r="H38" t="s">
        <v>202</v>
      </c>
      <c r="I38" t="s">
        <v>203</v>
      </c>
      <c r="J38" t="s">
        <v>232</v>
      </c>
      <c r="K38" t="s">
        <v>226</v>
      </c>
      <c r="L38" t="s">
        <v>227</v>
      </c>
      <c r="M38" t="s">
        <v>228</v>
      </c>
      <c r="N38" t="s">
        <v>229</v>
      </c>
      <c r="O38" t="s">
        <v>230</v>
      </c>
      <c r="P38" t="s">
        <v>78</v>
      </c>
      <c r="Q38" t="s">
        <v>79</v>
      </c>
      <c r="R38" t="s">
        <v>78</v>
      </c>
      <c r="S38" t="s">
        <v>140</v>
      </c>
      <c r="T38" t="s">
        <v>78</v>
      </c>
      <c r="U38" s="5">
        <v>4522</v>
      </c>
      <c r="V38" s="5">
        <v>691550.87</v>
      </c>
      <c r="W38" s="5">
        <v>152.93031180893411</v>
      </c>
      <c r="X38" s="5">
        <v>16420.982533999999</v>
      </c>
      <c r="Y38" s="5">
        <v>890854.44</v>
      </c>
      <c r="Z38" s="5">
        <v>151.35141692150864</v>
      </c>
      <c r="AA38" s="5">
        <v>6861060.75</v>
      </c>
      <c r="AB38" s="5">
        <v>1517.2624391862007</v>
      </c>
      <c r="AC38" s="5">
        <v>6489716.9400000004</v>
      </c>
      <c r="AD38" s="5">
        <v>1435.14306501548</v>
      </c>
      <c r="AE38" s="5">
        <v>6856365.7699999996</v>
      </c>
      <c r="AF38" s="5">
        <v>1516.2241862007961</v>
      </c>
      <c r="AG38" s="5">
        <v>6856365.7699999996</v>
      </c>
      <c r="AH38" s="5">
        <v>1516.2241862007961</v>
      </c>
      <c r="AI38" s="5">
        <v>45</v>
      </c>
      <c r="AJ38" s="5">
        <v>12.091607321350919</v>
      </c>
      <c r="AK38" s="5">
        <v>2868.6368133688202</v>
      </c>
      <c r="AL38" s="5">
        <v>28.912901361616072</v>
      </c>
      <c r="AM38" s="5">
        <v>2683.6745245446018</v>
      </c>
      <c r="AN38" s="6">
        <v>31.193333333333339</v>
      </c>
      <c r="AO38" s="5">
        <v>9.9821262359619141</v>
      </c>
      <c r="AP38" s="5">
        <v>42</v>
      </c>
      <c r="AQ38" s="5">
        <v>45</v>
      </c>
      <c r="AR38" s="5">
        <v>37</v>
      </c>
      <c r="AS38" s="5">
        <v>53</v>
      </c>
      <c r="AT38" s="5">
        <v>75</v>
      </c>
      <c r="AU38" s="5">
        <v>100</v>
      </c>
      <c r="AV38" s="5">
        <v>82.222222222222214</v>
      </c>
      <c r="AW38" s="5">
        <v>100</v>
      </c>
      <c r="AX38" s="5">
        <v>100</v>
      </c>
      <c r="AY38" s="5">
        <v>21.6</v>
      </c>
      <c r="AZ38" s="5">
        <v>42.7</v>
      </c>
      <c r="BA38" t="s">
        <v>209</v>
      </c>
      <c r="BB38" t="s">
        <v>210</v>
      </c>
      <c r="BC38" s="5">
        <v>39.1</v>
      </c>
      <c r="BD38" s="5">
        <v>15.2</v>
      </c>
      <c r="BE38" s="5">
        <v>5.8</v>
      </c>
      <c r="BF38" s="5">
        <v>5.0999999999999996</v>
      </c>
      <c r="BG38" s="5">
        <v>5.4499998092651367</v>
      </c>
      <c r="BH38" s="5">
        <v>2019</v>
      </c>
      <c r="BI38" s="5">
        <v>775.92816814839978</v>
      </c>
      <c r="BJ38" s="5">
        <v>27.048671722412109</v>
      </c>
      <c r="BK38" s="5"/>
      <c r="BM38">
        <f t="shared" si="4"/>
        <v>0.62040323940139985</v>
      </c>
      <c r="BN38">
        <f t="shared" si="5"/>
        <v>0.4525924038205047</v>
      </c>
      <c r="BO38">
        <f t="shared" si="6"/>
        <v>0.42687878892412312</v>
      </c>
      <c r="BP38">
        <f t="shared" si="7"/>
        <v>0.54538651588404186</v>
      </c>
      <c r="BQ38">
        <f t="shared" si="8"/>
        <v>9.4301292389012775E-2</v>
      </c>
      <c r="BR38">
        <f t="shared" si="9"/>
        <v>6.1929434529044737E-2</v>
      </c>
      <c r="BS38">
        <f t="shared" si="0"/>
        <v>0.34749170898600873</v>
      </c>
      <c r="BT38">
        <f t="shared" si="12"/>
        <v>57</v>
      </c>
      <c r="BU38" t="str">
        <f t="shared" si="13"/>
        <v>Attractivité Moyenne</v>
      </c>
      <c r="BY38" s="7">
        <f t="shared" si="14"/>
        <v>0.34749170897976472</v>
      </c>
      <c r="BZ38">
        <f t="shared" si="10"/>
        <v>57</v>
      </c>
      <c r="CB38">
        <f t="shared" si="11"/>
        <v>107.14285714285714</v>
      </c>
    </row>
    <row r="39" spans="1:80" x14ac:dyDescent="0.25">
      <c r="A39">
        <v>2019</v>
      </c>
      <c r="B39" t="s">
        <v>233</v>
      </c>
      <c r="C39" t="s">
        <v>234</v>
      </c>
      <c r="D39" s="5"/>
      <c r="E39" t="s">
        <v>199</v>
      </c>
      <c r="F39" t="s">
        <v>200</v>
      </c>
      <c r="G39" t="s">
        <v>201</v>
      </c>
      <c r="H39" t="s">
        <v>213</v>
      </c>
      <c r="I39" t="s">
        <v>214</v>
      </c>
      <c r="J39" t="s">
        <v>235</v>
      </c>
      <c r="K39" t="s">
        <v>216</v>
      </c>
      <c r="L39" t="s">
        <v>217</v>
      </c>
      <c r="M39" t="s">
        <v>218</v>
      </c>
      <c r="N39" t="s">
        <v>219</v>
      </c>
      <c r="O39" t="s">
        <v>233</v>
      </c>
      <c r="P39" t="s">
        <v>78</v>
      </c>
      <c r="Q39" t="s">
        <v>79</v>
      </c>
      <c r="R39" t="s">
        <v>78</v>
      </c>
      <c r="S39" t="s">
        <v>140</v>
      </c>
      <c r="T39" t="s">
        <v>78</v>
      </c>
      <c r="U39" s="5">
        <v>5886</v>
      </c>
      <c r="V39" s="5">
        <v>1207448.08</v>
      </c>
      <c r="W39" s="5">
        <v>205.13898742779477</v>
      </c>
      <c r="X39" s="5">
        <v>16877.334645999999</v>
      </c>
      <c r="Y39" s="5">
        <v>1305286.75</v>
      </c>
      <c r="Z39" s="5">
        <v>73.69089087111162</v>
      </c>
      <c r="AA39" s="5">
        <v>8795263.9800000004</v>
      </c>
      <c r="AB39" s="5">
        <v>1494.2684301732927</v>
      </c>
      <c r="AC39" s="5">
        <v>8478670.3399999999</v>
      </c>
      <c r="AD39" s="5">
        <v>1440.4808596670064</v>
      </c>
      <c r="AE39" s="5">
        <v>9625956.6999999993</v>
      </c>
      <c r="AF39" s="5">
        <v>1635.398691811077</v>
      </c>
      <c r="AG39" s="5">
        <v>9625956.6999999993</v>
      </c>
      <c r="AH39" s="5">
        <v>1635.398691811077</v>
      </c>
      <c r="AI39" s="5">
        <v>108</v>
      </c>
      <c r="AJ39" s="5">
        <v>10.852011775835448</v>
      </c>
      <c r="AK39" s="5">
        <v>3644.0624335273701</v>
      </c>
      <c r="AL39" s="5">
        <v>26.307808153844313</v>
      </c>
      <c r="AM39" s="5">
        <v>3400.2177828076497</v>
      </c>
      <c r="AN39" s="6">
        <v>25.203333333333333</v>
      </c>
      <c r="AO39" s="5">
        <v>4.5059895515441895</v>
      </c>
      <c r="AP39" s="5">
        <v>88</v>
      </c>
      <c r="AQ39" s="5">
        <v>108</v>
      </c>
      <c r="AR39" s="5">
        <v>88</v>
      </c>
      <c r="AS39" s="5">
        <v>117</v>
      </c>
      <c r="AT39" s="5">
        <v>115</v>
      </c>
      <c r="AU39" s="5">
        <v>100</v>
      </c>
      <c r="AV39" s="5">
        <v>81.481481481481481</v>
      </c>
      <c r="AW39" s="5">
        <v>100</v>
      </c>
      <c r="AX39" s="5">
        <v>98.290598290598282</v>
      </c>
      <c r="AY39" s="5">
        <v>21.6</v>
      </c>
      <c r="AZ39" s="5">
        <v>42.7</v>
      </c>
      <c r="BA39" t="s">
        <v>209</v>
      </c>
      <c r="BB39" t="s">
        <v>210</v>
      </c>
      <c r="BC39" s="5">
        <v>39.1</v>
      </c>
      <c r="BD39" s="5">
        <v>15.2</v>
      </c>
      <c r="BE39" s="5">
        <v>5.8</v>
      </c>
      <c r="BF39" s="5">
        <v>5.0999999999999996</v>
      </c>
      <c r="BG39" s="5">
        <v>5.4499998092651367</v>
      </c>
      <c r="BH39" s="5">
        <v>2019</v>
      </c>
      <c r="BI39" s="5">
        <v>894.52277111393516</v>
      </c>
      <c r="BJ39" s="5">
        <v>24.547405242919922</v>
      </c>
      <c r="BK39" s="5"/>
      <c r="BM39">
        <f t="shared" si="4"/>
        <v>0.62040323940139985</v>
      </c>
      <c r="BN39">
        <f t="shared" si="5"/>
        <v>0.46811034208533558</v>
      </c>
      <c r="BO39">
        <f t="shared" si="6"/>
        <v>0.46404094296426707</v>
      </c>
      <c r="BP39">
        <f t="shared" si="7"/>
        <v>0.55307700680389538</v>
      </c>
      <c r="BQ39">
        <f t="shared" si="8"/>
        <v>9.4301292389012775E-2</v>
      </c>
      <c r="BR39">
        <f t="shared" si="9"/>
        <v>2.7955305144868763E-2</v>
      </c>
      <c r="BS39">
        <f t="shared" si="0"/>
        <v>0.36218289719718078</v>
      </c>
      <c r="BT39">
        <f t="shared" si="12"/>
        <v>48</v>
      </c>
      <c r="BU39" t="str">
        <f t="shared" si="13"/>
        <v>Attractivité Moyenne</v>
      </c>
      <c r="BY39" s="7">
        <f t="shared" si="14"/>
        <v>0.36218289719067276</v>
      </c>
      <c r="BZ39">
        <f t="shared" si="10"/>
        <v>48</v>
      </c>
      <c r="CB39">
        <f t="shared" si="11"/>
        <v>122.72727272727273</v>
      </c>
    </row>
    <row r="40" spans="1:80" x14ac:dyDescent="0.25">
      <c r="A40">
        <v>2019</v>
      </c>
      <c r="B40" t="s">
        <v>236</v>
      </c>
      <c r="C40" t="s">
        <v>237</v>
      </c>
      <c r="D40" s="5"/>
      <c r="E40" t="s">
        <v>199</v>
      </c>
      <c r="F40" t="s">
        <v>200</v>
      </c>
      <c r="G40" t="s">
        <v>201</v>
      </c>
      <c r="H40" t="s">
        <v>213</v>
      </c>
      <c r="I40" t="s">
        <v>214</v>
      </c>
      <c r="J40" t="s">
        <v>238</v>
      </c>
      <c r="K40" t="s">
        <v>216</v>
      </c>
      <c r="L40" t="s">
        <v>217</v>
      </c>
      <c r="M40" t="s">
        <v>218</v>
      </c>
      <c r="N40" t="s">
        <v>219</v>
      </c>
      <c r="O40" t="s">
        <v>236</v>
      </c>
      <c r="P40" t="s">
        <v>78</v>
      </c>
      <c r="Q40" t="s">
        <v>78</v>
      </c>
      <c r="R40" t="s">
        <v>78</v>
      </c>
      <c r="S40" t="s">
        <v>90</v>
      </c>
      <c r="T40" t="s">
        <v>78</v>
      </c>
      <c r="U40" s="5">
        <v>17713</v>
      </c>
      <c r="V40" s="5">
        <v>2594650.54</v>
      </c>
      <c r="W40" s="5">
        <v>146.48283972223791</v>
      </c>
      <c r="X40" s="5">
        <v>13321.293334</v>
      </c>
      <c r="Y40" s="5">
        <v>498435.4</v>
      </c>
      <c r="Z40" s="5">
        <v>643.97338501291995</v>
      </c>
      <c r="AA40" s="5">
        <v>23962523.620000001</v>
      </c>
      <c r="AB40" s="5">
        <v>1352.821296223113</v>
      </c>
      <c r="AC40" s="5">
        <v>22673159.829999998</v>
      </c>
      <c r="AD40" s="5">
        <v>1280.0293473719867</v>
      </c>
      <c r="AE40" s="5">
        <v>24720433.969999999</v>
      </c>
      <c r="AF40" s="5">
        <v>1395.6096635239653</v>
      </c>
      <c r="AG40" s="5">
        <v>24720433.969999999</v>
      </c>
      <c r="AH40" s="5">
        <v>1395.6096635239653</v>
      </c>
      <c r="AI40" s="5">
        <v>185</v>
      </c>
      <c r="AJ40" s="5">
        <v>11.402131600852062</v>
      </c>
      <c r="AK40" s="5">
        <v>11701.625753721601</v>
      </c>
      <c r="AL40" s="5">
        <v>27.735185588683397</v>
      </c>
      <c r="AM40" s="5">
        <v>10980.140322130159</v>
      </c>
      <c r="AN40" s="6">
        <v>23.726666666666663</v>
      </c>
      <c r="AO40" s="5">
        <v>46.142799377441406</v>
      </c>
      <c r="AP40" s="5">
        <v>182</v>
      </c>
      <c r="AQ40" s="5">
        <v>185</v>
      </c>
      <c r="AR40" s="5">
        <v>206</v>
      </c>
      <c r="AS40" s="5">
        <v>295</v>
      </c>
      <c r="AT40" s="5">
        <v>255</v>
      </c>
      <c r="AU40" s="5">
        <v>100</v>
      </c>
      <c r="AV40" s="5">
        <v>100</v>
      </c>
      <c r="AW40" s="5">
        <v>100</v>
      </c>
      <c r="AX40" s="5">
        <v>86.440677966101703</v>
      </c>
      <c r="AY40" s="5">
        <v>21.6</v>
      </c>
      <c r="AZ40" s="5">
        <v>42.7</v>
      </c>
      <c r="BA40" t="s">
        <v>209</v>
      </c>
      <c r="BB40" t="s">
        <v>210</v>
      </c>
      <c r="BC40" s="5">
        <v>39.1</v>
      </c>
      <c r="BD40" s="5">
        <v>15.2</v>
      </c>
      <c r="BE40" s="5">
        <v>5.8</v>
      </c>
      <c r="BF40" s="5">
        <v>5.0999999999999996</v>
      </c>
      <c r="BG40" s="5">
        <v>5.4499998092651367</v>
      </c>
      <c r="BH40" s="5">
        <v>2019</v>
      </c>
      <c r="BI40" s="5">
        <v>3045.3622962406589</v>
      </c>
      <c r="BJ40" s="5">
        <v>26.025121688842773</v>
      </c>
      <c r="BK40" s="5"/>
      <c r="BM40">
        <f t="shared" si="4"/>
        <v>0.62040323940139985</v>
      </c>
      <c r="BN40">
        <f t="shared" si="5"/>
        <v>0.45894254138566298</v>
      </c>
      <c r="BO40">
        <f t="shared" si="6"/>
        <v>0.47320223079942775</v>
      </c>
      <c r="BP40">
        <f t="shared" si="7"/>
        <v>0.54966404558890303</v>
      </c>
      <c r="BQ40">
        <f t="shared" si="8"/>
        <v>9.4301292389012775E-2</v>
      </c>
      <c r="BR40">
        <f t="shared" si="9"/>
        <v>0.28627142208813544</v>
      </c>
      <c r="BS40">
        <f t="shared" si="0"/>
        <v>0.44099652033816927</v>
      </c>
      <c r="BT40">
        <f t="shared" si="12"/>
        <v>13</v>
      </c>
      <c r="BU40" t="str">
        <f t="shared" si="13"/>
        <v>Attractivité Moyenne</v>
      </c>
      <c r="BY40" s="7">
        <f t="shared" si="14"/>
        <v>0.44099652033024506</v>
      </c>
      <c r="BZ40">
        <f t="shared" si="10"/>
        <v>13</v>
      </c>
      <c r="CB40">
        <f t="shared" si="11"/>
        <v>101.64835164835165</v>
      </c>
    </row>
    <row r="41" spans="1:80" x14ac:dyDescent="0.25">
      <c r="A41">
        <v>2019</v>
      </c>
      <c r="B41" t="s">
        <v>239</v>
      </c>
      <c r="C41" t="s">
        <v>240</v>
      </c>
      <c r="D41" s="5"/>
      <c r="E41" t="s">
        <v>199</v>
      </c>
      <c r="F41" t="s">
        <v>200</v>
      </c>
      <c r="G41" t="s">
        <v>201</v>
      </c>
      <c r="H41" t="s">
        <v>202</v>
      </c>
      <c r="I41" t="s">
        <v>203</v>
      </c>
      <c r="J41" t="s">
        <v>241</v>
      </c>
      <c r="K41" t="s">
        <v>226</v>
      </c>
      <c r="L41" t="s">
        <v>227</v>
      </c>
      <c r="M41" t="s">
        <v>228</v>
      </c>
      <c r="N41" t="s">
        <v>229</v>
      </c>
      <c r="O41" t="s">
        <v>239</v>
      </c>
      <c r="P41" t="s">
        <v>79</v>
      </c>
      <c r="Q41" t="s">
        <v>79</v>
      </c>
      <c r="R41" t="s">
        <v>78</v>
      </c>
      <c r="S41" t="s">
        <v>80</v>
      </c>
      <c r="T41" t="s">
        <v>78</v>
      </c>
      <c r="U41" s="5">
        <v>774</v>
      </c>
      <c r="V41" s="5">
        <v>520694.8</v>
      </c>
      <c r="W41" s="5">
        <v>672.73229974160211</v>
      </c>
      <c r="X41" s="5">
        <v>8645.4436420000002</v>
      </c>
      <c r="Y41" s="5">
        <v>3475522.4</v>
      </c>
      <c r="Z41" s="5">
        <v>42.368918688284772</v>
      </c>
      <c r="AA41" s="5">
        <v>1751628.75</v>
      </c>
      <c r="AB41" s="5">
        <v>2263.0862403100773</v>
      </c>
      <c r="AC41" s="5">
        <v>1729369.35</v>
      </c>
      <c r="AD41" s="5">
        <v>2234.3273255813956</v>
      </c>
      <c r="AE41" s="5">
        <v>1727412.77</v>
      </c>
      <c r="AF41" s="5">
        <v>2231.7994444444444</v>
      </c>
      <c r="AG41" s="5">
        <v>1727412.77</v>
      </c>
      <c r="AH41" s="5">
        <v>2231.7994444444444</v>
      </c>
      <c r="AI41" s="5">
        <v>6</v>
      </c>
      <c r="AJ41" s="5">
        <v>19.022864962728278</v>
      </c>
      <c r="AK41" s="5">
        <v>416.93182111847801</v>
      </c>
      <c r="AL41" s="5">
        <v>49.627346897971023</v>
      </c>
      <c r="AM41" s="5">
        <v>389.0715501368137</v>
      </c>
      <c r="AN41" s="6">
        <v>6.583333333333333</v>
      </c>
      <c r="AO41" s="5">
        <v>1.8984196186065674</v>
      </c>
      <c r="AP41" s="5">
        <v>1</v>
      </c>
      <c r="AQ41" s="5">
        <v>6</v>
      </c>
      <c r="AR41" s="5">
        <v>1</v>
      </c>
      <c r="AS41" s="5">
        <v>3</v>
      </c>
      <c r="AT41" s="5">
        <v>8</v>
      </c>
      <c r="AU41" s="5">
        <v>100</v>
      </c>
      <c r="AV41" s="5">
        <v>16.666666666666664</v>
      </c>
      <c r="AW41" s="5">
        <v>100</v>
      </c>
      <c r="AX41" s="5">
        <v>100</v>
      </c>
      <c r="AY41" s="5">
        <v>21.6</v>
      </c>
      <c r="AZ41" s="5">
        <v>42.7</v>
      </c>
      <c r="BA41" t="s">
        <v>209</v>
      </c>
      <c r="BB41" t="s">
        <v>210</v>
      </c>
      <c r="BC41" s="5">
        <v>39.1</v>
      </c>
      <c r="BD41" s="5">
        <v>15.2</v>
      </c>
      <c r="BE41" s="5">
        <v>5.8</v>
      </c>
      <c r="BF41" s="5">
        <v>5.0999999999999996</v>
      </c>
      <c r="BG41" s="5">
        <v>5.4499998092651367</v>
      </c>
      <c r="BH41" s="5">
        <v>2019</v>
      </c>
      <c r="BI41" s="5">
        <v>193.0858878677098</v>
      </c>
      <c r="BJ41" s="5">
        <v>46.311141967773438</v>
      </c>
      <c r="BK41" s="5"/>
      <c r="BM41">
        <f t="shared" si="4"/>
        <v>0.62040323940139985</v>
      </c>
      <c r="BN41">
        <f t="shared" si="5"/>
        <v>0.33308741442955225</v>
      </c>
      <c r="BO41">
        <f t="shared" si="6"/>
        <v>0.5795600261408077</v>
      </c>
      <c r="BP41">
        <f t="shared" si="7"/>
        <v>0.50238476894567974</v>
      </c>
      <c r="BQ41">
        <f t="shared" si="8"/>
        <v>9.4301292389012775E-2</v>
      </c>
      <c r="BR41">
        <f t="shared" si="9"/>
        <v>1.1777856811266843E-2</v>
      </c>
      <c r="BS41">
        <f t="shared" si="0"/>
        <v>0.32330807303517001</v>
      </c>
      <c r="BT41">
        <f t="shared" si="12"/>
        <v>76</v>
      </c>
      <c r="BU41" t="str">
        <f t="shared" si="13"/>
        <v>Attractivité Faible</v>
      </c>
      <c r="BY41" s="7">
        <f t="shared" si="14"/>
        <v>0.32330807302936054</v>
      </c>
      <c r="BZ41">
        <f t="shared" si="10"/>
        <v>76</v>
      </c>
      <c r="CB41">
        <f t="shared" si="11"/>
        <v>600</v>
      </c>
    </row>
    <row r="42" spans="1:80" x14ac:dyDescent="0.25">
      <c r="A42">
        <v>2019</v>
      </c>
      <c r="B42" t="s">
        <v>229</v>
      </c>
      <c r="C42" t="s">
        <v>242</v>
      </c>
      <c r="D42" s="5"/>
      <c r="E42" t="s">
        <v>199</v>
      </c>
      <c r="F42" t="s">
        <v>200</v>
      </c>
      <c r="G42" t="s">
        <v>201</v>
      </c>
      <c r="H42" t="s">
        <v>243</v>
      </c>
      <c r="I42" t="s">
        <v>244</v>
      </c>
      <c r="J42" t="s">
        <v>245</v>
      </c>
      <c r="K42" t="s">
        <v>246</v>
      </c>
      <c r="L42" t="s">
        <v>247</v>
      </c>
      <c r="M42" t="s">
        <v>248</v>
      </c>
      <c r="N42" t="s">
        <v>229</v>
      </c>
      <c r="O42" t="s">
        <v>229</v>
      </c>
      <c r="P42" t="s">
        <v>78</v>
      </c>
      <c r="Q42" t="s">
        <v>79</v>
      </c>
      <c r="R42" t="s">
        <v>78</v>
      </c>
      <c r="S42" t="s">
        <v>90</v>
      </c>
      <c r="T42" t="s">
        <v>79</v>
      </c>
      <c r="U42" s="5">
        <v>82030</v>
      </c>
      <c r="V42" s="5">
        <v>16589974.01</v>
      </c>
      <c r="W42" s="5">
        <v>202.24276496403755</v>
      </c>
      <c r="X42" s="5">
        <v>13146.899444999999</v>
      </c>
      <c r="Y42" s="5">
        <v>3074482.36</v>
      </c>
      <c r="Z42" s="5">
        <v>175.44409723807348</v>
      </c>
      <c r="AA42" s="5">
        <v>164560592.19</v>
      </c>
      <c r="AB42" s="5">
        <v>2006.1025501645738</v>
      </c>
      <c r="AC42" s="5">
        <v>151446140.58000001</v>
      </c>
      <c r="AD42" s="5">
        <v>1846.2287038888214</v>
      </c>
      <c r="AE42" s="5">
        <v>159588949.16</v>
      </c>
      <c r="AF42" s="5">
        <v>1945.4949306351334</v>
      </c>
      <c r="AG42" s="5">
        <v>154586249.16</v>
      </c>
      <c r="AH42" s="5">
        <v>1884.5087060831402</v>
      </c>
      <c r="AI42" s="5">
        <v>2378</v>
      </c>
      <c r="AJ42" s="5">
        <v>17.090310097747871</v>
      </c>
      <c r="AK42" s="5">
        <v>48149.344747636002</v>
      </c>
      <c r="AL42" s="5">
        <v>34.991143390801696</v>
      </c>
      <c r="AM42" s="5">
        <v>45212.137174973963</v>
      </c>
      <c r="AN42" s="8">
        <f>AVERAGE('[1]2020'!$AS$42,'[2]2021'!$AG$42)</f>
        <v>25.151249999999997</v>
      </c>
      <c r="AO42" s="5">
        <v>9.0179672241210938</v>
      </c>
      <c r="AP42" s="5">
        <v>2637</v>
      </c>
      <c r="AQ42" s="5">
        <v>2378</v>
      </c>
      <c r="AR42" s="5">
        <v>2772</v>
      </c>
      <c r="AS42" s="5">
        <v>4050</v>
      </c>
      <c r="AT42" s="5">
        <v>5199</v>
      </c>
      <c r="AU42" s="5">
        <v>90.178232840348883</v>
      </c>
      <c r="AV42" s="5">
        <v>100</v>
      </c>
      <c r="AW42" s="5">
        <v>100</v>
      </c>
      <c r="AX42" s="5">
        <v>100</v>
      </c>
      <c r="AY42" s="5">
        <v>21.6</v>
      </c>
      <c r="AZ42" s="5">
        <v>42.7</v>
      </c>
      <c r="BA42" t="s">
        <v>209</v>
      </c>
      <c r="BB42" t="s">
        <v>210</v>
      </c>
      <c r="BC42" s="5">
        <v>39.1</v>
      </c>
      <c r="BD42" s="5">
        <v>15.2</v>
      </c>
      <c r="BE42" s="5">
        <v>5.8</v>
      </c>
      <c r="BF42" s="5">
        <v>5.0999999999999996</v>
      </c>
      <c r="BG42" s="5">
        <v>5.4499998092651367</v>
      </c>
      <c r="BH42" s="5">
        <v>2019</v>
      </c>
      <c r="BI42" s="5">
        <v>15820.2437489411</v>
      </c>
      <c r="BJ42" s="5">
        <v>32.856613159179688</v>
      </c>
      <c r="BK42" s="5"/>
      <c r="BM42">
        <f t="shared" si="4"/>
        <v>0.55946867777646148</v>
      </c>
      <c r="BN42">
        <f t="shared" si="5"/>
        <v>0.41655974700426246</v>
      </c>
      <c r="BO42">
        <f t="shared" si="6"/>
        <v>0.46436406965145521</v>
      </c>
      <c r="BP42">
        <f t="shared" si="7"/>
        <v>0.51437440193122752</v>
      </c>
      <c r="BQ42">
        <f t="shared" si="8"/>
        <v>9.4301292389012775E-2</v>
      </c>
      <c r="BR42">
        <f t="shared" si="9"/>
        <v>5.594776078660376E-2</v>
      </c>
      <c r="BS42">
        <f t="shared" si="0"/>
        <v>0.3249446989474799</v>
      </c>
      <c r="BT42">
        <f t="shared" si="12"/>
        <v>73</v>
      </c>
      <c r="BU42" t="str">
        <f t="shared" si="13"/>
        <v>Attractivité Faible</v>
      </c>
      <c r="BY42" s="7">
        <f t="shared" si="14"/>
        <v>0.32494469894164102</v>
      </c>
      <c r="BZ42">
        <f t="shared" si="10"/>
        <v>73</v>
      </c>
      <c r="CB42">
        <f t="shared" si="11"/>
        <v>90.178232840348883</v>
      </c>
    </row>
    <row r="43" spans="1:80" x14ac:dyDescent="0.25">
      <c r="A43">
        <v>2019</v>
      </c>
      <c r="B43" t="s">
        <v>249</v>
      </c>
      <c r="C43" t="s">
        <v>250</v>
      </c>
      <c r="D43" s="5"/>
      <c r="E43" t="s">
        <v>199</v>
      </c>
      <c r="F43" t="s">
        <v>200</v>
      </c>
      <c r="G43" t="s">
        <v>201</v>
      </c>
      <c r="H43" t="s">
        <v>213</v>
      </c>
      <c r="I43" t="s">
        <v>214</v>
      </c>
      <c r="J43" t="s">
        <v>251</v>
      </c>
      <c r="K43" t="s">
        <v>216</v>
      </c>
      <c r="L43" t="s">
        <v>252</v>
      </c>
      <c r="M43" t="s">
        <v>253</v>
      </c>
      <c r="N43" t="s">
        <v>219</v>
      </c>
      <c r="O43" t="s">
        <v>249</v>
      </c>
      <c r="P43" t="s">
        <v>78</v>
      </c>
      <c r="Q43" t="s">
        <v>79</v>
      </c>
      <c r="R43" t="s">
        <v>78</v>
      </c>
      <c r="S43" t="s">
        <v>140</v>
      </c>
      <c r="T43" t="s">
        <v>78</v>
      </c>
      <c r="U43" s="5">
        <v>17524</v>
      </c>
      <c r="V43" s="5">
        <v>4927003.3099999996</v>
      </c>
      <c r="W43" s="5">
        <v>281.15745891349007</v>
      </c>
      <c r="X43" s="5">
        <v>15161.126745</v>
      </c>
      <c r="Y43" s="5">
        <v>246279.51</v>
      </c>
      <c r="Z43" s="5">
        <v>345.89818820224718</v>
      </c>
      <c r="AA43" s="5">
        <v>25944982.879999999</v>
      </c>
      <c r="AB43" s="5">
        <v>1480.5399954348322</v>
      </c>
      <c r="AC43" s="5">
        <v>24092461.93</v>
      </c>
      <c r="AD43" s="5">
        <v>1374.8266337594157</v>
      </c>
      <c r="AE43" s="5">
        <v>24778619.649999999</v>
      </c>
      <c r="AF43" s="5">
        <v>1413.9819476146997</v>
      </c>
      <c r="AG43" s="5">
        <v>24774969.649999999</v>
      </c>
      <c r="AH43" s="5">
        <v>1413.7736618351973</v>
      </c>
      <c r="AI43" s="5">
        <v>189</v>
      </c>
      <c r="AJ43" s="5">
        <v>17.35043881680966</v>
      </c>
      <c r="AK43" s="5">
        <v>10000.8481913422</v>
      </c>
      <c r="AL43" s="5">
        <v>38.254773850622051</v>
      </c>
      <c r="AM43" s="5">
        <v>9339.5814573876451</v>
      </c>
      <c r="AN43" s="6">
        <v>23.383333333333336</v>
      </c>
      <c r="AO43" s="5">
        <v>24.462701797485352</v>
      </c>
      <c r="AP43" s="5">
        <v>148</v>
      </c>
      <c r="AQ43" s="5">
        <v>189</v>
      </c>
      <c r="AR43" s="5">
        <v>162</v>
      </c>
      <c r="AS43" s="5">
        <v>231</v>
      </c>
      <c r="AT43" s="5">
        <v>247</v>
      </c>
      <c r="AU43" s="5">
        <v>100</v>
      </c>
      <c r="AV43" s="5">
        <v>85.714285714285708</v>
      </c>
      <c r="AW43" s="5">
        <v>100</v>
      </c>
      <c r="AX43" s="5">
        <v>100</v>
      </c>
      <c r="AY43" s="5">
        <v>21.6</v>
      </c>
      <c r="AZ43" s="5">
        <v>42.7</v>
      </c>
      <c r="BA43" t="s">
        <v>209</v>
      </c>
      <c r="BB43" t="s">
        <v>210</v>
      </c>
      <c r="BC43" s="5">
        <v>39.1</v>
      </c>
      <c r="BD43" s="5">
        <v>15.2</v>
      </c>
      <c r="BE43" s="5">
        <v>5.8</v>
      </c>
      <c r="BF43" s="5">
        <v>5.0999999999999996</v>
      </c>
      <c r="BG43" s="5">
        <v>5.4499998092651367</v>
      </c>
      <c r="BH43" s="5">
        <v>2019</v>
      </c>
      <c r="BI43" s="5">
        <v>3572.835765118275</v>
      </c>
      <c r="BJ43" s="5">
        <v>35.725326538085938</v>
      </c>
      <c r="BK43" s="5"/>
      <c r="BM43">
        <f t="shared" si="4"/>
        <v>0.62040323940139985</v>
      </c>
      <c r="BN43">
        <f t="shared" si="5"/>
        <v>0.3987621562723867</v>
      </c>
      <c r="BO43">
        <f t="shared" si="6"/>
        <v>0.4753322819213725</v>
      </c>
      <c r="BP43">
        <f t="shared" si="7"/>
        <v>0.51276055493155481</v>
      </c>
      <c r="BQ43">
        <f t="shared" si="8"/>
        <v>9.4301292389012775E-2</v>
      </c>
      <c r="BR43">
        <f t="shared" si="9"/>
        <v>0.15176739439670359</v>
      </c>
      <c r="BS43">
        <f t="shared" si="0"/>
        <v>0.36264481724493797</v>
      </c>
      <c r="BT43">
        <f t="shared" si="12"/>
        <v>47</v>
      </c>
      <c r="BU43" t="str">
        <f t="shared" si="13"/>
        <v>Attractivité Moyenne</v>
      </c>
      <c r="BY43" s="7">
        <f t="shared" si="14"/>
        <v>0.36264481723842168</v>
      </c>
      <c r="BZ43">
        <f t="shared" si="10"/>
        <v>47</v>
      </c>
      <c r="CB43">
        <f t="shared" si="11"/>
        <v>127.70270270270269</v>
      </c>
    </row>
    <row r="44" spans="1:80" x14ac:dyDescent="0.25">
      <c r="A44">
        <v>2019</v>
      </c>
      <c r="B44" t="s">
        <v>254</v>
      </c>
      <c r="C44" t="s">
        <v>255</v>
      </c>
      <c r="D44" s="5"/>
      <c r="E44" t="s">
        <v>199</v>
      </c>
      <c r="F44" t="s">
        <v>200</v>
      </c>
      <c r="G44" t="s">
        <v>201</v>
      </c>
      <c r="H44" t="s">
        <v>202</v>
      </c>
      <c r="I44" t="s">
        <v>203</v>
      </c>
      <c r="J44" t="s">
        <v>256</v>
      </c>
      <c r="K44" t="s">
        <v>205</v>
      </c>
      <c r="L44" t="s">
        <v>206</v>
      </c>
      <c r="M44" t="s">
        <v>207</v>
      </c>
      <c r="N44" t="s">
        <v>208</v>
      </c>
      <c r="O44" t="s">
        <v>254</v>
      </c>
      <c r="P44" t="s">
        <v>79</v>
      </c>
      <c r="Q44" t="s">
        <v>79</v>
      </c>
      <c r="R44" t="s">
        <v>78</v>
      </c>
      <c r="S44" t="s">
        <v>80</v>
      </c>
      <c r="T44" t="s">
        <v>78</v>
      </c>
      <c r="U44" s="5">
        <v>712</v>
      </c>
      <c r="V44" s="5">
        <v>246279.51</v>
      </c>
      <c r="W44" s="5">
        <v>345.89818820224718</v>
      </c>
      <c r="X44" s="5">
        <v>8209.4766510000009</v>
      </c>
      <c r="Y44" s="5">
        <v>500499.69</v>
      </c>
      <c r="Z44" s="5">
        <v>50.075006503251629</v>
      </c>
      <c r="AA44" s="5">
        <v>1369527.36</v>
      </c>
      <c r="AB44" s="5">
        <v>1923.4934831460675</v>
      </c>
      <c r="AC44" s="5">
        <v>1369527.36</v>
      </c>
      <c r="AD44" s="5">
        <v>1923.4934831460675</v>
      </c>
      <c r="AE44" s="5">
        <v>1600524.16</v>
      </c>
      <c r="AF44" s="5">
        <v>2247.9271910112357</v>
      </c>
      <c r="AG44" s="5">
        <v>1600524.16</v>
      </c>
      <c r="AH44" s="5">
        <v>2247.9271910112357</v>
      </c>
      <c r="AI44" s="5">
        <v>0</v>
      </c>
      <c r="AJ44" s="5">
        <v>18.734869870448808</v>
      </c>
      <c r="AK44" s="5">
        <v>329.177124681338</v>
      </c>
      <c r="AL44" s="5">
        <v>68.92703329710524</v>
      </c>
      <c r="AM44" s="5">
        <v>311.55686583781392</v>
      </c>
      <c r="AN44" s="6">
        <v>13.033333333333331</v>
      </c>
      <c r="AO44" s="5">
        <v>2.2276079654693604</v>
      </c>
      <c r="AP44" s="5">
        <v>1</v>
      </c>
      <c r="AQ44" s="5">
        <v>0</v>
      </c>
      <c r="AR44" s="5">
        <v>0</v>
      </c>
      <c r="AS44" s="5">
        <v>3</v>
      </c>
      <c r="AT44" s="5">
        <v>2</v>
      </c>
      <c r="AU44" s="5">
        <v>0</v>
      </c>
      <c r="AV44" s="5">
        <v>100</v>
      </c>
      <c r="AW44" s="5">
        <v>100</v>
      </c>
      <c r="AX44" s="5">
        <v>66.666666666666657</v>
      </c>
      <c r="AY44" s="5">
        <v>21.6</v>
      </c>
      <c r="AZ44" s="5">
        <v>42.7</v>
      </c>
      <c r="BA44" t="s">
        <v>209</v>
      </c>
      <c r="BB44" t="s">
        <v>210</v>
      </c>
      <c r="BC44" s="5">
        <v>39.1</v>
      </c>
      <c r="BD44" s="5">
        <v>15.2</v>
      </c>
      <c r="BE44" s="5">
        <v>5.8</v>
      </c>
      <c r="BF44" s="5">
        <v>5.0999999999999996</v>
      </c>
      <c r="BG44" s="5">
        <v>5.4499998092651367</v>
      </c>
      <c r="BH44" s="5">
        <v>2019</v>
      </c>
      <c r="BI44" s="5">
        <v>214.74690465544751</v>
      </c>
      <c r="BJ44" s="5">
        <v>65.237495422363281</v>
      </c>
      <c r="BK44" s="5"/>
      <c r="BM44" s="16">
        <f t="shared" si="4"/>
        <v>0</v>
      </c>
      <c r="BN44">
        <f t="shared" si="5"/>
        <v>0.2156677044967181</v>
      </c>
      <c r="BO44">
        <f t="shared" si="6"/>
        <v>0.53954401719941736</v>
      </c>
      <c r="BP44">
        <f t="shared" si="7"/>
        <v>0.50417149982749865</v>
      </c>
      <c r="BQ44">
        <f t="shared" si="8"/>
        <v>9.4301292389012775E-2</v>
      </c>
      <c r="BR44">
        <f t="shared" si="9"/>
        <v>1.3820151978935527E-2</v>
      </c>
      <c r="BS44">
        <f t="shared" si="0"/>
        <v>0.18932710418250348</v>
      </c>
      <c r="BT44">
        <f t="shared" si="12"/>
        <v>110</v>
      </c>
      <c r="BU44" t="str">
        <f t="shared" si="13"/>
        <v>Attractivité Faible</v>
      </c>
      <c r="BY44" s="7">
        <f t="shared" si="14"/>
        <v>0.18932710417910151</v>
      </c>
      <c r="BZ44">
        <f t="shared" si="10"/>
        <v>110</v>
      </c>
      <c r="CB44">
        <f t="shared" si="11"/>
        <v>0</v>
      </c>
    </row>
    <row r="45" spans="1:80" x14ac:dyDescent="0.25">
      <c r="A45">
        <v>2019</v>
      </c>
      <c r="B45" t="s">
        <v>257</v>
      </c>
      <c r="C45" t="s">
        <v>258</v>
      </c>
      <c r="D45" s="5"/>
      <c r="E45" t="s">
        <v>199</v>
      </c>
      <c r="F45" t="s">
        <v>200</v>
      </c>
      <c r="G45" t="s">
        <v>201</v>
      </c>
      <c r="H45" t="s">
        <v>202</v>
      </c>
      <c r="I45" t="s">
        <v>203</v>
      </c>
      <c r="J45" t="s">
        <v>259</v>
      </c>
      <c r="K45" t="s">
        <v>205</v>
      </c>
      <c r="L45" t="s">
        <v>260</v>
      </c>
      <c r="M45" t="s">
        <v>261</v>
      </c>
      <c r="N45" t="s">
        <v>219</v>
      </c>
      <c r="O45" t="s">
        <v>257</v>
      </c>
      <c r="P45" t="s">
        <v>78</v>
      </c>
      <c r="Q45" t="s">
        <v>79</v>
      </c>
      <c r="R45" t="s">
        <v>78</v>
      </c>
      <c r="S45" t="s">
        <v>90</v>
      </c>
      <c r="T45" t="s">
        <v>78</v>
      </c>
      <c r="U45" s="5">
        <v>9995</v>
      </c>
      <c r="V45" s="5">
        <v>1149717.72</v>
      </c>
      <c r="W45" s="5">
        <v>115.02928664332165</v>
      </c>
      <c r="X45" s="5">
        <v>10081.852919999999</v>
      </c>
      <c r="Y45" s="5">
        <v>8037203.9299999997</v>
      </c>
      <c r="Z45" s="5">
        <v>196.41260826001954</v>
      </c>
      <c r="AA45" s="5">
        <v>13446977.93</v>
      </c>
      <c r="AB45" s="5">
        <v>1345.3704782391196</v>
      </c>
      <c r="AC45" s="5">
        <v>12797759.9</v>
      </c>
      <c r="AD45" s="5">
        <v>1280.4161980990496</v>
      </c>
      <c r="AE45" s="5">
        <v>13433369.25</v>
      </c>
      <c r="AF45" s="5">
        <v>1344.0089294647323</v>
      </c>
      <c r="AG45" s="5">
        <v>13433369.25</v>
      </c>
      <c r="AH45" s="5">
        <v>1344.0089294647323</v>
      </c>
      <c r="AI45" s="5">
        <v>74</v>
      </c>
      <c r="AJ45" s="5">
        <v>22.714709567015259</v>
      </c>
      <c r="AK45" s="5">
        <v>5870.8714142501203</v>
      </c>
      <c r="AL45" s="5">
        <v>44.913975742528642</v>
      </c>
      <c r="AM45" s="5">
        <v>5463.9201749268814</v>
      </c>
      <c r="AN45" s="6">
        <v>22.266666666666666</v>
      </c>
      <c r="AO45" s="5">
        <v>14.613936424255371</v>
      </c>
      <c r="AP45" s="5">
        <v>72</v>
      </c>
      <c r="AQ45" s="5">
        <v>74</v>
      </c>
      <c r="AR45" s="5">
        <v>56</v>
      </c>
      <c r="AS45" s="5">
        <v>83</v>
      </c>
      <c r="AT45" s="5">
        <v>97</v>
      </c>
      <c r="AU45" s="5">
        <v>100</v>
      </c>
      <c r="AV45" s="5">
        <v>75.675675675675677</v>
      </c>
      <c r="AW45" s="5">
        <v>100</v>
      </c>
      <c r="AX45" s="5">
        <v>100</v>
      </c>
      <c r="AY45" s="5">
        <v>21.6</v>
      </c>
      <c r="AZ45" s="5">
        <v>42.7</v>
      </c>
      <c r="BA45" t="s">
        <v>209</v>
      </c>
      <c r="BB45" t="s">
        <v>210</v>
      </c>
      <c r="BC45" s="5">
        <v>39.1</v>
      </c>
      <c r="BD45" s="5">
        <v>15.2</v>
      </c>
      <c r="BE45" s="5">
        <v>5.8</v>
      </c>
      <c r="BF45" s="5">
        <v>5.0999999999999996</v>
      </c>
      <c r="BG45" s="5">
        <v>5.4499998092651367</v>
      </c>
      <c r="BH45" s="5">
        <v>2019</v>
      </c>
      <c r="BI45" s="5">
        <v>2454.0637819577878</v>
      </c>
      <c r="BJ45" s="5">
        <v>41.800674438476563</v>
      </c>
      <c r="BK45" s="5"/>
      <c r="BM45">
        <f t="shared" si="4"/>
        <v>0.62040323940139985</v>
      </c>
      <c r="BN45">
        <f t="shared" si="5"/>
        <v>0.36107050109345834</v>
      </c>
      <c r="BO45">
        <f t="shared" si="6"/>
        <v>0.48226011809468816</v>
      </c>
      <c r="BP45">
        <f t="shared" si="7"/>
        <v>0.47948044542701745</v>
      </c>
      <c r="BQ45">
        <f t="shared" si="8"/>
        <v>9.4301292389012775E-2</v>
      </c>
      <c r="BR45">
        <f t="shared" si="9"/>
        <v>9.0665334980141427E-2</v>
      </c>
      <c r="BS45">
        <f t="shared" si="0"/>
        <v>0.32016442106321469</v>
      </c>
      <c r="BT45">
        <f t="shared" si="12"/>
        <v>78</v>
      </c>
      <c r="BU45" t="str">
        <f t="shared" si="13"/>
        <v>Attractivité Faible</v>
      </c>
      <c r="BY45" s="7">
        <f t="shared" si="14"/>
        <v>0.32016442105746173</v>
      </c>
      <c r="BZ45">
        <f t="shared" si="10"/>
        <v>78</v>
      </c>
      <c r="CB45">
        <f t="shared" si="11"/>
        <v>102.77777777777777</v>
      </c>
    </row>
    <row r="46" spans="1:80" x14ac:dyDescent="0.25">
      <c r="A46">
        <v>2019</v>
      </c>
      <c r="B46" t="s">
        <v>262</v>
      </c>
      <c r="C46" t="s">
        <v>263</v>
      </c>
      <c r="D46" s="5"/>
      <c r="E46" t="s">
        <v>199</v>
      </c>
      <c r="F46" t="s">
        <v>200</v>
      </c>
      <c r="G46" t="s">
        <v>201</v>
      </c>
      <c r="H46" t="s">
        <v>243</v>
      </c>
      <c r="I46" t="s">
        <v>244</v>
      </c>
      <c r="J46" t="s">
        <v>264</v>
      </c>
      <c r="K46" t="s">
        <v>246</v>
      </c>
      <c r="L46" t="s">
        <v>247</v>
      </c>
      <c r="M46" t="s">
        <v>248</v>
      </c>
      <c r="N46" t="s">
        <v>262</v>
      </c>
      <c r="O46" t="s">
        <v>262</v>
      </c>
      <c r="P46" t="s">
        <v>78</v>
      </c>
      <c r="Q46" t="s">
        <v>79</v>
      </c>
      <c r="R46" t="s">
        <v>78</v>
      </c>
      <c r="S46" t="s">
        <v>90</v>
      </c>
      <c r="T46" t="s">
        <v>79</v>
      </c>
      <c r="U46" s="5">
        <v>40920</v>
      </c>
      <c r="V46" s="5">
        <v>10032468.130000001</v>
      </c>
      <c r="W46" s="5">
        <v>245.17273044965788</v>
      </c>
      <c r="X46" s="5">
        <v>13036.836843999999</v>
      </c>
      <c r="Y46" s="5">
        <v>495694.26</v>
      </c>
      <c r="Z46" s="5">
        <v>70.752820439623179</v>
      </c>
      <c r="AA46" s="5">
        <v>71326583.060000002</v>
      </c>
      <c r="AB46" s="5">
        <v>1743.0738773216033</v>
      </c>
      <c r="AC46" s="5">
        <v>69331318.859999999</v>
      </c>
      <c r="AD46" s="5">
        <v>1694.3137551319649</v>
      </c>
      <c r="AE46" s="5">
        <v>70896882.099999994</v>
      </c>
      <c r="AF46" s="5">
        <v>1732.5728763440859</v>
      </c>
      <c r="AG46" s="5">
        <v>67696587.209999993</v>
      </c>
      <c r="AH46" s="5">
        <v>1654.3643013196479</v>
      </c>
      <c r="AI46" s="5">
        <v>603</v>
      </c>
      <c r="AJ46" s="5">
        <v>14.961085245853683</v>
      </c>
      <c r="AK46" s="5">
        <v>25948.512360448902</v>
      </c>
      <c r="AL46" s="5">
        <v>28.097860350652393</v>
      </c>
      <c r="AM46" s="5">
        <v>24329.710462084262</v>
      </c>
      <c r="AN46" s="6">
        <v>26.77333333333333</v>
      </c>
      <c r="AO46" s="5">
        <v>4.0836849212646484</v>
      </c>
      <c r="AP46" s="5">
        <v>560</v>
      </c>
      <c r="AQ46" s="5">
        <v>603</v>
      </c>
      <c r="AR46" s="5">
        <v>612</v>
      </c>
      <c r="AS46" s="5">
        <v>759</v>
      </c>
      <c r="AT46" s="5">
        <v>758</v>
      </c>
      <c r="AU46" s="5">
        <v>100</v>
      </c>
      <c r="AV46" s="5">
        <v>100</v>
      </c>
      <c r="AW46" s="5">
        <v>100</v>
      </c>
      <c r="AX46" s="5">
        <v>99.868247694334656</v>
      </c>
      <c r="AY46" s="5">
        <v>21.6</v>
      </c>
      <c r="AZ46" s="5">
        <v>42.7</v>
      </c>
      <c r="BA46" t="s">
        <v>209</v>
      </c>
      <c r="BB46" t="s">
        <v>210</v>
      </c>
      <c r="BC46" s="5">
        <v>39.1</v>
      </c>
      <c r="BD46" s="5">
        <v>15.2</v>
      </c>
      <c r="BE46" s="5">
        <v>5.8</v>
      </c>
      <c r="BF46" s="5">
        <v>5.0999999999999996</v>
      </c>
      <c r="BG46" s="5">
        <v>5.4499998092651367</v>
      </c>
      <c r="BH46" s="5">
        <v>2019</v>
      </c>
      <c r="BI46" s="5">
        <v>6836.1280693545013</v>
      </c>
      <c r="BJ46" s="5">
        <v>26.344970703125</v>
      </c>
      <c r="BK46" s="5"/>
      <c r="BM46">
        <f t="shared" si="4"/>
        <v>0.62040323940139985</v>
      </c>
      <c r="BN46">
        <f t="shared" si="5"/>
        <v>0.45695818773986258</v>
      </c>
      <c r="BO46">
        <f t="shared" si="6"/>
        <v>0.45430061210566508</v>
      </c>
      <c r="BP46">
        <f t="shared" si="7"/>
        <v>0.52758418188651868</v>
      </c>
      <c r="BQ46">
        <f t="shared" si="8"/>
        <v>9.4301292389012775E-2</v>
      </c>
      <c r="BR46">
        <f t="shared" si="9"/>
        <v>2.5335313538472383E-2</v>
      </c>
      <c r="BS46">
        <f t="shared" si="0"/>
        <v>0.345819391338264</v>
      </c>
      <c r="BT46">
        <f t="shared" si="12"/>
        <v>59</v>
      </c>
      <c r="BU46" t="str">
        <f t="shared" si="13"/>
        <v>Attractivité Moyenne</v>
      </c>
      <c r="BY46" s="7">
        <f t="shared" si="14"/>
        <v>0.34581939133205003</v>
      </c>
      <c r="BZ46">
        <f t="shared" si="10"/>
        <v>59</v>
      </c>
      <c r="CB46">
        <f t="shared" si="11"/>
        <v>107.67857142857142</v>
      </c>
    </row>
    <row r="47" spans="1:80" x14ac:dyDescent="0.25">
      <c r="A47">
        <v>2019</v>
      </c>
      <c r="B47" t="s">
        <v>265</v>
      </c>
      <c r="C47" t="s">
        <v>266</v>
      </c>
      <c r="D47" s="5"/>
      <c r="E47" t="s">
        <v>199</v>
      </c>
      <c r="F47" t="s">
        <v>200</v>
      </c>
      <c r="G47" t="s">
        <v>201</v>
      </c>
      <c r="H47" t="s">
        <v>202</v>
      </c>
      <c r="I47" t="s">
        <v>203</v>
      </c>
      <c r="J47" t="s">
        <v>267</v>
      </c>
      <c r="K47" t="s">
        <v>205</v>
      </c>
      <c r="L47" t="s">
        <v>206</v>
      </c>
      <c r="M47" t="s">
        <v>207</v>
      </c>
      <c r="N47" t="s">
        <v>208</v>
      </c>
      <c r="O47" t="s">
        <v>265</v>
      </c>
      <c r="P47" t="s">
        <v>78</v>
      </c>
      <c r="Q47" t="s">
        <v>79</v>
      </c>
      <c r="R47" t="s">
        <v>78</v>
      </c>
      <c r="S47" t="s">
        <v>80</v>
      </c>
      <c r="T47" t="s">
        <v>78</v>
      </c>
      <c r="U47" s="5">
        <v>7006</v>
      </c>
      <c r="V47" s="5">
        <v>832984.45</v>
      </c>
      <c r="W47" s="5">
        <v>118.89586782757635</v>
      </c>
      <c r="X47" s="5">
        <v>8358.1478669999997</v>
      </c>
      <c r="Y47" s="5">
        <v>52075.41</v>
      </c>
      <c r="Z47" s="5">
        <v>47.557452054794524</v>
      </c>
      <c r="AA47" s="5">
        <v>10474941.49</v>
      </c>
      <c r="AB47" s="5">
        <v>1495.1386654296318</v>
      </c>
      <c r="AC47" s="5">
        <v>10137651.300000001</v>
      </c>
      <c r="AD47" s="5">
        <v>1446.9956180416787</v>
      </c>
      <c r="AE47" s="5">
        <v>10269168.4</v>
      </c>
      <c r="AF47" s="5">
        <v>1465.7676848415645</v>
      </c>
      <c r="AG47" s="5">
        <v>10269168.4</v>
      </c>
      <c r="AH47" s="5">
        <v>1465.7676848415645</v>
      </c>
      <c r="AI47" s="5">
        <v>46</v>
      </c>
      <c r="AJ47" s="5">
        <v>18.0147054694079</v>
      </c>
      <c r="AK47" s="5">
        <v>4068.80899684001</v>
      </c>
      <c r="AL47" s="5">
        <v>45.843002904806966</v>
      </c>
      <c r="AM47" s="5">
        <v>3799.6933922156486</v>
      </c>
      <c r="AN47" s="6">
        <v>27.676666666666666</v>
      </c>
      <c r="AO47" s="5">
        <v>3.2445423603057861</v>
      </c>
      <c r="AP47" s="5">
        <v>47</v>
      </c>
      <c r="AQ47" s="5">
        <v>46</v>
      </c>
      <c r="AR47" s="5">
        <v>40</v>
      </c>
      <c r="AS47" s="5">
        <v>63</v>
      </c>
      <c r="AT47" s="5">
        <v>66</v>
      </c>
      <c r="AU47" s="5">
        <v>97.872340425531917</v>
      </c>
      <c r="AV47" s="5">
        <v>86.956521739130437</v>
      </c>
      <c r="AW47" s="5">
        <v>100</v>
      </c>
      <c r="AX47" s="5">
        <v>100</v>
      </c>
      <c r="AY47" s="5">
        <v>21.6</v>
      </c>
      <c r="AZ47" s="5">
        <v>42.7</v>
      </c>
      <c r="BA47" t="s">
        <v>209</v>
      </c>
      <c r="BB47" t="s">
        <v>210</v>
      </c>
      <c r="BC47" s="5">
        <v>39.1</v>
      </c>
      <c r="BD47" s="5">
        <v>15.2</v>
      </c>
      <c r="BE47" s="5">
        <v>5.8</v>
      </c>
      <c r="BF47" s="5">
        <v>5.0999999999999996</v>
      </c>
      <c r="BG47" s="5">
        <v>5.4499998092651367</v>
      </c>
      <c r="BH47" s="5">
        <v>2019</v>
      </c>
      <c r="BI47" s="5">
        <v>1741.8935521671781</v>
      </c>
      <c r="BJ47" s="5">
        <v>42.810894012451172</v>
      </c>
      <c r="BK47" s="5"/>
      <c r="BM47">
        <f t="shared" si="4"/>
        <v>0.60720317047796579</v>
      </c>
      <c r="BN47">
        <f t="shared" si="5"/>
        <v>0.35480306613145285</v>
      </c>
      <c r="BO47">
        <f t="shared" si="6"/>
        <v>0.44869630284307244</v>
      </c>
      <c r="BP47">
        <f t="shared" si="7"/>
        <v>0.50863942310057209</v>
      </c>
      <c r="BQ47">
        <f t="shared" si="8"/>
        <v>9.4301292389012775E-2</v>
      </c>
      <c r="BR47">
        <f t="shared" si="9"/>
        <v>2.0129245907087735E-2</v>
      </c>
      <c r="BS47">
        <f t="shared" si="0"/>
        <v>0.28793054475750895</v>
      </c>
      <c r="BT47">
        <f t="shared" si="12"/>
        <v>91</v>
      </c>
      <c r="BU47" t="str">
        <f t="shared" si="13"/>
        <v>Attractivité Faible</v>
      </c>
      <c r="BY47" s="7">
        <f t="shared" si="14"/>
        <v>0.28793054475233515</v>
      </c>
      <c r="BZ47">
        <f t="shared" si="10"/>
        <v>91</v>
      </c>
      <c r="CB47">
        <f t="shared" si="11"/>
        <v>97.872340425531917</v>
      </c>
    </row>
    <row r="48" spans="1:80" x14ac:dyDescent="0.25">
      <c r="A48">
        <v>2019</v>
      </c>
      <c r="B48" t="s">
        <v>268</v>
      </c>
      <c r="C48" t="s">
        <v>269</v>
      </c>
      <c r="D48" s="5"/>
      <c r="E48" t="s">
        <v>199</v>
      </c>
      <c r="F48" t="s">
        <v>200</v>
      </c>
      <c r="G48" t="s">
        <v>201</v>
      </c>
      <c r="H48" t="s">
        <v>202</v>
      </c>
      <c r="I48" t="s">
        <v>203</v>
      </c>
      <c r="J48" t="s">
        <v>270</v>
      </c>
      <c r="K48" t="s">
        <v>205</v>
      </c>
      <c r="L48" t="s">
        <v>206</v>
      </c>
      <c r="M48" t="s">
        <v>207</v>
      </c>
      <c r="N48" t="s">
        <v>208</v>
      </c>
      <c r="O48" t="s">
        <v>268</v>
      </c>
      <c r="P48" t="s">
        <v>79</v>
      </c>
      <c r="Q48" t="s">
        <v>79</v>
      </c>
      <c r="R48" t="s">
        <v>78</v>
      </c>
      <c r="S48" t="s">
        <v>80</v>
      </c>
      <c r="T48" t="s">
        <v>78</v>
      </c>
      <c r="U48" s="5">
        <v>1095</v>
      </c>
      <c r="V48" s="5">
        <v>52075.41</v>
      </c>
      <c r="W48" s="5">
        <v>47.557452054794524</v>
      </c>
      <c r="X48" s="5">
        <v>7873.3355389999997</v>
      </c>
      <c r="Y48" s="5">
        <v>279058.64</v>
      </c>
      <c r="Z48" s="5">
        <v>84.949357686453581</v>
      </c>
      <c r="AA48" s="5">
        <v>1830889.24</v>
      </c>
      <c r="AB48" s="5">
        <v>1672.0449680365298</v>
      </c>
      <c r="AC48" s="5">
        <v>1830889.24</v>
      </c>
      <c r="AD48" s="5">
        <v>1672.0449680365298</v>
      </c>
      <c r="AE48" s="5">
        <v>1781705.23</v>
      </c>
      <c r="AF48" s="5">
        <v>1627.1280639269405</v>
      </c>
      <c r="AG48" s="5">
        <v>1781705.23</v>
      </c>
      <c r="AH48" s="5">
        <v>1627.1280639269405</v>
      </c>
      <c r="AI48" s="5">
        <v>5</v>
      </c>
      <c r="AJ48" s="5">
        <v>19.592713473675783</v>
      </c>
      <c r="AK48" s="5">
        <v>643.74618506821798</v>
      </c>
      <c r="AL48" s="5">
        <v>43.021577827119224</v>
      </c>
      <c r="AM48" s="5">
        <v>605.83412149350181</v>
      </c>
      <c r="AN48" s="8">
        <f>AVERAGE('[1]2020'!$AS$48,'[2]2021'!$AG$48)</f>
        <v>29.756666666666668</v>
      </c>
      <c r="AO48" s="5">
        <v>5.2208156585693359</v>
      </c>
      <c r="AP48" s="5">
        <v>2</v>
      </c>
      <c r="AQ48" s="5">
        <v>5</v>
      </c>
      <c r="AR48" s="5">
        <v>3</v>
      </c>
      <c r="AS48" s="5">
        <v>3</v>
      </c>
      <c r="AT48" s="5">
        <v>5</v>
      </c>
      <c r="AU48" s="5">
        <v>100</v>
      </c>
      <c r="AV48" s="5">
        <v>60</v>
      </c>
      <c r="AW48" s="5">
        <v>100</v>
      </c>
      <c r="AX48" s="5">
        <v>100</v>
      </c>
      <c r="AY48" s="5">
        <v>21.6</v>
      </c>
      <c r="AZ48" s="5">
        <v>42.7</v>
      </c>
      <c r="BA48" t="s">
        <v>209</v>
      </c>
      <c r="BB48" t="s">
        <v>210</v>
      </c>
      <c r="BC48" s="5">
        <v>39.1</v>
      </c>
      <c r="BD48" s="5">
        <v>15.2</v>
      </c>
      <c r="BE48" s="5">
        <v>5.8</v>
      </c>
      <c r="BF48" s="5">
        <v>5.0999999999999996</v>
      </c>
      <c r="BG48" s="5">
        <v>5.4499998092651367</v>
      </c>
      <c r="BH48" s="5">
        <v>2019</v>
      </c>
      <c r="BI48" s="5">
        <v>260.6393980815709</v>
      </c>
      <c r="BJ48" s="5">
        <v>40.4879150390625</v>
      </c>
      <c r="BK48" s="5"/>
      <c r="BM48">
        <f t="shared" si="4"/>
        <v>0.62040323940139985</v>
      </c>
      <c r="BN48">
        <f t="shared" si="5"/>
        <v>0.36921490293296955</v>
      </c>
      <c r="BO48">
        <f t="shared" si="6"/>
        <v>0.43579191546352336</v>
      </c>
      <c r="BP48">
        <f t="shared" si="7"/>
        <v>0.49884941032408076</v>
      </c>
      <c r="BQ48">
        <f t="shared" si="8"/>
        <v>9.4301292389012775E-2</v>
      </c>
      <c r="BR48">
        <f t="shared" si="9"/>
        <v>3.2390109468939686E-2</v>
      </c>
      <c r="BS48">
        <f t="shared" si="0"/>
        <v>0.29338733777746001</v>
      </c>
      <c r="BT48">
        <f t="shared" si="12"/>
        <v>89</v>
      </c>
      <c r="BU48" t="str">
        <f t="shared" si="13"/>
        <v>Attractivité Faible</v>
      </c>
      <c r="BY48" s="7">
        <f t="shared" si="14"/>
        <v>0.29338733777218823</v>
      </c>
      <c r="BZ48">
        <f t="shared" si="10"/>
        <v>89</v>
      </c>
      <c r="CB48">
        <f t="shared" si="11"/>
        <v>250</v>
      </c>
    </row>
    <row r="49" spans="1:80" x14ac:dyDescent="0.25">
      <c r="A49">
        <v>2019</v>
      </c>
      <c r="B49" t="s">
        <v>271</v>
      </c>
      <c r="C49" t="s">
        <v>272</v>
      </c>
      <c r="D49" s="5"/>
      <c r="E49" t="s">
        <v>199</v>
      </c>
      <c r="F49" t="s">
        <v>200</v>
      </c>
      <c r="G49" t="s">
        <v>201</v>
      </c>
      <c r="H49" t="s">
        <v>202</v>
      </c>
      <c r="I49" t="s">
        <v>203</v>
      </c>
      <c r="J49" t="s">
        <v>273</v>
      </c>
      <c r="K49" t="s">
        <v>205</v>
      </c>
      <c r="L49" t="s">
        <v>206</v>
      </c>
      <c r="M49" t="s">
        <v>207</v>
      </c>
      <c r="N49" t="s">
        <v>208</v>
      </c>
      <c r="O49" t="s">
        <v>271</v>
      </c>
      <c r="P49" t="s">
        <v>78</v>
      </c>
      <c r="Q49" t="s">
        <v>79</v>
      </c>
      <c r="R49" t="s">
        <v>78</v>
      </c>
      <c r="S49" t="s">
        <v>80</v>
      </c>
      <c r="T49" t="s">
        <v>78</v>
      </c>
      <c r="U49" s="5">
        <v>3285</v>
      </c>
      <c r="V49" s="5">
        <v>314772.64</v>
      </c>
      <c r="W49" s="5">
        <v>95.821199391172001</v>
      </c>
      <c r="X49" s="5">
        <v>9965.8771319999996</v>
      </c>
      <c r="Y49" s="5">
        <v>388200.18</v>
      </c>
      <c r="Z49" s="5">
        <v>41.913213128913839</v>
      </c>
      <c r="AA49" s="5">
        <v>5044806.7300000004</v>
      </c>
      <c r="AB49" s="5">
        <v>1535.7098112633182</v>
      </c>
      <c r="AC49" s="5">
        <v>5009092.7300000004</v>
      </c>
      <c r="AD49" s="5">
        <v>1524.8379695585998</v>
      </c>
      <c r="AE49" s="5">
        <v>4390137.88</v>
      </c>
      <c r="AF49" s="5">
        <v>1336.4194459665143</v>
      </c>
      <c r="AG49" s="5">
        <v>4390137.88</v>
      </c>
      <c r="AH49" s="5">
        <v>1336.4194459665143</v>
      </c>
      <c r="AI49" s="5">
        <v>18</v>
      </c>
      <c r="AJ49" s="5">
        <v>16.54910472056428</v>
      </c>
      <c r="AK49" s="5">
        <v>1866.3518518518599</v>
      </c>
      <c r="AL49" s="5">
        <v>48.689574839836105</v>
      </c>
      <c r="AM49" s="5">
        <v>1738.755360623783</v>
      </c>
      <c r="AN49" s="6">
        <v>25.02</v>
      </c>
      <c r="AO49" s="5">
        <v>3.1362318992614746</v>
      </c>
      <c r="AP49" s="5">
        <v>13</v>
      </c>
      <c r="AQ49" s="5">
        <v>18</v>
      </c>
      <c r="AR49" s="5">
        <v>19</v>
      </c>
      <c r="AS49" s="5">
        <v>25</v>
      </c>
      <c r="AT49" s="5">
        <v>25</v>
      </c>
      <c r="AU49" s="5">
        <v>100</v>
      </c>
      <c r="AV49" s="5">
        <v>100</v>
      </c>
      <c r="AW49" s="5">
        <v>100</v>
      </c>
      <c r="AX49" s="5">
        <v>100</v>
      </c>
      <c r="AY49" s="5">
        <v>21.6</v>
      </c>
      <c r="AZ49" s="5">
        <v>42.7</v>
      </c>
      <c r="BA49" t="s">
        <v>209</v>
      </c>
      <c r="BB49" t="s">
        <v>210</v>
      </c>
      <c r="BC49" s="5">
        <v>39.1</v>
      </c>
      <c r="BD49" s="5">
        <v>15.2</v>
      </c>
      <c r="BE49" s="5">
        <v>5.8</v>
      </c>
      <c r="BF49" s="5">
        <v>5.0999999999999996</v>
      </c>
      <c r="BG49" s="5">
        <v>5.4499998092651367</v>
      </c>
      <c r="BH49" s="5">
        <v>2019</v>
      </c>
      <c r="BI49" s="5">
        <v>846.59259259257897</v>
      </c>
      <c r="BJ49" s="5">
        <v>45.360824584960938</v>
      </c>
      <c r="BK49" s="5"/>
      <c r="BM49">
        <f t="shared" si="4"/>
        <v>0.62040323940139985</v>
      </c>
      <c r="BN49">
        <f t="shared" si="5"/>
        <v>0.33898321425711558</v>
      </c>
      <c r="BO49">
        <f t="shared" si="6"/>
        <v>0.46517834890316961</v>
      </c>
      <c r="BP49">
        <f t="shared" si="7"/>
        <v>0.51773205762308905</v>
      </c>
      <c r="BQ49">
        <f t="shared" si="8"/>
        <v>9.4301292389012775E-2</v>
      </c>
      <c r="BR49">
        <f t="shared" si="9"/>
        <v>1.9457284298158236E-2</v>
      </c>
      <c r="BS49">
        <f t="shared" si="0"/>
        <v>0.29079430942552487</v>
      </c>
      <c r="BT49">
        <f t="shared" si="12"/>
        <v>90</v>
      </c>
      <c r="BU49" t="str">
        <f t="shared" si="13"/>
        <v>Attractivité Faible</v>
      </c>
      <c r="BY49" s="7">
        <f t="shared" si="14"/>
        <v>0.29079430942029966</v>
      </c>
      <c r="BZ49">
        <f t="shared" si="10"/>
        <v>90</v>
      </c>
      <c r="CB49">
        <f t="shared" si="11"/>
        <v>138.46153846153845</v>
      </c>
    </row>
    <row r="50" spans="1:80" x14ac:dyDescent="0.25">
      <c r="A50">
        <v>2019</v>
      </c>
      <c r="B50" t="s">
        <v>274</v>
      </c>
      <c r="C50" t="s">
        <v>275</v>
      </c>
      <c r="D50" s="5"/>
      <c r="E50" t="s">
        <v>199</v>
      </c>
      <c r="F50" t="s">
        <v>200</v>
      </c>
      <c r="G50" t="s">
        <v>201</v>
      </c>
      <c r="H50" t="s">
        <v>213</v>
      </c>
      <c r="I50" t="s">
        <v>214</v>
      </c>
      <c r="J50" t="s">
        <v>276</v>
      </c>
      <c r="K50" t="s">
        <v>216</v>
      </c>
      <c r="L50" t="s">
        <v>252</v>
      </c>
      <c r="M50" t="s">
        <v>253</v>
      </c>
      <c r="N50" t="s">
        <v>219</v>
      </c>
      <c r="O50" t="s">
        <v>274</v>
      </c>
      <c r="P50" t="s">
        <v>78</v>
      </c>
      <c r="Q50" t="s">
        <v>79</v>
      </c>
      <c r="R50" t="s">
        <v>79</v>
      </c>
      <c r="S50" t="s">
        <v>90</v>
      </c>
      <c r="T50" t="s">
        <v>78</v>
      </c>
      <c r="U50" s="5">
        <v>9262</v>
      </c>
      <c r="V50" s="5">
        <v>984668.43</v>
      </c>
      <c r="W50" s="5">
        <v>106.31272187432521</v>
      </c>
      <c r="X50" s="5">
        <v>10246.973134</v>
      </c>
      <c r="Y50" s="5">
        <v>873451.27</v>
      </c>
      <c r="Z50" s="5">
        <v>169.07690089043749</v>
      </c>
      <c r="AA50" s="5">
        <v>12916531.560000001</v>
      </c>
      <c r="AB50" s="5">
        <v>1394.5726149859643</v>
      </c>
      <c r="AC50" s="5">
        <v>12320063.310000001</v>
      </c>
      <c r="AD50" s="5">
        <v>1330.1731062405529</v>
      </c>
      <c r="AE50" s="5">
        <v>13420252.51</v>
      </c>
      <c r="AF50" s="5">
        <v>1448.9583793996976</v>
      </c>
      <c r="AG50" s="5">
        <v>13420252.51</v>
      </c>
      <c r="AH50" s="5">
        <v>1448.9583793996976</v>
      </c>
      <c r="AI50" s="5">
        <v>106</v>
      </c>
      <c r="AJ50" s="5">
        <v>16.865687417722228</v>
      </c>
      <c r="AK50" s="5">
        <v>5534.32882101222</v>
      </c>
      <c r="AL50" s="5">
        <v>34.166891533154761</v>
      </c>
      <c r="AM50" s="5">
        <v>5140.2022194004021</v>
      </c>
      <c r="AN50" s="6">
        <v>26.046666666666667</v>
      </c>
      <c r="AO50" s="5">
        <v>11.668858528137207</v>
      </c>
      <c r="AP50" s="5">
        <v>94</v>
      </c>
      <c r="AQ50" s="5">
        <v>106</v>
      </c>
      <c r="AR50" s="5">
        <v>96</v>
      </c>
      <c r="AS50" s="5">
        <v>118</v>
      </c>
      <c r="AT50" s="5">
        <v>130</v>
      </c>
      <c r="AU50" s="5">
        <v>100</v>
      </c>
      <c r="AV50" s="5">
        <v>90.566037735849065</v>
      </c>
      <c r="AW50" s="5">
        <v>100</v>
      </c>
      <c r="AX50" s="5">
        <v>100</v>
      </c>
      <c r="AY50" s="5">
        <v>21.6</v>
      </c>
      <c r="AZ50" s="5">
        <v>42.7</v>
      </c>
      <c r="BA50" t="s">
        <v>209</v>
      </c>
      <c r="BB50" t="s">
        <v>210</v>
      </c>
      <c r="BC50" s="5">
        <v>39.1</v>
      </c>
      <c r="BD50" s="5">
        <v>15.2</v>
      </c>
      <c r="BE50" s="5">
        <v>5.8</v>
      </c>
      <c r="BF50" s="5">
        <v>5.0999999999999996</v>
      </c>
      <c r="BG50" s="5">
        <v>5.4499998092651367</v>
      </c>
      <c r="BH50" s="5">
        <v>2019</v>
      </c>
      <c r="BI50" s="5">
        <v>1756.2473168873489</v>
      </c>
      <c r="BJ50" s="5">
        <v>31.733699798583984</v>
      </c>
      <c r="BK50" s="5"/>
      <c r="BM50">
        <f t="shared" si="4"/>
        <v>0.62040323940139985</v>
      </c>
      <c r="BN50">
        <f t="shared" si="5"/>
        <v>0.42352633786906929</v>
      </c>
      <c r="BO50">
        <f t="shared" si="6"/>
        <v>0.45880887564531525</v>
      </c>
      <c r="BP50">
        <f t="shared" si="7"/>
        <v>0.51576796831453686</v>
      </c>
      <c r="BQ50">
        <f t="shared" si="8"/>
        <v>9.4301292389012775E-2</v>
      </c>
      <c r="BR50">
        <f t="shared" si="9"/>
        <v>7.2393976309729741E-2</v>
      </c>
      <c r="BS50">
        <f t="shared" si="0"/>
        <v>0.34385173430446309</v>
      </c>
      <c r="BT50">
        <f t="shared" si="12"/>
        <v>60</v>
      </c>
      <c r="BU50" t="str">
        <f t="shared" si="13"/>
        <v>Attractivité Moyenne</v>
      </c>
      <c r="BY50" s="7">
        <f t="shared" si="14"/>
        <v>0.34385173429828447</v>
      </c>
      <c r="BZ50">
        <f t="shared" si="10"/>
        <v>60</v>
      </c>
      <c r="CB50">
        <f t="shared" si="11"/>
        <v>112.7659574468085</v>
      </c>
    </row>
    <row r="51" spans="1:80" x14ac:dyDescent="0.25">
      <c r="A51">
        <v>2019</v>
      </c>
      <c r="B51" t="s">
        <v>277</v>
      </c>
      <c r="C51" t="s">
        <v>278</v>
      </c>
      <c r="D51" s="5"/>
      <c r="E51" t="s">
        <v>199</v>
      </c>
      <c r="F51" t="s">
        <v>200</v>
      </c>
      <c r="G51" t="s">
        <v>201</v>
      </c>
      <c r="H51" t="s">
        <v>202</v>
      </c>
      <c r="I51" t="s">
        <v>203</v>
      </c>
      <c r="J51" t="s">
        <v>279</v>
      </c>
      <c r="K51" t="s">
        <v>226</v>
      </c>
      <c r="L51" t="s">
        <v>227</v>
      </c>
      <c r="M51" t="s">
        <v>228</v>
      </c>
      <c r="N51" t="s">
        <v>229</v>
      </c>
      <c r="O51" t="s">
        <v>277</v>
      </c>
      <c r="P51" t="s">
        <v>78</v>
      </c>
      <c r="Q51" t="s">
        <v>79</v>
      </c>
      <c r="R51" t="s">
        <v>78</v>
      </c>
      <c r="S51" t="s">
        <v>80</v>
      </c>
      <c r="T51" t="s">
        <v>78</v>
      </c>
      <c r="U51" s="5">
        <v>5166</v>
      </c>
      <c r="V51" s="5">
        <v>930408.53</v>
      </c>
      <c r="W51" s="5">
        <v>180.10230933023615</v>
      </c>
      <c r="X51" s="5">
        <v>9378.2576320000007</v>
      </c>
      <c r="Y51" s="5">
        <v>501684.73</v>
      </c>
      <c r="Z51" s="5">
        <v>363.01355282199711</v>
      </c>
      <c r="AA51" s="5">
        <v>7683551.0999999996</v>
      </c>
      <c r="AB51" s="5">
        <v>1487.3308362369337</v>
      </c>
      <c r="AC51" s="5">
        <v>7626593.8399999999</v>
      </c>
      <c r="AD51" s="5">
        <v>1476.3054277971351</v>
      </c>
      <c r="AE51" s="5">
        <v>7093592.7999999998</v>
      </c>
      <c r="AF51" s="5">
        <v>1373.130623306233</v>
      </c>
      <c r="AG51" s="5">
        <v>7093592.7999999998</v>
      </c>
      <c r="AH51" s="5">
        <v>1373.130623306233</v>
      </c>
      <c r="AI51" s="5">
        <v>27</v>
      </c>
      <c r="AJ51" s="5">
        <v>17.273116157857388</v>
      </c>
      <c r="AK51" s="5">
        <v>2812.71571906075</v>
      </c>
      <c r="AL51" s="5">
        <v>49.550478072034856</v>
      </c>
      <c r="AM51" s="5">
        <v>2611.1422884181693</v>
      </c>
      <c r="AN51" s="6">
        <v>20.386666666666667</v>
      </c>
      <c r="AO51" s="5">
        <v>26.436927795410156</v>
      </c>
      <c r="AP51" s="5">
        <v>32</v>
      </c>
      <c r="AQ51" s="5">
        <v>27</v>
      </c>
      <c r="AR51" s="5">
        <v>25</v>
      </c>
      <c r="AS51" s="5">
        <v>38</v>
      </c>
      <c r="AT51" s="5">
        <v>28</v>
      </c>
      <c r="AU51" s="5">
        <v>84.375</v>
      </c>
      <c r="AV51" s="5">
        <v>92.592592592592595</v>
      </c>
      <c r="AW51" s="5">
        <v>100</v>
      </c>
      <c r="AX51" s="5">
        <v>73.68421052631578</v>
      </c>
      <c r="AY51" s="5">
        <v>21.6</v>
      </c>
      <c r="AZ51" s="5">
        <v>42.7</v>
      </c>
      <c r="BA51" t="s">
        <v>209</v>
      </c>
      <c r="BB51" t="s">
        <v>210</v>
      </c>
      <c r="BC51" s="5">
        <v>39.1</v>
      </c>
      <c r="BD51" s="5">
        <v>15.2</v>
      </c>
      <c r="BE51" s="5">
        <v>5.8</v>
      </c>
      <c r="BF51" s="5">
        <v>5.0999999999999996</v>
      </c>
      <c r="BG51" s="5">
        <v>5.4499998092651367</v>
      </c>
      <c r="BH51" s="5">
        <v>2019</v>
      </c>
      <c r="BI51" s="5">
        <v>1293.833487052274</v>
      </c>
      <c r="BJ51" s="5">
        <v>45.999439239501953</v>
      </c>
      <c r="BK51" s="5"/>
      <c r="BM51">
        <f t="shared" si="4"/>
        <v>0.52346523324493111</v>
      </c>
      <c r="BN51">
        <f t="shared" si="5"/>
        <v>0.33502122825305108</v>
      </c>
      <c r="BO51">
        <f t="shared" si="6"/>
        <v>0.49392369899543442</v>
      </c>
      <c r="BP51">
        <f t="shared" si="7"/>
        <v>0.51324026721248595</v>
      </c>
      <c r="BQ51">
        <f t="shared" si="8"/>
        <v>9.4301292389012775E-2</v>
      </c>
      <c r="BR51">
        <f t="shared" si="9"/>
        <v>0.16401555644093369</v>
      </c>
      <c r="BS51">
        <f t="shared" si="0"/>
        <v>0.32219217761846369</v>
      </c>
      <c r="BT51">
        <f t="shared" si="12"/>
        <v>77</v>
      </c>
      <c r="BU51" t="str">
        <f t="shared" si="13"/>
        <v>Attractivité Faible</v>
      </c>
      <c r="BY51" s="7">
        <f t="shared" si="14"/>
        <v>0.32219217761267432</v>
      </c>
      <c r="BZ51">
        <f t="shared" si="10"/>
        <v>77</v>
      </c>
      <c r="CB51">
        <f t="shared" si="11"/>
        <v>84.375</v>
      </c>
    </row>
    <row r="52" spans="1:80" x14ac:dyDescent="0.25">
      <c r="A52">
        <v>2019</v>
      </c>
      <c r="B52" t="s">
        <v>280</v>
      </c>
      <c r="C52" t="s">
        <v>281</v>
      </c>
      <c r="D52" s="5"/>
      <c r="E52" t="s">
        <v>199</v>
      </c>
      <c r="F52" t="s">
        <v>200</v>
      </c>
      <c r="G52" t="s">
        <v>201</v>
      </c>
      <c r="H52" t="s">
        <v>202</v>
      </c>
      <c r="I52" t="s">
        <v>203</v>
      </c>
      <c r="J52" t="s">
        <v>282</v>
      </c>
      <c r="K52" t="s">
        <v>226</v>
      </c>
      <c r="L52" t="s">
        <v>227</v>
      </c>
      <c r="M52" t="s">
        <v>228</v>
      </c>
      <c r="N52" t="s">
        <v>229</v>
      </c>
      <c r="O52" t="s">
        <v>280</v>
      </c>
      <c r="P52" t="s">
        <v>79</v>
      </c>
      <c r="Q52" t="s">
        <v>79</v>
      </c>
      <c r="R52" t="s">
        <v>78</v>
      </c>
      <c r="S52" t="s">
        <v>80</v>
      </c>
      <c r="T52" t="s">
        <v>78</v>
      </c>
      <c r="U52" s="5">
        <v>1382</v>
      </c>
      <c r="V52" s="5">
        <v>599533.39</v>
      </c>
      <c r="W52" s="5">
        <v>433.81576700434152</v>
      </c>
      <c r="X52" s="5">
        <v>7740.6174549999996</v>
      </c>
      <c r="Y52" s="5">
        <v>1421807.5</v>
      </c>
      <c r="Z52" s="5">
        <v>115.80122984199382</v>
      </c>
      <c r="AA52" s="5">
        <v>2994708.79</v>
      </c>
      <c r="AB52" s="5">
        <v>2166.9383429811869</v>
      </c>
      <c r="AC52" s="5">
        <v>2896860.13</v>
      </c>
      <c r="AD52" s="5">
        <v>2096.136128798842</v>
      </c>
      <c r="AE52" s="5">
        <v>2533827.2000000002</v>
      </c>
      <c r="AF52" s="5">
        <v>1833.4494934876991</v>
      </c>
      <c r="AG52" s="5">
        <v>2533827.2000000002</v>
      </c>
      <c r="AH52" s="5">
        <v>1833.4494934876991</v>
      </c>
      <c r="AI52" s="5">
        <v>8</v>
      </c>
      <c r="AJ52" s="5">
        <v>19.836453400114213</v>
      </c>
      <c r="AK52" s="5">
        <v>716.66054694210402</v>
      </c>
      <c r="AL52" s="5">
        <v>44.089667894016152</v>
      </c>
      <c r="AM52" s="5">
        <v>660.95300138865491</v>
      </c>
      <c r="AN52" s="6">
        <v>11.769999999999998</v>
      </c>
      <c r="AO52" s="5">
        <v>6.3160305023193359</v>
      </c>
      <c r="AP52" s="5">
        <v>6</v>
      </c>
      <c r="AQ52" s="5">
        <v>8</v>
      </c>
      <c r="AR52" s="5">
        <v>7</v>
      </c>
      <c r="AS52" s="5">
        <v>10</v>
      </c>
      <c r="AT52" s="5">
        <v>12</v>
      </c>
      <c r="AU52" s="5">
        <v>100</v>
      </c>
      <c r="AV52" s="5">
        <v>87.5</v>
      </c>
      <c r="AW52" s="5">
        <v>100</v>
      </c>
      <c r="AX52" s="5">
        <v>100</v>
      </c>
      <c r="AY52" s="5">
        <v>21.6</v>
      </c>
      <c r="AZ52" s="5">
        <v>42.7</v>
      </c>
      <c r="BA52" t="s">
        <v>209</v>
      </c>
      <c r="BB52" t="s">
        <v>210</v>
      </c>
      <c r="BC52" s="5">
        <v>39.1</v>
      </c>
      <c r="BD52" s="5">
        <v>15.2</v>
      </c>
      <c r="BE52" s="5">
        <v>5.8</v>
      </c>
      <c r="BF52" s="5">
        <v>5.0999999999999996</v>
      </c>
      <c r="BG52" s="5">
        <v>5.4499998092651367</v>
      </c>
      <c r="BH52" s="5">
        <v>2019</v>
      </c>
      <c r="BI52" s="5">
        <v>291.41198324778992</v>
      </c>
      <c r="BJ52" s="5">
        <v>40.662483215332031</v>
      </c>
      <c r="BK52" s="5"/>
      <c r="BM52">
        <f t="shared" si="4"/>
        <v>0.62040323940139985</v>
      </c>
      <c r="BN52">
        <f t="shared" si="5"/>
        <v>0.36813187631242944</v>
      </c>
      <c r="BO52">
        <f t="shared" si="6"/>
        <v>0.54738177812385513</v>
      </c>
      <c r="BP52">
        <f t="shared" si="7"/>
        <v>0.49733723992474216</v>
      </c>
      <c r="BQ52">
        <f t="shared" si="8"/>
        <v>9.4301292389012775E-2</v>
      </c>
      <c r="BR52">
        <f t="shared" si="9"/>
        <v>3.9184857837969669E-2</v>
      </c>
      <c r="BS52">
        <f t="shared" si="0"/>
        <v>0.33646705205723654</v>
      </c>
      <c r="BT52">
        <f t="shared" si="12"/>
        <v>64</v>
      </c>
      <c r="BU52" t="str">
        <f t="shared" si="13"/>
        <v>Attractivité Moyenne</v>
      </c>
      <c r="BY52" s="7">
        <f t="shared" si="14"/>
        <v>0.3364670520511906</v>
      </c>
      <c r="BZ52">
        <f t="shared" si="10"/>
        <v>64</v>
      </c>
      <c r="CB52">
        <f t="shared" si="11"/>
        <v>133.33333333333331</v>
      </c>
    </row>
    <row r="53" spans="1:80" x14ac:dyDescent="0.25">
      <c r="A53">
        <v>2019</v>
      </c>
      <c r="B53" t="s">
        <v>283</v>
      </c>
      <c r="C53" t="s">
        <v>284</v>
      </c>
      <c r="D53" s="5"/>
      <c r="E53" t="s">
        <v>199</v>
      </c>
      <c r="F53" t="s">
        <v>200</v>
      </c>
      <c r="G53" t="s">
        <v>201</v>
      </c>
      <c r="H53" t="s">
        <v>213</v>
      </c>
      <c r="I53" t="s">
        <v>214</v>
      </c>
      <c r="J53" t="s">
        <v>285</v>
      </c>
      <c r="K53" t="s">
        <v>216</v>
      </c>
      <c r="L53" t="s">
        <v>252</v>
      </c>
      <c r="M53" t="s">
        <v>253</v>
      </c>
      <c r="N53" t="s">
        <v>219</v>
      </c>
      <c r="O53" t="s">
        <v>283</v>
      </c>
      <c r="P53" t="s">
        <v>78</v>
      </c>
      <c r="Q53" t="s">
        <v>79</v>
      </c>
      <c r="R53" t="s">
        <v>78</v>
      </c>
      <c r="S53" t="s">
        <v>90</v>
      </c>
      <c r="T53" t="s">
        <v>78</v>
      </c>
      <c r="U53" s="5">
        <v>12278</v>
      </c>
      <c r="V53" s="5">
        <v>1421807.5</v>
      </c>
      <c r="W53" s="5">
        <v>115.80122984199382</v>
      </c>
      <c r="X53" s="5">
        <v>10141.180781999999</v>
      </c>
      <c r="Y53" s="5">
        <v>5460036.4000000004</v>
      </c>
      <c r="Z53" s="5">
        <v>443.43672541216603</v>
      </c>
      <c r="AA53" s="5">
        <v>12482836.24</v>
      </c>
      <c r="AB53" s="5">
        <v>1016.6831927023945</v>
      </c>
      <c r="AC53" s="5">
        <v>12482836.24</v>
      </c>
      <c r="AD53" s="5">
        <v>1016.6831927023945</v>
      </c>
      <c r="AE53" s="5">
        <v>12145094.470000001</v>
      </c>
      <c r="AF53" s="5">
        <v>989.1753111255905</v>
      </c>
      <c r="AG53" s="5">
        <v>12145094.470000001</v>
      </c>
      <c r="AH53" s="5">
        <v>989.1753111255905</v>
      </c>
      <c r="AI53" s="5">
        <v>102</v>
      </c>
      <c r="AJ53" s="5">
        <v>23.085791461230926</v>
      </c>
      <c r="AK53" s="5">
        <v>7430.7211140343998</v>
      </c>
      <c r="AL53" s="5">
        <v>37.578457109851549</v>
      </c>
      <c r="AM53" s="5">
        <v>6979.4359275941097</v>
      </c>
      <c r="AN53" s="6">
        <v>6.1966666666666663</v>
      </c>
      <c r="AO53" s="5">
        <v>44.828929901123047</v>
      </c>
      <c r="AP53" s="5">
        <v>80</v>
      </c>
      <c r="AQ53" s="5">
        <v>102</v>
      </c>
      <c r="AR53" s="5">
        <v>94</v>
      </c>
      <c r="AS53" s="5">
        <v>137</v>
      </c>
      <c r="AT53" s="5">
        <v>148</v>
      </c>
      <c r="AU53" s="5">
        <v>100</v>
      </c>
      <c r="AV53" s="5">
        <v>92.156862745098039</v>
      </c>
      <c r="AW53" s="5">
        <v>100</v>
      </c>
      <c r="AX53" s="5">
        <v>100</v>
      </c>
      <c r="AY53" s="5">
        <v>21.6</v>
      </c>
      <c r="AZ53" s="5">
        <v>42.7</v>
      </c>
      <c r="BA53" t="s">
        <v>209</v>
      </c>
      <c r="BB53" t="s">
        <v>210</v>
      </c>
      <c r="BC53" s="5">
        <v>39.1</v>
      </c>
      <c r="BD53" s="5">
        <v>15.2</v>
      </c>
      <c r="BE53" s="5">
        <v>5.8</v>
      </c>
      <c r="BF53" s="5">
        <v>5.0999999999999996</v>
      </c>
      <c r="BG53" s="5">
        <v>5.4499998092651367</v>
      </c>
      <c r="BH53" s="5">
        <v>2019</v>
      </c>
      <c r="BI53" s="5">
        <v>2622.7643365605222</v>
      </c>
      <c r="BJ53" s="5">
        <v>35.296230316162109</v>
      </c>
      <c r="BK53" s="5"/>
      <c r="BM53">
        <f t="shared" si="4"/>
        <v>0.62040323940139985</v>
      </c>
      <c r="BN53">
        <f t="shared" si="5"/>
        <v>0.40142428313335116</v>
      </c>
      <c r="BO53">
        <f t="shared" si="6"/>
        <v>0.58195891866649307</v>
      </c>
      <c r="BP53">
        <f t="shared" si="7"/>
        <v>0.4771782413344714</v>
      </c>
      <c r="BQ53">
        <f t="shared" si="8"/>
        <v>9.4301292389012775E-2</v>
      </c>
      <c r="BR53">
        <f t="shared" si="9"/>
        <v>0.27812013329555013</v>
      </c>
      <c r="BS53">
        <f t="shared" si="0"/>
        <v>0.43480006800765286</v>
      </c>
      <c r="BT53">
        <f t="shared" si="12"/>
        <v>15</v>
      </c>
      <c r="BU53" t="str">
        <f t="shared" si="13"/>
        <v>Attractivité Moyenne</v>
      </c>
      <c r="BY53" s="7">
        <f t="shared" si="14"/>
        <v>0.43480006799984</v>
      </c>
      <c r="BZ53">
        <f t="shared" si="10"/>
        <v>15</v>
      </c>
      <c r="CB53">
        <f t="shared" si="11"/>
        <v>127.49999999999999</v>
      </c>
    </row>
    <row r="54" spans="1:80" x14ac:dyDescent="0.25">
      <c r="A54">
        <v>2019</v>
      </c>
      <c r="B54" t="s">
        <v>286</v>
      </c>
      <c r="C54" t="s">
        <v>287</v>
      </c>
      <c r="D54" s="5"/>
      <c r="E54" t="s">
        <v>199</v>
      </c>
      <c r="F54" t="s">
        <v>200</v>
      </c>
      <c r="G54" t="s">
        <v>201</v>
      </c>
      <c r="H54" t="s">
        <v>213</v>
      </c>
      <c r="I54" t="s">
        <v>214</v>
      </c>
      <c r="J54" t="s">
        <v>288</v>
      </c>
      <c r="K54" t="s">
        <v>216</v>
      </c>
      <c r="L54" t="s">
        <v>217</v>
      </c>
      <c r="M54" t="s">
        <v>218</v>
      </c>
      <c r="N54" t="s">
        <v>219</v>
      </c>
      <c r="O54" t="s">
        <v>286</v>
      </c>
      <c r="P54" t="s">
        <v>78</v>
      </c>
      <c r="Q54" t="s">
        <v>79</v>
      </c>
      <c r="R54" t="s">
        <v>78</v>
      </c>
      <c r="S54" t="s">
        <v>90</v>
      </c>
      <c r="T54" t="s">
        <v>78</v>
      </c>
      <c r="U54" s="5">
        <v>12313</v>
      </c>
      <c r="V54" s="5">
        <v>6197062.2400000002</v>
      </c>
      <c r="W54" s="5">
        <v>503.29426134979292</v>
      </c>
      <c r="X54" s="5">
        <v>12799.935595999999</v>
      </c>
      <c r="Y54" s="5">
        <v>1210257.72</v>
      </c>
      <c r="Z54" s="5">
        <v>51.555174440894568</v>
      </c>
      <c r="AA54" s="5">
        <v>19036202.41</v>
      </c>
      <c r="AB54" s="5">
        <v>1546.0247226508568</v>
      </c>
      <c r="AC54" s="5">
        <v>18299176.57</v>
      </c>
      <c r="AD54" s="5">
        <v>1486.16718671323</v>
      </c>
      <c r="AE54" s="5">
        <v>18933418.420000002</v>
      </c>
      <c r="AF54" s="5">
        <v>1537.6771233655488</v>
      </c>
      <c r="AG54" s="5">
        <v>17432755.379999999</v>
      </c>
      <c r="AH54" s="5">
        <v>1415.8008105254607</v>
      </c>
      <c r="AI54" s="5">
        <v>139</v>
      </c>
      <c r="AJ54" s="5">
        <v>16.895696423332641</v>
      </c>
      <c r="AK54" s="5">
        <v>7466.2206955644797</v>
      </c>
      <c r="AL54" s="5">
        <v>32.36736861644961</v>
      </c>
      <c r="AM54" s="5">
        <v>6918.0062185663592</v>
      </c>
      <c r="AN54" s="6">
        <v>21.5</v>
      </c>
      <c r="AO54" s="5">
        <v>3.3527958393096924</v>
      </c>
      <c r="AP54" s="5">
        <v>142</v>
      </c>
      <c r="AQ54" s="5">
        <v>139</v>
      </c>
      <c r="AR54" s="5">
        <v>128</v>
      </c>
      <c r="AS54" s="5">
        <v>167</v>
      </c>
      <c r="AT54" s="5">
        <v>204</v>
      </c>
      <c r="AU54" s="5">
        <v>97.887323943661968</v>
      </c>
      <c r="AV54" s="5">
        <v>92.086330935251809</v>
      </c>
      <c r="AW54" s="5">
        <v>100</v>
      </c>
      <c r="AX54" s="5">
        <v>100</v>
      </c>
      <c r="AY54" s="5">
        <v>21.6</v>
      </c>
      <c r="AZ54" s="5">
        <v>42.7</v>
      </c>
      <c r="BA54" t="s">
        <v>209</v>
      </c>
      <c r="BB54" t="s">
        <v>210</v>
      </c>
      <c r="BC54" s="5">
        <v>39.1</v>
      </c>
      <c r="BD54" s="5">
        <v>15.2</v>
      </c>
      <c r="BE54" s="5">
        <v>5.8</v>
      </c>
      <c r="BF54" s="5">
        <v>5.0999999999999996</v>
      </c>
      <c r="BG54" s="5">
        <v>5.4499998092651367</v>
      </c>
      <c r="BH54" s="5">
        <v>2019</v>
      </c>
      <c r="BI54" s="5">
        <v>2239.17657367228</v>
      </c>
      <c r="BJ54" s="5">
        <v>29.990762710571289</v>
      </c>
      <c r="BK54" s="5"/>
      <c r="BM54">
        <f t="shared" si="4"/>
        <v>0.60729612870982097</v>
      </c>
      <c r="BN54">
        <f t="shared" si="5"/>
        <v>0.4343395760238285</v>
      </c>
      <c r="BO54">
        <f t="shared" si="6"/>
        <v>0.48701654293009888</v>
      </c>
      <c r="BP54">
        <f t="shared" si="7"/>
        <v>0.51558179147161776</v>
      </c>
      <c r="BQ54">
        <f t="shared" si="8"/>
        <v>9.4301292389012775E-2</v>
      </c>
      <c r="BR54">
        <f t="shared" si="9"/>
        <v>2.0800853997592683E-2</v>
      </c>
      <c r="BS54">
        <f t="shared" si="0"/>
        <v>0.34191289952530846</v>
      </c>
      <c r="BT54">
        <f t="shared" si="12"/>
        <v>62</v>
      </c>
      <c r="BU54" t="str">
        <f t="shared" si="13"/>
        <v>Attractivité Moyenne</v>
      </c>
      <c r="BY54" s="7">
        <f t="shared" si="14"/>
        <v>0.34191289951916465</v>
      </c>
      <c r="BZ54">
        <f t="shared" si="10"/>
        <v>62</v>
      </c>
      <c r="CB54">
        <f t="shared" si="11"/>
        <v>97.887323943661968</v>
      </c>
    </row>
    <row r="55" spans="1:80" x14ac:dyDescent="0.25">
      <c r="A55">
        <v>2019</v>
      </c>
      <c r="B55" t="s">
        <v>219</v>
      </c>
      <c r="C55" t="s">
        <v>289</v>
      </c>
      <c r="D55" s="5"/>
      <c r="E55" t="s">
        <v>199</v>
      </c>
      <c r="F55" t="s">
        <v>200</v>
      </c>
      <c r="G55" t="s">
        <v>201</v>
      </c>
      <c r="H55" t="s">
        <v>202</v>
      </c>
      <c r="I55" t="s">
        <v>203</v>
      </c>
      <c r="J55" t="s">
        <v>290</v>
      </c>
      <c r="K55" t="s">
        <v>205</v>
      </c>
      <c r="L55" t="s">
        <v>260</v>
      </c>
      <c r="M55" t="s">
        <v>261</v>
      </c>
      <c r="N55" t="s">
        <v>219</v>
      </c>
      <c r="O55" t="s">
        <v>219</v>
      </c>
      <c r="P55" t="s">
        <v>78</v>
      </c>
      <c r="Q55" t="s">
        <v>79</v>
      </c>
      <c r="R55" t="s">
        <v>78</v>
      </c>
      <c r="S55" t="s">
        <v>90</v>
      </c>
      <c r="T55" t="s">
        <v>79</v>
      </c>
      <c r="U55" s="5">
        <v>23475</v>
      </c>
      <c r="V55" s="5">
        <v>2637858.54</v>
      </c>
      <c r="W55" s="5">
        <v>112.36884089456869</v>
      </c>
      <c r="X55" s="5">
        <v>12228.578883</v>
      </c>
      <c r="Y55" s="5">
        <v>566121.84</v>
      </c>
      <c r="Z55" s="5">
        <v>59.522851435180314</v>
      </c>
      <c r="AA55" s="5">
        <v>35184433.359999999</v>
      </c>
      <c r="AB55" s="5">
        <v>1498.8044029818957</v>
      </c>
      <c r="AC55" s="5">
        <v>33756832.539999999</v>
      </c>
      <c r="AD55" s="5">
        <v>1437.9907365282215</v>
      </c>
      <c r="AE55" s="5">
        <v>34517066.960000001</v>
      </c>
      <c r="AF55" s="5">
        <v>1470.3755893503728</v>
      </c>
      <c r="AG55" s="5">
        <v>34517066.960000001</v>
      </c>
      <c r="AH55" s="5">
        <v>1470.3755893503728</v>
      </c>
      <c r="AI55" s="5">
        <v>220</v>
      </c>
      <c r="AJ55" s="5">
        <v>20.278069081911642</v>
      </c>
      <c r="AK55" s="5">
        <v>14103.633618969399</v>
      </c>
      <c r="AL55" s="5">
        <v>30.095121269814694</v>
      </c>
      <c r="AM55" s="5">
        <v>13161.465021756678</v>
      </c>
      <c r="AN55" s="6">
        <v>29.456666666666667</v>
      </c>
      <c r="AO55" s="5">
        <v>4.0481390953063965</v>
      </c>
      <c r="AP55" s="5">
        <v>170</v>
      </c>
      <c r="AQ55" s="5">
        <v>220</v>
      </c>
      <c r="AR55" s="5">
        <v>209</v>
      </c>
      <c r="AS55" s="5">
        <v>262</v>
      </c>
      <c r="AT55" s="5">
        <v>312</v>
      </c>
      <c r="AU55" s="5">
        <v>100</v>
      </c>
      <c r="AV55" s="5">
        <v>95</v>
      </c>
      <c r="AW55" s="5">
        <v>100</v>
      </c>
      <c r="AX55" s="5">
        <v>100</v>
      </c>
      <c r="AY55" s="5">
        <v>21.6</v>
      </c>
      <c r="AZ55" s="5">
        <v>42.7</v>
      </c>
      <c r="BA55" t="s">
        <v>209</v>
      </c>
      <c r="BB55" t="s">
        <v>210</v>
      </c>
      <c r="BC55" s="5">
        <v>39.1</v>
      </c>
      <c r="BD55" s="5">
        <v>15.2</v>
      </c>
      <c r="BE55" s="5">
        <v>5.8</v>
      </c>
      <c r="BF55" s="5">
        <v>5.0999999999999996</v>
      </c>
      <c r="BG55" s="5">
        <v>5.4499998092651367</v>
      </c>
      <c r="BH55" s="5">
        <v>2019</v>
      </c>
      <c r="BI55" s="5">
        <v>3960.9588591819152</v>
      </c>
      <c r="BJ55" s="5">
        <v>28.08466911315918</v>
      </c>
      <c r="BK55" s="5"/>
      <c r="BM55">
        <f t="shared" si="4"/>
        <v>0.62040323940139985</v>
      </c>
      <c r="BN55">
        <f t="shared" si="5"/>
        <v>0.44616504244819588</v>
      </c>
      <c r="BO55">
        <f t="shared" si="6"/>
        <v>0.4376531251817275</v>
      </c>
      <c r="BP55">
        <f t="shared" si="7"/>
        <v>0.49459744192916633</v>
      </c>
      <c r="BQ55">
        <f t="shared" si="8"/>
        <v>9.4301292389012775E-2</v>
      </c>
      <c r="BR55">
        <f t="shared" si="9"/>
        <v>2.5114786082755403E-2</v>
      </c>
      <c r="BS55">
        <f t="shared" si="0"/>
        <v>0.32611083280048281</v>
      </c>
      <c r="BT55">
        <f t="shared" si="12"/>
        <v>71</v>
      </c>
      <c r="BU55" t="str">
        <f t="shared" si="13"/>
        <v>Attractivité Faible</v>
      </c>
      <c r="BY55" s="7">
        <f t="shared" si="14"/>
        <v>0.326110832794623</v>
      </c>
      <c r="BZ55">
        <f t="shared" si="10"/>
        <v>71</v>
      </c>
      <c r="CB55">
        <f t="shared" si="11"/>
        <v>129.41176470588235</v>
      </c>
    </row>
    <row r="56" spans="1:80" x14ac:dyDescent="0.25">
      <c r="A56">
        <v>2019</v>
      </c>
      <c r="B56" t="s">
        <v>291</v>
      </c>
      <c r="C56" t="s">
        <v>292</v>
      </c>
      <c r="D56" s="5"/>
      <c r="E56" t="s">
        <v>199</v>
      </c>
      <c r="F56" t="s">
        <v>200</v>
      </c>
      <c r="G56" t="s">
        <v>201</v>
      </c>
      <c r="H56" t="s">
        <v>213</v>
      </c>
      <c r="I56" t="s">
        <v>214</v>
      </c>
      <c r="J56" t="s">
        <v>293</v>
      </c>
      <c r="K56" t="s">
        <v>216</v>
      </c>
      <c r="L56" t="s">
        <v>217</v>
      </c>
      <c r="M56" t="s">
        <v>218</v>
      </c>
      <c r="N56" t="s">
        <v>219</v>
      </c>
      <c r="O56" t="s">
        <v>291</v>
      </c>
      <c r="P56" t="s">
        <v>78</v>
      </c>
      <c r="Q56" t="s">
        <v>79</v>
      </c>
      <c r="R56" t="s">
        <v>78</v>
      </c>
      <c r="S56" t="s">
        <v>80</v>
      </c>
      <c r="T56" t="s">
        <v>78</v>
      </c>
      <c r="U56" s="5">
        <v>9511</v>
      </c>
      <c r="V56" s="5">
        <v>1097240.17</v>
      </c>
      <c r="W56" s="5">
        <v>115.36538429187256</v>
      </c>
      <c r="X56" s="5">
        <v>9679.9808749999993</v>
      </c>
      <c r="Y56" s="5">
        <v>1075655.6200000001</v>
      </c>
      <c r="Z56" s="5">
        <v>64.880609204415236</v>
      </c>
      <c r="AA56" s="5">
        <v>11546456.220000001</v>
      </c>
      <c r="AB56" s="5">
        <v>1214.0107475554621</v>
      </c>
      <c r="AC56" s="5">
        <v>11015337.890000001</v>
      </c>
      <c r="AD56" s="5">
        <v>1158.1682146987698</v>
      </c>
      <c r="AE56" s="5">
        <v>11437767.029999999</v>
      </c>
      <c r="AF56" s="5">
        <v>1202.5830123015455</v>
      </c>
      <c r="AG56" s="5">
        <v>11437767.029999999</v>
      </c>
      <c r="AH56" s="5">
        <v>1202.5830123015455</v>
      </c>
      <c r="AI56" s="5">
        <v>66</v>
      </c>
      <c r="AJ56" s="5">
        <v>16.07882974624021</v>
      </c>
      <c r="AK56" s="5">
        <v>6213.8864339864604</v>
      </c>
      <c r="AL56" s="5">
        <v>37.357142402757887</v>
      </c>
      <c r="AM56" s="5">
        <v>5845.6867046900479</v>
      </c>
      <c r="AN56" s="6">
        <v>20.176666666666666</v>
      </c>
      <c r="AO56" s="5">
        <v>5.3951044082641602</v>
      </c>
      <c r="AP56" s="5">
        <v>68</v>
      </c>
      <c r="AQ56" s="5">
        <v>66</v>
      </c>
      <c r="AR56" s="5">
        <v>69</v>
      </c>
      <c r="AS56" s="5">
        <v>93</v>
      </c>
      <c r="AT56" s="5">
        <v>110</v>
      </c>
      <c r="AU56" s="5">
        <v>97.058823529411768</v>
      </c>
      <c r="AV56" s="5">
        <v>100</v>
      </c>
      <c r="AW56" s="5">
        <v>100</v>
      </c>
      <c r="AX56" s="5">
        <v>100</v>
      </c>
      <c r="AY56" s="5">
        <v>21.6</v>
      </c>
      <c r="AZ56" s="5">
        <v>42.7</v>
      </c>
      <c r="BA56" t="s">
        <v>209</v>
      </c>
      <c r="BB56" t="s">
        <v>210</v>
      </c>
      <c r="BC56" s="5">
        <v>39.1</v>
      </c>
      <c r="BD56" s="5">
        <v>15.2</v>
      </c>
      <c r="BE56" s="5">
        <v>5.8</v>
      </c>
      <c r="BF56" s="5">
        <v>5.0999999999999996</v>
      </c>
      <c r="BG56" s="5">
        <v>5.4499998092651367</v>
      </c>
      <c r="BH56" s="5">
        <v>2019</v>
      </c>
      <c r="BI56" s="5">
        <v>2183.7815066901462</v>
      </c>
      <c r="BJ56" s="5">
        <v>35.143569946289063</v>
      </c>
      <c r="BK56" s="5"/>
      <c r="BM56">
        <f t="shared" si="4"/>
        <v>0.60215608530135867</v>
      </c>
      <c r="BN56">
        <f t="shared" si="5"/>
        <v>0.4023713930133257</v>
      </c>
      <c r="BO56">
        <f t="shared" si="6"/>
        <v>0.49522654579817743</v>
      </c>
      <c r="BP56">
        <f t="shared" si="7"/>
        <v>0.52064965879788971</v>
      </c>
      <c r="BQ56">
        <f t="shared" si="8"/>
        <v>9.4301292389012775E-2</v>
      </c>
      <c r="BR56">
        <f t="shared" si="9"/>
        <v>3.3471402517958576E-2</v>
      </c>
      <c r="BS56">
        <f t="shared" si="0"/>
        <v>0.33420104405191642</v>
      </c>
      <c r="BT56">
        <f t="shared" si="12"/>
        <v>67</v>
      </c>
      <c r="BU56" t="str">
        <f t="shared" si="13"/>
        <v>Attractivité Moyenne</v>
      </c>
      <c r="BY56" s="7">
        <f t="shared" si="14"/>
        <v>0.33420104404591122</v>
      </c>
      <c r="BZ56">
        <f t="shared" si="10"/>
        <v>67</v>
      </c>
      <c r="CB56">
        <f t="shared" si="11"/>
        <v>97.058823529411768</v>
      </c>
    </row>
    <row r="57" spans="1:80" x14ac:dyDescent="0.25">
      <c r="A57">
        <v>2019</v>
      </c>
      <c r="B57" t="s">
        <v>294</v>
      </c>
      <c r="C57" t="s">
        <v>295</v>
      </c>
      <c r="D57" s="5"/>
      <c r="E57" t="s">
        <v>199</v>
      </c>
      <c r="F57" t="s">
        <v>200</v>
      </c>
      <c r="G57" t="s">
        <v>201</v>
      </c>
      <c r="H57" t="s">
        <v>243</v>
      </c>
      <c r="I57" t="s">
        <v>244</v>
      </c>
      <c r="J57" t="s">
        <v>296</v>
      </c>
      <c r="K57" t="s">
        <v>246</v>
      </c>
      <c r="L57" t="s">
        <v>247</v>
      </c>
      <c r="M57" t="s">
        <v>248</v>
      </c>
      <c r="N57" t="s">
        <v>229</v>
      </c>
      <c r="O57" t="s">
        <v>294</v>
      </c>
      <c r="P57" t="s">
        <v>78</v>
      </c>
      <c r="Q57" t="s">
        <v>79</v>
      </c>
      <c r="R57" t="s">
        <v>78</v>
      </c>
      <c r="S57" t="s">
        <v>90</v>
      </c>
      <c r="T57" t="s">
        <v>78</v>
      </c>
      <c r="U57" s="5">
        <v>16579</v>
      </c>
      <c r="V57" s="5">
        <v>2802673.55</v>
      </c>
      <c r="W57" s="5">
        <v>169.04961396947945</v>
      </c>
      <c r="X57" s="5">
        <v>12702.747520000001</v>
      </c>
      <c r="Y57" s="5">
        <v>2262714.63</v>
      </c>
      <c r="Z57" s="5">
        <v>541.83779454022988</v>
      </c>
      <c r="AA57" s="5">
        <v>17621861.539999999</v>
      </c>
      <c r="AB57" s="5">
        <v>1062.9025598648893</v>
      </c>
      <c r="AC57" s="5">
        <v>15894843.609999999</v>
      </c>
      <c r="AD57" s="5">
        <v>958.73355509982503</v>
      </c>
      <c r="AE57" s="5">
        <v>18586577.550000001</v>
      </c>
      <c r="AF57" s="5">
        <v>1121.0915947885881</v>
      </c>
      <c r="AG57" s="5">
        <v>18586577.550000001</v>
      </c>
      <c r="AH57" s="5">
        <v>1121.0915947885881</v>
      </c>
      <c r="AI57" s="5">
        <v>159</v>
      </c>
      <c r="AJ57" s="5">
        <v>17.246667057175639</v>
      </c>
      <c r="AK57" s="5">
        <v>9875.2474191477304</v>
      </c>
      <c r="AL57" s="5">
        <v>38.557984536529531</v>
      </c>
      <c r="AM57" s="5">
        <v>9244.0080165990476</v>
      </c>
      <c r="AN57" s="6">
        <v>24.956666666666667</v>
      </c>
      <c r="AO57" s="5">
        <v>48.331268310546875</v>
      </c>
      <c r="AP57" s="5">
        <v>138</v>
      </c>
      <c r="AQ57" s="5">
        <v>159</v>
      </c>
      <c r="AR57" s="5">
        <v>146</v>
      </c>
      <c r="AS57" s="5">
        <v>174</v>
      </c>
      <c r="AT57" s="5">
        <v>220</v>
      </c>
      <c r="AU57" s="5">
        <v>100</v>
      </c>
      <c r="AV57" s="5">
        <v>91.823899371069189</v>
      </c>
      <c r="AW57" s="5">
        <v>100</v>
      </c>
      <c r="AX57" s="5">
        <v>100</v>
      </c>
      <c r="AY57" s="5">
        <v>21.6</v>
      </c>
      <c r="AZ57" s="5">
        <v>42.7</v>
      </c>
      <c r="BA57" t="s">
        <v>209</v>
      </c>
      <c r="BB57" t="s">
        <v>210</v>
      </c>
      <c r="BC57" s="5">
        <v>39.1</v>
      </c>
      <c r="BD57" s="5">
        <v>15.2</v>
      </c>
      <c r="BE57" s="5">
        <v>5.8</v>
      </c>
      <c r="BF57" s="5">
        <v>5.0999999999999996</v>
      </c>
      <c r="BG57" s="5">
        <v>5.4499998092651367</v>
      </c>
      <c r="BH57" s="5">
        <v>2019</v>
      </c>
      <c r="BI57" s="5">
        <v>3564.3031815958111</v>
      </c>
      <c r="BJ57" s="5">
        <v>36.093303680419922</v>
      </c>
      <c r="BK57" s="5"/>
      <c r="BM57">
        <f t="shared" si="4"/>
        <v>0.62040323940139985</v>
      </c>
      <c r="BN57">
        <f t="shared" si="5"/>
        <v>0.39647921416109</v>
      </c>
      <c r="BO57">
        <f t="shared" si="6"/>
        <v>0.46557127095479051</v>
      </c>
      <c r="BP57">
        <f t="shared" si="7"/>
        <v>0.51340435828990805</v>
      </c>
      <c r="BQ57">
        <f t="shared" si="8"/>
        <v>9.4301292389012775E-2</v>
      </c>
      <c r="BR57">
        <f t="shared" si="9"/>
        <v>0.29984875424241503</v>
      </c>
      <c r="BS57">
        <f t="shared" si="0"/>
        <v>0.40370233108523712</v>
      </c>
      <c r="BT57">
        <f t="shared" si="12"/>
        <v>25</v>
      </c>
      <c r="BU57" t="str">
        <f t="shared" si="13"/>
        <v>Attractivité Moyenne</v>
      </c>
      <c r="BY57" s="7">
        <f t="shared" si="14"/>
        <v>0.40370233107798303</v>
      </c>
      <c r="BZ57">
        <f t="shared" si="10"/>
        <v>25</v>
      </c>
      <c r="CB57">
        <f t="shared" si="11"/>
        <v>115.21739130434783</v>
      </c>
    </row>
    <row r="58" spans="1:80" x14ac:dyDescent="0.25">
      <c r="A58">
        <v>2019</v>
      </c>
      <c r="B58" t="s">
        <v>297</v>
      </c>
      <c r="C58" t="s">
        <v>298</v>
      </c>
      <c r="D58" s="5"/>
      <c r="E58" t="s">
        <v>199</v>
      </c>
      <c r="F58" t="s">
        <v>200</v>
      </c>
      <c r="G58" t="s">
        <v>201</v>
      </c>
      <c r="H58" t="s">
        <v>202</v>
      </c>
      <c r="I58" t="s">
        <v>203</v>
      </c>
      <c r="J58" t="s">
        <v>299</v>
      </c>
      <c r="K58" t="s">
        <v>226</v>
      </c>
      <c r="L58" t="s">
        <v>227</v>
      </c>
      <c r="M58" t="s">
        <v>228</v>
      </c>
      <c r="N58" t="s">
        <v>229</v>
      </c>
      <c r="O58" t="s">
        <v>297</v>
      </c>
      <c r="P58" t="s">
        <v>78</v>
      </c>
      <c r="Q58" t="s">
        <v>79</v>
      </c>
      <c r="R58" t="s">
        <v>78</v>
      </c>
      <c r="S58" t="s">
        <v>80</v>
      </c>
      <c r="T58" t="s">
        <v>78</v>
      </c>
      <c r="U58" s="5">
        <v>4176</v>
      </c>
      <c r="V58" s="5">
        <v>2338947.42</v>
      </c>
      <c r="W58" s="5">
        <v>560.09277298850577</v>
      </c>
      <c r="X58" s="5">
        <v>9545.7734670000009</v>
      </c>
      <c r="Y58" s="5">
        <v>2514680.2999999998</v>
      </c>
      <c r="Z58" s="5">
        <v>587.54212616822429</v>
      </c>
      <c r="AA58" s="5">
        <v>8421684.8900000006</v>
      </c>
      <c r="AB58" s="5">
        <v>2016.686994731801</v>
      </c>
      <c r="AC58" s="5">
        <v>8345452.0999999996</v>
      </c>
      <c r="AD58" s="5">
        <v>1998.4320162835247</v>
      </c>
      <c r="AE58" s="5">
        <v>8145087.6200000001</v>
      </c>
      <c r="AF58" s="5">
        <v>1950.4520162835249</v>
      </c>
      <c r="AG58" s="5">
        <v>8145087.6200000001</v>
      </c>
      <c r="AH58" s="5">
        <v>1950.4520162835249</v>
      </c>
      <c r="AI58" s="5">
        <v>33</v>
      </c>
      <c r="AJ58" s="5">
        <v>18.704453441295545</v>
      </c>
      <c r="AK58" s="5">
        <v>2470</v>
      </c>
      <c r="AL58" s="5">
        <v>40.094950366853688</v>
      </c>
      <c r="AM58" s="5">
        <v>2317</v>
      </c>
      <c r="AN58" s="6">
        <v>22.983333333333334</v>
      </c>
      <c r="AO58" s="5">
        <v>30.123382568359375</v>
      </c>
      <c r="AP58" s="5">
        <v>33</v>
      </c>
      <c r="AQ58" s="5">
        <v>33</v>
      </c>
      <c r="AR58" s="5">
        <v>35</v>
      </c>
      <c r="AS58" s="5">
        <v>23</v>
      </c>
      <c r="AT58" s="5">
        <v>36</v>
      </c>
      <c r="AU58" s="5">
        <v>100</v>
      </c>
      <c r="AV58" s="5">
        <v>100</v>
      </c>
      <c r="AW58" s="5">
        <v>65.714285714285708</v>
      </c>
      <c r="AX58" s="5">
        <v>100</v>
      </c>
      <c r="AY58" s="5">
        <v>21.6</v>
      </c>
      <c r="AZ58" s="5">
        <v>42.7</v>
      </c>
      <c r="BA58" t="s">
        <v>209</v>
      </c>
      <c r="BB58" t="s">
        <v>210</v>
      </c>
      <c r="BC58" s="5">
        <v>39.1</v>
      </c>
      <c r="BD58" s="5">
        <v>15.2</v>
      </c>
      <c r="BE58" s="5">
        <v>5.8</v>
      </c>
      <c r="BF58" s="5">
        <v>5.0999999999999996</v>
      </c>
      <c r="BG58" s="5">
        <v>5.4499998092651367</v>
      </c>
      <c r="BH58" s="5">
        <v>2019</v>
      </c>
      <c r="BI58" s="5">
        <v>929</v>
      </c>
      <c r="BJ58" s="5">
        <v>37.611335754394531</v>
      </c>
      <c r="BK58" s="5"/>
      <c r="BM58">
        <f t="shared" si="4"/>
        <v>0.62040323940139985</v>
      </c>
      <c r="BN58">
        <f t="shared" si="5"/>
        <v>0.38706129399899925</v>
      </c>
      <c r="BO58">
        <f t="shared" si="6"/>
        <v>0.47781389487897813</v>
      </c>
      <c r="BP58">
        <f t="shared" si="7"/>
        <v>0.50436020433927564</v>
      </c>
      <c r="BQ58">
        <f t="shared" si="8"/>
        <v>9.4301292389012775E-2</v>
      </c>
      <c r="BR58">
        <f t="shared" si="9"/>
        <v>0.18688644127137816</v>
      </c>
      <c r="BS58">
        <f t="shared" si="0"/>
        <v>0.3668475228883662</v>
      </c>
      <c r="BT58">
        <f t="shared" si="12"/>
        <v>46</v>
      </c>
      <c r="BU58" t="str">
        <f t="shared" si="13"/>
        <v>Attractivité Moyenne</v>
      </c>
      <c r="BY58" s="7">
        <f t="shared" si="14"/>
        <v>0.36684752288177441</v>
      </c>
      <c r="BZ58">
        <f t="shared" si="10"/>
        <v>46</v>
      </c>
      <c r="CB58">
        <f t="shared" si="11"/>
        <v>100</v>
      </c>
    </row>
    <row r="59" spans="1:80" x14ac:dyDescent="0.25">
      <c r="A59">
        <v>2019</v>
      </c>
      <c r="B59" t="s">
        <v>300</v>
      </c>
      <c r="C59" t="s">
        <v>178</v>
      </c>
      <c r="D59" s="5"/>
      <c r="E59" t="s">
        <v>199</v>
      </c>
      <c r="F59" t="s">
        <v>200</v>
      </c>
      <c r="G59" t="s">
        <v>201</v>
      </c>
      <c r="H59" t="s">
        <v>213</v>
      </c>
      <c r="I59" t="s">
        <v>214</v>
      </c>
      <c r="J59" t="s">
        <v>301</v>
      </c>
      <c r="K59" t="s">
        <v>216</v>
      </c>
      <c r="L59" t="s">
        <v>252</v>
      </c>
      <c r="M59" t="s">
        <v>253</v>
      </c>
      <c r="N59" t="s">
        <v>219</v>
      </c>
      <c r="O59" t="s">
        <v>300</v>
      </c>
      <c r="P59" t="s">
        <v>78</v>
      </c>
      <c r="Q59" t="s">
        <v>78</v>
      </c>
      <c r="R59" t="s">
        <v>78</v>
      </c>
      <c r="S59" t="s">
        <v>90</v>
      </c>
      <c r="T59" t="s">
        <v>78</v>
      </c>
      <c r="U59" s="5">
        <v>4280</v>
      </c>
      <c r="V59" s="5">
        <v>2746443.36</v>
      </c>
      <c r="W59" s="5">
        <v>641.69237383177563</v>
      </c>
      <c r="X59" s="5">
        <v>11494.101710000001</v>
      </c>
      <c r="Y59" s="5">
        <v>1760602.25</v>
      </c>
      <c r="Z59" s="5">
        <v>171.21484488962366</v>
      </c>
      <c r="AA59" s="5">
        <v>11730537.98</v>
      </c>
      <c r="AB59" s="5">
        <v>2740.7799018691589</v>
      </c>
      <c r="AC59" s="5">
        <v>11498774.92</v>
      </c>
      <c r="AD59" s="5">
        <v>2686.6296542056075</v>
      </c>
      <c r="AE59" s="5">
        <v>13396626.76</v>
      </c>
      <c r="AF59" s="5">
        <v>3130.0529813084113</v>
      </c>
      <c r="AG59" s="5">
        <v>8892926.7599999998</v>
      </c>
      <c r="AH59" s="5">
        <v>2077.7866261682243</v>
      </c>
      <c r="AI59" s="5">
        <v>56</v>
      </c>
      <c r="AJ59" s="5">
        <v>15.467759970182632</v>
      </c>
      <c r="AK59" s="5">
        <v>2683</v>
      </c>
      <c r="AL59" s="5">
        <v>44.334389857369253</v>
      </c>
      <c r="AM59" s="5">
        <v>2524</v>
      </c>
      <c r="AN59" s="6">
        <v>29.820000000000004</v>
      </c>
      <c r="AO59" s="5">
        <v>5.4700303077697754</v>
      </c>
      <c r="AP59" s="5">
        <v>34</v>
      </c>
      <c r="AQ59" s="5">
        <v>56</v>
      </c>
      <c r="AR59" s="5">
        <v>38</v>
      </c>
      <c r="AS59" s="5">
        <v>69</v>
      </c>
      <c r="AT59" s="5">
        <v>80</v>
      </c>
      <c r="AU59" s="5">
        <v>100</v>
      </c>
      <c r="AV59" s="5">
        <v>67.857142857142861</v>
      </c>
      <c r="AW59" s="5">
        <v>100</v>
      </c>
      <c r="AX59" s="5">
        <v>100</v>
      </c>
      <c r="AY59" s="5">
        <v>21.6</v>
      </c>
      <c r="AZ59" s="5">
        <v>42.7</v>
      </c>
      <c r="BA59" t="s">
        <v>209</v>
      </c>
      <c r="BB59" t="s">
        <v>210</v>
      </c>
      <c r="BC59" s="5">
        <v>39.1</v>
      </c>
      <c r="BD59" s="5">
        <v>15.2</v>
      </c>
      <c r="BE59" s="5">
        <v>5.8</v>
      </c>
      <c r="BF59" s="5">
        <v>5.0999999999999996</v>
      </c>
      <c r="BG59" s="5">
        <v>5.4499998092651367</v>
      </c>
      <c r="BH59" s="5">
        <v>2019</v>
      </c>
      <c r="BI59" s="5">
        <v>1119</v>
      </c>
      <c r="BJ59" s="5">
        <v>41.707042694091797</v>
      </c>
      <c r="BK59" s="5"/>
      <c r="BM59">
        <f t="shared" si="4"/>
        <v>0.62040323940139985</v>
      </c>
      <c r="BN59">
        <f t="shared" si="5"/>
        <v>0.36165139546872949</v>
      </c>
      <c r="BO59">
        <f t="shared" si="6"/>
        <v>0.43539899341190236</v>
      </c>
      <c r="BP59">
        <f t="shared" si="7"/>
        <v>0.52444075548355384</v>
      </c>
      <c r="BQ59">
        <f t="shared" si="8"/>
        <v>9.4301292389012775E-2</v>
      </c>
      <c r="BR59">
        <f t="shared" si="9"/>
        <v>3.393624522564205E-2</v>
      </c>
      <c r="BS59">
        <f t="shared" si="0"/>
        <v>0.29613009366399357</v>
      </c>
      <c r="BT59">
        <f t="shared" si="12"/>
        <v>88</v>
      </c>
      <c r="BU59" t="str">
        <f t="shared" si="13"/>
        <v>Attractivité Faible</v>
      </c>
      <c r="BY59" s="7">
        <f t="shared" si="14"/>
        <v>0.29613009365867249</v>
      </c>
      <c r="BZ59">
        <f t="shared" si="10"/>
        <v>88</v>
      </c>
      <c r="CB59">
        <f t="shared" si="11"/>
        <v>164.70588235294116</v>
      </c>
    </row>
    <row r="60" spans="1:80" x14ac:dyDescent="0.25">
      <c r="A60">
        <v>2019</v>
      </c>
      <c r="B60" t="s">
        <v>302</v>
      </c>
      <c r="C60" t="s">
        <v>303</v>
      </c>
      <c r="D60" s="5"/>
      <c r="E60" t="s">
        <v>199</v>
      </c>
      <c r="F60" t="s">
        <v>200</v>
      </c>
      <c r="G60" t="s">
        <v>201</v>
      </c>
      <c r="H60" t="s">
        <v>213</v>
      </c>
      <c r="I60" t="s">
        <v>214</v>
      </c>
      <c r="J60" t="s">
        <v>304</v>
      </c>
      <c r="K60" t="s">
        <v>216</v>
      </c>
      <c r="L60" t="s">
        <v>217</v>
      </c>
      <c r="M60" t="s">
        <v>218</v>
      </c>
      <c r="N60" t="s">
        <v>219</v>
      </c>
      <c r="O60" t="s">
        <v>302</v>
      </c>
      <c r="P60" t="s">
        <v>78</v>
      </c>
      <c r="Q60" t="s">
        <v>79</v>
      </c>
      <c r="R60" t="s">
        <v>78</v>
      </c>
      <c r="S60" t="s">
        <v>90</v>
      </c>
      <c r="T60" t="s">
        <v>78</v>
      </c>
      <c r="U60" s="5">
        <v>10283</v>
      </c>
      <c r="V60" s="5">
        <v>2080429.99</v>
      </c>
      <c r="W60" s="5">
        <v>202.3174161236993</v>
      </c>
      <c r="X60" s="5">
        <v>14307.797235</v>
      </c>
      <c r="Y60" s="5">
        <v>3289055.23</v>
      </c>
      <c r="Z60" s="5">
        <v>200.85833465648855</v>
      </c>
      <c r="AA60" s="5">
        <v>12251588.880000001</v>
      </c>
      <c r="AB60" s="5">
        <v>1191.441104735972</v>
      </c>
      <c r="AC60" s="5">
        <v>11931761.140000001</v>
      </c>
      <c r="AD60" s="5">
        <v>1160.3385335018963</v>
      </c>
      <c r="AE60" s="5">
        <v>14382999.84</v>
      </c>
      <c r="AF60" s="5">
        <v>1398.7163123602061</v>
      </c>
      <c r="AG60" s="5">
        <v>14382999.84</v>
      </c>
      <c r="AH60" s="5">
        <v>1398.7163123602061</v>
      </c>
      <c r="AI60" s="5">
        <v>103</v>
      </c>
      <c r="AJ60" s="5">
        <v>13.060009918994876</v>
      </c>
      <c r="AK60" s="5">
        <v>6049</v>
      </c>
      <c r="AL60" s="5">
        <v>33.409893992932858</v>
      </c>
      <c r="AM60" s="5">
        <v>5660</v>
      </c>
      <c r="AN60" s="6">
        <v>13.263333333333334</v>
      </c>
      <c r="AO60" s="5">
        <v>14.360191345214844</v>
      </c>
      <c r="AP60" s="5">
        <v>85</v>
      </c>
      <c r="AQ60" s="5">
        <v>103</v>
      </c>
      <c r="AR60" s="5">
        <v>137</v>
      </c>
      <c r="AS60" s="5">
        <v>168</v>
      </c>
      <c r="AT60" s="5">
        <v>156</v>
      </c>
      <c r="AU60" s="5">
        <v>100</v>
      </c>
      <c r="AV60" s="5">
        <v>100</v>
      </c>
      <c r="AW60" s="5">
        <v>100</v>
      </c>
      <c r="AX60" s="5">
        <v>92.857142857142861</v>
      </c>
      <c r="AY60" s="5">
        <v>21.6</v>
      </c>
      <c r="AZ60" s="5">
        <v>42.7</v>
      </c>
      <c r="BA60" t="s">
        <v>209</v>
      </c>
      <c r="BB60" t="s">
        <v>210</v>
      </c>
      <c r="BC60" s="5">
        <v>39.1</v>
      </c>
      <c r="BD60" s="5">
        <v>15.2</v>
      </c>
      <c r="BE60" s="5">
        <v>5.8</v>
      </c>
      <c r="BF60" s="5">
        <v>5.0999999999999996</v>
      </c>
      <c r="BG60" s="5">
        <v>5.4499998092651367</v>
      </c>
      <c r="BH60" s="5">
        <v>2019</v>
      </c>
      <c r="BI60" s="5">
        <v>1891</v>
      </c>
      <c r="BJ60" s="5">
        <v>31.26136589050293</v>
      </c>
      <c r="BK60" s="5"/>
      <c r="BM60">
        <f t="shared" si="4"/>
        <v>0.62040323940139985</v>
      </c>
      <c r="BN60">
        <f t="shared" si="5"/>
        <v>0.42645671273559538</v>
      </c>
      <c r="BO60">
        <f t="shared" si="6"/>
        <v>0.53811708974879413</v>
      </c>
      <c r="BP60">
        <f t="shared" si="7"/>
        <v>0.53937851479781151</v>
      </c>
      <c r="BQ60">
        <f t="shared" si="8"/>
        <v>9.4301292389012775E-2</v>
      </c>
      <c r="BR60">
        <f t="shared" si="9"/>
        <v>8.9091092289952351E-2</v>
      </c>
      <c r="BS60">
        <f t="shared" si="0"/>
        <v>0.38921150395177029</v>
      </c>
      <c r="BT60">
        <f t="shared" si="12"/>
        <v>33</v>
      </c>
      <c r="BU60" t="str">
        <f t="shared" si="13"/>
        <v>Attractivité Moyenne</v>
      </c>
      <c r="BY60" s="7">
        <f t="shared" si="14"/>
        <v>0.38921150394477666</v>
      </c>
      <c r="BZ60">
        <f t="shared" si="10"/>
        <v>33</v>
      </c>
      <c r="CB60">
        <f t="shared" si="11"/>
        <v>121.17647058823529</v>
      </c>
    </row>
    <row r="61" spans="1:80" x14ac:dyDescent="0.25">
      <c r="A61">
        <v>2019</v>
      </c>
      <c r="B61" t="s">
        <v>208</v>
      </c>
      <c r="C61" t="s">
        <v>305</v>
      </c>
      <c r="D61" s="5"/>
      <c r="E61" t="s">
        <v>199</v>
      </c>
      <c r="F61" t="s">
        <v>200</v>
      </c>
      <c r="G61" t="s">
        <v>201</v>
      </c>
      <c r="H61" t="s">
        <v>202</v>
      </c>
      <c r="I61" t="s">
        <v>203</v>
      </c>
      <c r="J61" t="s">
        <v>306</v>
      </c>
      <c r="K61" t="s">
        <v>205</v>
      </c>
      <c r="L61" t="s">
        <v>260</v>
      </c>
      <c r="M61" t="s">
        <v>261</v>
      </c>
      <c r="N61" t="s">
        <v>208</v>
      </c>
      <c r="O61" t="s">
        <v>208</v>
      </c>
      <c r="P61" t="s">
        <v>78</v>
      </c>
      <c r="Q61" t="s">
        <v>79</v>
      </c>
      <c r="R61" t="s">
        <v>78</v>
      </c>
      <c r="S61" t="s">
        <v>80</v>
      </c>
      <c r="T61" t="s">
        <v>79</v>
      </c>
      <c r="U61" s="5">
        <v>16375</v>
      </c>
      <c r="V61" s="5">
        <v>5209685.58</v>
      </c>
      <c r="W61" s="5">
        <v>318.14873770992369</v>
      </c>
      <c r="X61" s="5">
        <v>9475.6689879999994</v>
      </c>
      <c r="Y61" s="5">
        <v>2623360.3199999998</v>
      </c>
      <c r="Z61" s="5">
        <v>130.1334550324917</v>
      </c>
      <c r="AA61" s="5">
        <v>26579862.620000001</v>
      </c>
      <c r="AB61" s="5">
        <v>1623.1977172519084</v>
      </c>
      <c r="AC61" s="5">
        <v>24659232.27</v>
      </c>
      <c r="AD61" s="5">
        <v>1505.9073141984732</v>
      </c>
      <c r="AE61" s="5">
        <v>25822366.969999999</v>
      </c>
      <c r="AF61" s="5">
        <v>1576.9384409160305</v>
      </c>
      <c r="AG61" s="5">
        <v>25822366.969999999</v>
      </c>
      <c r="AH61" s="5">
        <v>1576.9384409160305</v>
      </c>
      <c r="AI61" s="5">
        <v>92</v>
      </c>
      <c r="AJ61" s="5">
        <v>17.966733930448246</v>
      </c>
      <c r="AK61" s="5">
        <v>9728.1142739273</v>
      </c>
      <c r="AL61" s="5">
        <v>39.381275843473659</v>
      </c>
      <c r="AM61" s="5">
        <v>9123.673320696782</v>
      </c>
      <c r="AN61" s="6">
        <v>26.416666666666668</v>
      </c>
      <c r="AO61" s="5">
        <v>8.2522850036621094</v>
      </c>
      <c r="AP61" s="5">
        <v>95</v>
      </c>
      <c r="AQ61" s="5">
        <v>92</v>
      </c>
      <c r="AR61" s="5">
        <v>91</v>
      </c>
      <c r="AS61" s="5">
        <v>127</v>
      </c>
      <c r="AT61" s="5">
        <v>145</v>
      </c>
      <c r="AU61" s="5">
        <v>96.84210526315789</v>
      </c>
      <c r="AV61" s="5">
        <v>98.91304347826086</v>
      </c>
      <c r="AW61" s="5">
        <v>100</v>
      </c>
      <c r="AX61" s="5">
        <v>100</v>
      </c>
      <c r="AY61" s="5">
        <v>21.6</v>
      </c>
      <c r="AZ61" s="5">
        <v>42.7</v>
      </c>
      <c r="BA61" t="s">
        <v>209</v>
      </c>
      <c r="BB61" t="s">
        <v>210</v>
      </c>
      <c r="BC61" s="5">
        <v>39.1</v>
      </c>
      <c r="BD61" s="5">
        <v>15.2</v>
      </c>
      <c r="BE61" s="5">
        <v>5.8</v>
      </c>
      <c r="BF61" s="5">
        <v>5.0999999999999996</v>
      </c>
      <c r="BG61" s="5">
        <v>5.4499998092651367</v>
      </c>
      <c r="BH61" s="5">
        <v>2019</v>
      </c>
      <c r="BI61" s="5">
        <v>3593.0189574810129</v>
      </c>
      <c r="BJ61" s="5">
        <v>36.934383392333984</v>
      </c>
      <c r="BK61" s="5"/>
      <c r="BM61">
        <f t="shared" si="4"/>
        <v>0.60081155815714515</v>
      </c>
      <c r="BN61">
        <f t="shared" si="5"/>
        <v>0.39126112838242716</v>
      </c>
      <c r="BO61">
        <f t="shared" si="6"/>
        <v>0.45651338365953004</v>
      </c>
      <c r="BP61">
        <f t="shared" si="7"/>
        <v>0.50893704008226848</v>
      </c>
      <c r="BQ61">
        <f t="shared" si="8"/>
        <v>9.4301292389012775E-2</v>
      </c>
      <c r="BR61">
        <f t="shared" si="9"/>
        <v>5.1197443487355651E-2</v>
      </c>
      <c r="BS61">
        <f t="shared" si="0"/>
        <v>0.31592959269961979</v>
      </c>
      <c r="BT61">
        <f t="shared" si="12"/>
        <v>80</v>
      </c>
      <c r="BU61" t="str">
        <f t="shared" si="13"/>
        <v>Attractivité Faible</v>
      </c>
      <c r="BY61" s="7">
        <f t="shared" si="14"/>
        <v>0.31592959269394288</v>
      </c>
      <c r="BZ61">
        <f t="shared" si="10"/>
        <v>80</v>
      </c>
      <c r="CB61">
        <f t="shared" si="11"/>
        <v>96.84210526315789</v>
      </c>
    </row>
    <row r="62" spans="1:80" x14ac:dyDescent="0.25">
      <c r="A62">
        <v>2019</v>
      </c>
      <c r="B62" t="s">
        <v>307</v>
      </c>
      <c r="C62" t="s">
        <v>308</v>
      </c>
      <c r="D62" s="5"/>
      <c r="E62" t="s">
        <v>199</v>
      </c>
      <c r="F62" t="s">
        <v>200</v>
      </c>
      <c r="G62" t="s">
        <v>201</v>
      </c>
      <c r="H62" t="s">
        <v>243</v>
      </c>
      <c r="I62" t="s">
        <v>244</v>
      </c>
      <c r="J62" t="s">
        <v>309</v>
      </c>
      <c r="K62" t="s">
        <v>246</v>
      </c>
      <c r="L62" t="s">
        <v>247</v>
      </c>
      <c r="M62" t="s">
        <v>248</v>
      </c>
      <c r="N62" t="s">
        <v>229</v>
      </c>
      <c r="O62" t="s">
        <v>307</v>
      </c>
      <c r="P62" t="s">
        <v>78</v>
      </c>
      <c r="Q62" t="s">
        <v>79</v>
      </c>
      <c r="R62" t="s">
        <v>78</v>
      </c>
      <c r="S62" t="s">
        <v>140</v>
      </c>
      <c r="T62" t="s">
        <v>78</v>
      </c>
      <c r="U62" s="5">
        <v>20159</v>
      </c>
      <c r="V62" s="5">
        <v>3761230.18</v>
      </c>
      <c r="W62" s="5">
        <v>186.5782122129074</v>
      </c>
      <c r="X62" s="5">
        <v>18624.531367</v>
      </c>
      <c r="Y62" s="5">
        <v>738608.35</v>
      </c>
      <c r="Z62" s="5">
        <v>58.153558774899615</v>
      </c>
      <c r="AA62" s="5">
        <v>29529149.640000001</v>
      </c>
      <c r="AB62" s="5">
        <v>1464.8122248127388</v>
      </c>
      <c r="AC62" s="5">
        <v>28391279.780000001</v>
      </c>
      <c r="AD62" s="5">
        <v>1408.367467632323</v>
      </c>
      <c r="AE62" s="5">
        <v>30214258.940000001</v>
      </c>
      <c r="AF62" s="5">
        <v>1498.797506820775</v>
      </c>
      <c r="AG62" s="5">
        <v>29547058.940000001</v>
      </c>
      <c r="AH62" s="5">
        <v>1465.700627015229</v>
      </c>
      <c r="AI62" s="5">
        <v>277</v>
      </c>
      <c r="AJ62" s="5">
        <v>11.80107308665635</v>
      </c>
      <c r="AK62" s="5">
        <v>12472.933074504501</v>
      </c>
      <c r="AL62" s="5">
        <v>35.09934959341409</v>
      </c>
      <c r="AM62" s="5">
        <v>11795.231937311768</v>
      </c>
      <c r="AN62" s="6">
        <v>12.399999999999999</v>
      </c>
      <c r="AO62" s="5">
        <v>3.8800144195556641</v>
      </c>
      <c r="AP62" s="5">
        <v>251</v>
      </c>
      <c r="AQ62" s="5">
        <v>277</v>
      </c>
      <c r="AR62" s="5">
        <v>254</v>
      </c>
      <c r="AS62" s="5">
        <v>340</v>
      </c>
      <c r="AT62" s="5">
        <v>342</v>
      </c>
      <c r="AU62" s="5">
        <v>100</v>
      </c>
      <c r="AV62" s="5">
        <v>91.696750902527086</v>
      </c>
      <c r="AW62" s="5">
        <v>100</v>
      </c>
      <c r="AX62" s="5">
        <v>100</v>
      </c>
      <c r="AY62" s="5">
        <v>21.6</v>
      </c>
      <c r="AZ62" s="5">
        <v>42.7</v>
      </c>
      <c r="BA62" t="s">
        <v>209</v>
      </c>
      <c r="BB62" t="s">
        <v>210</v>
      </c>
      <c r="BC62" s="5">
        <v>39.1</v>
      </c>
      <c r="BD62" s="5">
        <v>15.2</v>
      </c>
      <c r="BE62" s="5">
        <v>5.8</v>
      </c>
      <c r="BF62" s="5">
        <v>5.0999999999999996</v>
      </c>
      <c r="BG62" s="5">
        <v>5.4499998092651367</v>
      </c>
      <c r="BH62" s="5">
        <v>2019</v>
      </c>
      <c r="BI62" s="5">
        <v>4140.0496930310874</v>
      </c>
      <c r="BJ62" s="5">
        <v>33.192272186279297</v>
      </c>
      <c r="BK62" s="5"/>
      <c r="BM62">
        <f t="shared" si="4"/>
        <v>0.62040323940139985</v>
      </c>
      <c r="BN62">
        <f t="shared" si="5"/>
        <v>0.41447730752679324</v>
      </c>
      <c r="BO62">
        <f t="shared" si="6"/>
        <v>0.54347323771562628</v>
      </c>
      <c r="BP62">
        <f t="shared" si="7"/>
        <v>0.54718899968765711</v>
      </c>
      <c r="BQ62">
        <f t="shared" si="8"/>
        <v>9.4301292389012775E-2</v>
      </c>
      <c r="BR62">
        <f t="shared" si="9"/>
        <v>2.4071735148164762E-2</v>
      </c>
      <c r="BS62">
        <f t="shared" si="0"/>
        <v>0.36744928476791183</v>
      </c>
      <c r="BT62">
        <f t="shared" si="12"/>
        <v>45</v>
      </c>
      <c r="BU62" t="str">
        <f t="shared" si="13"/>
        <v>Attractivité Moyenne</v>
      </c>
      <c r="BY62" s="7">
        <f t="shared" si="14"/>
        <v>0.36744928476130917</v>
      </c>
      <c r="BZ62">
        <f t="shared" si="10"/>
        <v>45</v>
      </c>
      <c r="CB62">
        <f t="shared" si="11"/>
        <v>110.35856573705178</v>
      </c>
    </row>
    <row r="63" spans="1:80" x14ac:dyDescent="0.25">
      <c r="A63">
        <v>2019</v>
      </c>
      <c r="B63" t="s">
        <v>310</v>
      </c>
      <c r="C63" t="s">
        <v>311</v>
      </c>
      <c r="D63" s="5"/>
      <c r="E63" t="s">
        <v>199</v>
      </c>
      <c r="F63" t="s">
        <v>200</v>
      </c>
      <c r="G63" t="s">
        <v>201</v>
      </c>
      <c r="H63" t="s">
        <v>202</v>
      </c>
      <c r="I63" t="s">
        <v>203</v>
      </c>
      <c r="J63" t="s">
        <v>312</v>
      </c>
      <c r="K63" t="s">
        <v>205</v>
      </c>
      <c r="L63" t="s">
        <v>260</v>
      </c>
      <c r="M63" t="s">
        <v>261</v>
      </c>
      <c r="N63" t="s">
        <v>208</v>
      </c>
      <c r="O63" t="s">
        <v>310</v>
      </c>
      <c r="P63" t="s">
        <v>78</v>
      </c>
      <c r="Q63" t="s">
        <v>79</v>
      </c>
      <c r="R63" t="s">
        <v>78</v>
      </c>
      <c r="S63" t="s">
        <v>90</v>
      </c>
      <c r="T63" t="s">
        <v>78</v>
      </c>
      <c r="U63" s="5">
        <v>12701</v>
      </c>
      <c r="V63" s="5">
        <v>1716290.88</v>
      </c>
      <c r="W63" s="5">
        <v>135.13037398630027</v>
      </c>
      <c r="X63" s="5">
        <v>13220.545537</v>
      </c>
      <c r="Y63" s="5">
        <v>2011802.05</v>
      </c>
      <c r="Z63" s="5">
        <v>263.98137383545469</v>
      </c>
      <c r="AA63" s="5">
        <v>19716252.41</v>
      </c>
      <c r="AB63" s="5">
        <v>1552.3385883001338</v>
      </c>
      <c r="AC63" s="5">
        <v>18738569.879999999</v>
      </c>
      <c r="AD63" s="5">
        <v>1475.3617730887331</v>
      </c>
      <c r="AE63" s="5">
        <v>20487091.539999999</v>
      </c>
      <c r="AF63" s="5">
        <v>1613.0298039524446</v>
      </c>
      <c r="AG63" s="5">
        <v>19871299.629999999</v>
      </c>
      <c r="AH63" s="5">
        <v>1564.5460696008188</v>
      </c>
      <c r="AI63" s="5">
        <v>121</v>
      </c>
      <c r="AJ63" s="5">
        <v>18.328920640486981</v>
      </c>
      <c r="AK63" s="5">
        <v>7450.9931169677002</v>
      </c>
      <c r="AL63" s="5">
        <v>35.408581984848936</v>
      </c>
      <c r="AM63" s="5">
        <v>6912.6264753895093</v>
      </c>
      <c r="AN63" s="6">
        <v>21.076666666666668</v>
      </c>
      <c r="AO63" s="5">
        <v>16.365560531616211</v>
      </c>
      <c r="AP63" s="5">
        <v>91</v>
      </c>
      <c r="AQ63" s="5">
        <v>121</v>
      </c>
      <c r="AR63" s="5">
        <v>146</v>
      </c>
      <c r="AS63" s="5">
        <v>151</v>
      </c>
      <c r="AT63" s="5">
        <v>151</v>
      </c>
      <c r="AU63" s="5">
        <v>100</v>
      </c>
      <c r="AV63" s="5">
        <v>100</v>
      </c>
      <c r="AW63" s="5">
        <v>100</v>
      </c>
      <c r="AX63" s="5">
        <v>100</v>
      </c>
      <c r="AY63" s="5">
        <v>21.6</v>
      </c>
      <c r="AZ63" s="5">
        <v>42.7</v>
      </c>
      <c r="BA63" t="s">
        <v>209</v>
      </c>
      <c r="BB63" t="s">
        <v>210</v>
      </c>
      <c r="BC63" s="5">
        <v>39.1</v>
      </c>
      <c r="BD63" s="5">
        <v>15.2</v>
      </c>
      <c r="BE63" s="5">
        <v>5.8</v>
      </c>
      <c r="BF63" s="5">
        <v>5.0999999999999996</v>
      </c>
      <c r="BG63" s="5">
        <v>5.4499998092651367</v>
      </c>
      <c r="BH63" s="5">
        <v>2019</v>
      </c>
      <c r="BI63" s="5">
        <v>2447.6630128446677</v>
      </c>
      <c r="BJ63" s="5">
        <v>32.85015869140625</v>
      </c>
      <c r="BK63" s="5"/>
      <c r="BM63">
        <f t="shared" si="4"/>
        <v>0.62040323940139985</v>
      </c>
      <c r="BN63">
        <f t="shared" si="5"/>
        <v>0.41659979073141495</v>
      </c>
      <c r="BO63">
        <f t="shared" si="6"/>
        <v>0.4896429166435648</v>
      </c>
      <c r="BP63">
        <f t="shared" si="7"/>
        <v>0.50669002200050683</v>
      </c>
      <c r="BQ63">
        <f t="shared" si="8"/>
        <v>9.4301292389012775E-2</v>
      </c>
      <c r="BR63">
        <f t="shared" si="9"/>
        <v>0.10153246768434393</v>
      </c>
      <c r="BS63">
        <f t="shared" si="0"/>
        <v>0.35978567066027678</v>
      </c>
      <c r="BT63">
        <f t="shared" si="12"/>
        <v>50</v>
      </c>
      <c r="BU63" t="str">
        <f t="shared" si="13"/>
        <v>Attractivité Moyenne</v>
      </c>
      <c r="BY63" s="7">
        <f t="shared" si="14"/>
        <v>0.35978567065381184</v>
      </c>
      <c r="BZ63">
        <f t="shared" si="10"/>
        <v>50</v>
      </c>
      <c r="CB63">
        <f t="shared" si="11"/>
        <v>132.96703296703296</v>
      </c>
    </row>
    <row r="64" spans="1:80" x14ac:dyDescent="0.25">
      <c r="A64">
        <v>2019</v>
      </c>
      <c r="B64" t="s">
        <v>313</v>
      </c>
      <c r="C64" t="s">
        <v>314</v>
      </c>
      <c r="D64" s="5"/>
      <c r="E64" t="s">
        <v>199</v>
      </c>
      <c r="F64" t="s">
        <v>200</v>
      </c>
      <c r="G64" t="s">
        <v>201</v>
      </c>
      <c r="H64" t="s">
        <v>213</v>
      </c>
      <c r="I64" t="s">
        <v>214</v>
      </c>
      <c r="J64" t="s">
        <v>315</v>
      </c>
      <c r="K64" t="s">
        <v>216</v>
      </c>
      <c r="L64" t="s">
        <v>217</v>
      </c>
      <c r="M64" t="s">
        <v>218</v>
      </c>
      <c r="N64" t="s">
        <v>219</v>
      </c>
      <c r="O64" t="s">
        <v>313</v>
      </c>
      <c r="P64" t="s">
        <v>78</v>
      </c>
      <c r="Q64" t="s">
        <v>79</v>
      </c>
      <c r="R64" t="s">
        <v>78</v>
      </c>
      <c r="S64" t="s">
        <v>140</v>
      </c>
      <c r="T64" t="s">
        <v>78</v>
      </c>
      <c r="U64" s="5">
        <v>7621</v>
      </c>
      <c r="V64" s="5">
        <v>2154016.56</v>
      </c>
      <c r="W64" s="5">
        <v>282.64224642435374</v>
      </c>
      <c r="X64" s="5">
        <v>18290.810591000001</v>
      </c>
      <c r="Y64" s="5">
        <v>1117666.19</v>
      </c>
      <c r="Z64" s="5">
        <v>122.84745988129258</v>
      </c>
      <c r="AA64" s="5">
        <v>14104160.039999999</v>
      </c>
      <c r="AB64" s="5">
        <v>1850.6967642041725</v>
      </c>
      <c r="AC64" s="5">
        <v>13961945.529999999</v>
      </c>
      <c r="AD64" s="5">
        <v>1832.0358916152734</v>
      </c>
      <c r="AE64" s="5">
        <v>13695070.119999999</v>
      </c>
      <c r="AF64" s="5">
        <v>1797.0174675239468</v>
      </c>
      <c r="AG64" s="5">
        <v>13694146.119999999</v>
      </c>
      <c r="AH64" s="5">
        <v>1796.8962235927042</v>
      </c>
      <c r="AI64" s="5">
        <v>149</v>
      </c>
      <c r="AJ64" s="5">
        <v>16.738459623977651</v>
      </c>
      <c r="AK64" s="5">
        <v>4780.3461687751496</v>
      </c>
      <c r="AL64" s="5">
        <v>26.365668200298369</v>
      </c>
      <c r="AM64" s="5">
        <v>4473.9054571771103</v>
      </c>
      <c r="AN64" s="6">
        <v>16.413333333333334</v>
      </c>
      <c r="AO64" s="5">
        <v>6.836186408996582</v>
      </c>
      <c r="AP64" s="5">
        <v>174</v>
      </c>
      <c r="AQ64" s="5">
        <v>149</v>
      </c>
      <c r="AR64" s="5">
        <v>147</v>
      </c>
      <c r="AS64" s="5">
        <v>190</v>
      </c>
      <c r="AT64" s="5">
        <v>174</v>
      </c>
      <c r="AU64" s="5">
        <v>85.632183908045974</v>
      </c>
      <c r="AV64" s="5">
        <v>98.65771812080537</v>
      </c>
      <c r="AW64" s="5">
        <v>100</v>
      </c>
      <c r="AX64" s="5">
        <v>91.578947368421055</v>
      </c>
      <c r="AY64" s="5">
        <v>21.6</v>
      </c>
      <c r="AZ64" s="5">
        <v>42.7</v>
      </c>
      <c r="BA64" t="s">
        <v>209</v>
      </c>
      <c r="BB64" t="s">
        <v>210</v>
      </c>
      <c r="BC64" s="5">
        <v>39.1</v>
      </c>
      <c r="BD64" s="5">
        <v>15.2</v>
      </c>
      <c r="BE64" s="5">
        <v>5.8</v>
      </c>
      <c r="BF64" s="5">
        <v>5.0999999999999996</v>
      </c>
      <c r="BG64" s="5">
        <v>5.4499998092651367</v>
      </c>
      <c r="BH64" s="5">
        <v>2019</v>
      </c>
      <c r="BI64" s="5">
        <v>1179.5750684343589</v>
      </c>
      <c r="BJ64" s="5">
        <v>24.675516128540039</v>
      </c>
      <c r="BK64" s="5"/>
      <c r="BM64">
        <f t="shared" si="4"/>
        <v>0.53126484293568144</v>
      </c>
      <c r="BN64">
        <f t="shared" si="5"/>
        <v>0.46731553800092257</v>
      </c>
      <c r="BO64">
        <f t="shared" si="6"/>
        <v>0.51857438770765008</v>
      </c>
      <c r="BP64">
        <f t="shared" si="7"/>
        <v>0.51655729366834713</v>
      </c>
      <c r="BQ64">
        <f t="shared" si="8"/>
        <v>9.4301292389012775E-2</v>
      </c>
      <c r="BR64">
        <f t="shared" si="9"/>
        <v>4.2411921932933021E-2</v>
      </c>
      <c r="BS64">
        <f t="shared" si="0"/>
        <v>0.36101267036253532</v>
      </c>
      <c r="BT64">
        <f t="shared" si="12"/>
        <v>49</v>
      </c>
      <c r="BU64" t="str">
        <f t="shared" si="13"/>
        <v>Attractivité Moyenne</v>
      </c>
      <c r="BY64" s="7">
        <f t="shared" si="14"/>
        <v>0.36101267035604834</v>
      </c>
      <c r="BZ64">
        <f t="shared" si="10"/>
        <v>49</v>
      </c>
      <c r="CB64">
        <f t="shared" si="11"/>
        <v>85.632183908045974</v>
      </c>
    </row>
    <row r="65" spans="1:80" x14ac:dyDescent="0.25">
      <c r="A65">
        <v>2019</v>
      </c>
      <c r="B65" t="s">
        <v>316</v>
      </c>
      <c r="C65" t="s">
        <v>317</v>
      </c>
      <c r="D65" s="5"/>
      <c r="E65" t="s">
        <v>199</v>
      </c>
      <c r="F65" t="s">
        <v>200</v>
      </c>
      <c r="G65" t="s">
        <v>201</v>
      </c>
      <c r="H65" t="s">
        <v>213</v>
      </c>
      <c r="I65" t="s">
        <v>214</v>
      </c>
      <c r="J65" t="s">
        <v>318</v>
      </c>
      <c r="K65" t="s">
        <v>216</v>
      </c>
      <c r="L65" t="s">
        <v>252</v>
      </c>
      <c r="M65" t="s">
        <v>253</v>
      </c>
      <c r="N65" t="s">
        <v>219</v>
      </c>
      <c r="O65" t="s">
        <v>316</v>
      </c>
      <c r="P65" t="s">
        <v>78</v>
      </c>
      <c r="Q65" t="s">
        <v>79</v>
      </c>
      <c r="R65" t="s">
        <v>78</v>
      </c>
      <c r="S65" t="s">
        <v>90</v>
      </c>
      <c r="T65" t="s">
        <v>78</v>
      </c>
      <c r="U65" s="5">
        <v>9098</v>
      </c>
      <c r="V65" s="5">
        <v>1482840.9</v>
      </c>
      <c r="W65" s="5">
        <v>162.98537041107934</v>
      </c>
      <c r="X65" s="5">
        <v>13779.936890000001</v>
      </c>
      <c r="Y65" s="5">
        <v>719556.87</v>
      </c>
      <c r="Z65" s="5">
        <v>384.78977005347593</v>
      </c>
      <c r="AA65" s="5">
        <v>12091326.07</v>
      </c>
      <c r="AB65" s="5">
        <v>1329.009240492416</v>
      </c>
      <c r="AC65" s="5">
        <v>11726151.359999999</v>
      </c>
      <c r="AD65" s="5">
        <v>1288.871329962629</v>
      </c>
      <c r="AE65" s="5">
        <v>11368834.640000001</v>
      </c>
      <c r="AF65" s="5">
        <v>1249.5971246427787</v>
      </c>
      <c r="AG65" s="5">
        <v>11368834.640000001</v>
      </c>
      <c r="AH65" s="5">
        <v>1249.5971246427787</v>
      </c>
      <c r="AI65" s="5">
        <v>79</v>
      </c>
      <c r="AJ65" s="5">
        <v>18.877645542167645</v>
      </c>
      <c r="AK65" s="5">
        <v>5215.7831576871604</v>
      </c>
      <c r="AL65" s="5">
        <v>43.213285084941454</v>
      </c>
      <c r="AM65" s="5">
        <v>4866.5367735150749</v>
      </c>
      <c r="AN65" s="6">
        <v>14.573333333333332</v>
      </c>
      <c r="AO65" s="5">
        <v>30.793106079101563</v>
      </c>
      <c r="AP65" s="5">
        <v>61</v>
      </c>
      <c r="AQ65" s="5">
        <v>79</v>
      </c>
      <c r="AR65" s="5">
        <v>97</v>
      </c>
      <c r="AS65" s="5">
        <v>106</v>
      </c>
      <c r="AT65" s="5">
        <v>116</v>
      </c>
      <c r="AU65" s="5">
        <v>100</v>
      </c>
      <c r="AV65" s="5">
        <v>100</v>
      </c>
      <c r="AW65" s="5">
        <v>100</v>
      </c>
      <c r="AX65" s="5">
        <v>100</v>
      </c>
      <c r="AY65" s="5">
        <v>21.6</v>
      </c>
      <c r="AZ65" s="5">
        <v>42.7</v>
      </c>
      <c r="BA65" t="s">
        <v>209</v>
      </c>
      <c r="BB65" t="s">
        <v>210</v>
      </c>
      <c r="BC65" s="5">
        <v>39.1</v>
      </c>
      <c r="BD65" s="5">
        <v>15.2</v>
      </c>
      <c r="BE65" s="5">
        <v>5.8</v>
      </c>
      <c r="BF65" s="5">
        <v>5.0999999999999996</v>
      </c>
      <c r="BG65" s="5">
        <v>5.4499998092651367</v>
      </c>
      <c r="BH65" s="5">
        <v>2019</v>
      </c>
      <c r="BI65" s="5">
        <v>2102.990409702581</v>
      </c>
      <c r="BJ65" s="5">
        <v>40.319744110107422</v>
      </c>
      <c r="BK65" s="5"/>
      <c r="BM65">
        <f t="shared" si="4"/>
        <v>0.62040323940139985</v>
      </c>
      <c r="BN65">
        <f t="shared" si="5"/>
        <v>0.37025824082393827</v>
      </c>
      <c r="BO65">
        <f t="shared" si="6"/>
        <v>0.52998980731263579</v>
      </c>
      <c r="BP65">
        <f t="shared" si="7"/>
        <v>0.5032857149350779</v>
      </c>
      <c r="BQ65">
        <f t="shared" si="8"/>
        <v>9.4301292389012775E-2</v>
      </c>
      <c r="BR65">
        <f t="shared" si="9"/>
        <v>0.19104142762705548</v>
      </c>
      <c r="BS65">
        <f t="shared" si="0"/>
        <v>0.37961248095736222</v>
      </c>
      <c r="BT65">
        <f t="shared" si="12"/>
        <v>35</v>
      </c>
      <c r="BU65" t="str">
        <f t="shared" si="13"/>
        <v>Attractivité Moyenne</v>
      </c>
      <c r="BY65" s="7">
        <f t="shared" si="14"/>
        <v>0.37961248095054106</v>
      </c>
      <c r="BZ65">
        <f t="shared" si="10"/>
        <v>35</v>
      </c>
      <c r="CB65">
        <f t="shared" si="11"/>
        <v>129.50819672131149</v>
      </c>
    </row>
    <row r="66" spans="1:80" x14ac:dyDescent="0.25">
      <c r="A66">
        <v>2019</v>
      </c>
      <c r="B66" t="s">
        <v>319</v>
      </c>
      <c r="C66" t="s">
        <v>320</v>
      </c>
      <c r="D66" s="5"/>
      <c r="E66" t="s">
        <v>199</v>
      </c>
      <c r="F66" t="s">
        <v>200</v>
      </c>
      <c r="G66" t="s">
        <v>201</v>
      </c>
      <c r="H66" t="s">
        <v>202</v>
      </c>
      <c r="I66" t="s">
        <v>203</v>
      </c>
      <c r="J66" t="s">
        <v>321</v>
      </c>
      <c r="K66" t="s">
        <v>226</v>
      </c>
      <c r="L66" t="s">
        <v>227</v>
      </c>
      <c r="M66" t="s">
        <v>228</v>
      </c>
      <c r="N66" t="s">
        <v>229</v>
      </c>
      <c r="O66" t="s">
        <v>319</v>
      </c>
      <c r="P66" t="s">
        <v>79</v>
      </c>
      <c r="Q66" t="s">
        <v>79</v>
      </c>
      <c r="R66" t="s">
        <v>78</v>
      </c>
      <c r="S66" t="s">
        <v>90</v>
      </c>
      <c r="T66" t="s">
        <v>78</v>
      </c>
      <c r="U66" s="5">
        <v>1870</v>
      </c>
      <c r="V66" s="5">
        <v>719556.87</v>
      </c>
      <c r="W66" s="5">
        <v>384.78977005347593</v>
      </c>
      <c r="X66" s="5">
        <v>11398.122149999999</v>
      </c>
      <c r="Y66" s="5">
        <v>421499.29</v>
      </c>
      <c r="Z66" s="5">
        <v>239.48823295454545</v>
      </c>
      <c r="AA66" s="5">
        <v>3512823.06</v>
      </c>
      <c r="AB66" s="5">
        <v>1878.5150053475936</v>
      </c>
      <c r="AC66" s="5">
        <v>3512823.06</v>
      </c>
      <c r="AD66" s="5">
        <v>1878.5150053475936</v>
      </c>
      <c r="AE66" s="5">
        <v>3726573.55</v>
      </c>
      <c r="AF66" s="5">
        <v>1992.8200802139036</v>
      </c>
      <c r="AG66" s="5">
        <v>3726573.55</v>
      </c>
      <c r="AH66" s="5">
        <v>1992.8200802139036</v>
      </c>
      <c r="AI66" s="5">
        <v>22</v>
      </c>
      <c r="AJ66" s="5">
        <v>12.452663919672121</v>
      </c>
      <c r="AK66" s="5">
        <v>1072.12543057831</v>
      </c>
      <c r="AL66" s="5">
        <v>49.211771833382677</v>
      </c>
      <c r="AM66" s="5">
        <v>1007.5144089771111</v>
      </c>
      <c r="AN66" s="6">
        <v>8.7466666666666679</v>
      </c>
      <c r="AO66" s="5">
        <v>12.01755428314209</v>
      </c>
      <c r="AP66" s="5">
        <v>12</v>
      </c>
      <c r="AQ66" s="5">
        <v>22</v>
      </c>
      <c r="AR66" s="5">
        <v>19</v>
      </c>
      <c r="AS66" s="5">
        <v>15</v>
      </c>
      <c r="AT66" s="5">
        <v>25</v>
      </c>
      <c r="AU66" s="5">
        <v>100</v>
      </c>
      <c r="AV66" s="5">
        <v>86.36363636363636</v>
      </c>
      <c r="AW66" s="5">
        <v>78.94736842105263</v>
      </c>
      <c r="AX66" s="5">
        <v>100</v>
      </c>
      <c r="AY66" s="5">
        <v>21.6</v>
      </c>
      <c r="AZ66" s="5">
        <v>42.7</v>
      </c>
      <c r="BA66" t="s">
        <v>209</v>
      </c>
      <c r="BB66" t="s">
        <v>210</v>
      </c>
      <c r="BC66" s="5">
        <v>39.1</v>
      </c>
      <c r="BD66" s="5">
        <v>15.2</v>
      </c>
      <c r="BE66" s="5">
        <v>5.8</v>
      </c>
      <c r="BF66" s="5">
        <v>5.0999999999999996</v>
      </c>
      <c r="BG66" s="5">
        <v>5.4499998092651367</v>
      </c>
      <c r="BH66" s="5">
        <v>2019</v>
      </c>
      <c r="BI66" s="5">
        <v>495.81569213426991</v>
      </c>
      <c r="BJ66" s="5">
        <v>46.246051788330078</v>
      </c>
      <c r="BK66" s="5"/>
      <c r="BM66">
        <f t="shared" si="4"/>
        <v>0.62040323940139985</v>
      </c>
      <c r="BN66">
        <f t="shared" si="5"/>
        <v>0.33349123601135106</v>
      </c>
      <c r="BO66">
        <f t="shared" si="6"/>
        <v>0.56613863606175741</v>
      </c>
      <c r="BP66">
        <f t="shared" si="7"/>
        <v>0.54314650905198469</v>
      </c>
      <c r="BQ66">
        <f t="shared" si="8"/>
        <v>9.4301292389012775E-2</v>
      </c>
      <c r="BR66">
        <f t="shared" si="9"/>
        <v>7.4557296069435203E-2</v>
      </c>
      <c r="BS66">
        <f t="shared" si="0"/>
        <v>0.34974582965514656</v>
      </c>
      <c r="BT66">
        <f t="shared" ref="BT66:BT97" si="15">RANK(BS66,$BS$2:$BS$113,0)</f>
        <v>56</v>
      </c>
      <c r="BU66" t="str">
        <f t="shared" ref="BU66:BU97" si="16">IF(BS66&lt;=0.333,"Attractivité Faible",IF(BS66&lt;=0.67,"Attractivité Moyenne",IF(BS66&gt;0.67,"Attractivité Forte","")))</f>
        <v>Attractivité Moyenne</v>
      </c>
      <c r="BY66" s="7">
        <f t="shared" ref="BY66:BY97" si="17">SQRT(3)/4*(BM66*BN66+BN66*BO66+BO66*BP66+BP66*BQ66+BQ66*BR66+BR66*BM66)</f>
        <v>0.34974582964886208</v>
      </c>
      <c r="BZ66">
        <f t="shared" si="10"/>
        <v>56</v>
      </c>
      <c r="CB66">
        <f t="shared" si="11"/>
        <v>183.33333333333331</v>
      </c>
    </row>
    <row r="67" spans="1:80" x14ac:dyDescent="0.25">
      <c r="A67">
        <v>2019</v>
      </c>
      <c r="B67" t="s">
        <v>322</v>
      </c>
      <c r="C67" t="s">
        <v>323</v>
      </c>
      <c r="D67" s="5"/>
      <c r="E67" t="s">
        <v>199</v>
      </c>
      <c r="F67" t="s">
        <v>200</v>
      </c>
      <c r="G67" t="s">
        <v>201</v>
      </c>
      <c r="H67" t="s">
        <v>202</v>
      </c>
      <c r="I67" t="s">
        <v>203</v>
      </c>
      <c r="J67" t="s">
        <v>324</v>
      </c>
      <c r="K67" t="s">
        <v>226</v>
      </c>
      <c r="L67" t="s">
        <v>227</v>
      </c>
      <c r="M67" t="s">
        <v>228</v>
      </c>
      <c r="N67" t="s">
        <v>229</v>
      </c>
      <c r="O67" t="s">
        <v>322</v>
      </c>
      <c r="P67" t="s">
        <v>79</v>
      </c>
      <c r="Q67" t="s">
        <v>79</v>
      </c>
      <c r="R67" t="s">
        <v>78</v>
      </c>
      <c r="S67" t="s">
        <v>80</v>
      </c>
      <c r="T67" t="s">
        <v>78</v>
      </c>
      <c r="U67" s="5">
        <v>1760</v>
      </c>
      <c r="V67" s="5">
        <v>421499.29</v>
      </c>
      <c r="W67" s="5">
        <v>239.48823295454545</v>
      </c>
      <c r="X67" s="5">
        <v>9508.0701389999995</v>
      </c>
      <c r="Y67" s="5">
        <v>7247618.1200000001</v>
      </c>
      <c r="Z67" s="5">
        <v>620.30281752824374</v>
      </c>
      <c r="AA67" s="5">
        <v>6806342.0700000003</v>
      </c>
      <c r="AB67" s="5">
        <v>3867.2398125</v>
      </c>
      <c r="AC67" s="5">
        <v>6806342.0700000003</v>
      </c>
      <c r="AD67" s="5">
        <v>3867.2398125</v>
      </c>
      <c r="AE67" s="5">
        <v>6458413.5599999996</v>
      </c>
      <c r="AF67" s="5">
        <v>3669.553159090909</v>
      </c>
      <c r="AG67" s="5">
        <v>6458413.5599999996</v>
      </c>
      <c r="AH67" s="5">
        <v>3669.553159090909</v>
      </c>
      <c r="AI67" s="5">
        <v>13</v>
      </c>
      <c r="AJ67" s="5">
        <v>18.297725605666553</v>
      </c>
      <c r="AK67" s="5">
        <v>1154.2740900556901</v>
      </c>
      <c r="AL67" s="5">
        <v>27.102706072812509</v>
      </c>
      <c r="AM67" s="5">
        <v>1065.8483248897389</v>
      </c>
      <c r="AN67" s="6">
        <v>14.87</v>
      </c>
      <c r="AO67" s="5">
        <v>16.904043197631836</v>
      </c>
      <c r="AP67" s="5">
        <v>7</v>
      </c>
      <c r="AQ67" s="5">
        <v>13</v>
      </c>
      <c r="AR67" s="5">
        <v>10</v>
      </c>
      <c r="AS67" s="5">
        <v>20</v>
      </c>
      <c r="AT67" s="5">
        <v>20</v>
      </c>
      <c r="AU67" s="5">
        <v>100</v>
      </c>
      <c r="AV67" s="5">
        <v>76.923076923076934</v>
      </c>
      <c r="AW67" s="5">
        <v>100</v>
      </c>
      <c r="AX67" s="5">
        <v>100</v>
      </c>
      <c r="AY67" s="5">
        <v>21.6</v>
      </c>
      <c r="AZ67" s="5">
        <v>42.7</v>
      </c>
      <c r="BA67" t="s">
        <v>209</v>
      </c>
      <c r="BB67" t="s">
        <v>210</v>
      </c>
      <c r="BC67" s="5">
        <v>39.1</v>
      </c>
      <c r="BD67" s="5">
        <v>15.2</v>
      </c>
      <c r="BE67" s="5">
        <v>5.8</v>
      </c>
      <c r="BF67" s="5">
        <v>5.0999999999999996</v>
      </c>
      <c r="BG67" s="5">
        <v>5.4499998092651367</v>
      </c>
      <c r="BH67" s="5">
        <v>2019</v>
      </c>
      <c r="BI67" s="5">
        <v>288.87373867686171</v>
      </c>
      <c r="BJ67" s="5">
        <v>25.02644157409668</v>
      </c>
      <c r="BK67" s="5"/>
      <c r="BM67">
        <f t="shared" ref="BM67:BM113" si="18">AU67*$BL$1/100</f>
        <v>0.62040323940139985</v>
      </c>
      <c r="BN67">
        <f t="shared" ref="BN67:BN113" si="19">$BL$1/100*(100-BJ67)</f>
        <v>0.46513838516880535</v>
      </c>
      <c r="BO67">
        <f t="shared" ref="BO67:BO113" si="20">$BL$1/100*(100-AN67)</f>
        <v>0.52814927770241171</v>
      </c>
      <c r="BP67">
        <f t="shared" ref="BP67:BP113" si="21">$BL$1/100*(100-AJ67)</f>
        <v>0.50688355700706511</v>
      </c>
      <c r="BQ67">
        <f t="shared" ref="BQ67:BQ113" si="22">$BL$1/100*BD67</f>
        <v>9.4301292389012775E-2</v>
      </c>
      <c r="BR67">
        <f t="shared" ref="BR67:BR113" si="23">$BL$1/100*AO67</f>
        <v>0.10487323158791989</v>
      </c>
      <c r="BS67">
        <f t="shared" ref="BS67:BS113" si="24">1/2*$BV$1*(BM67*BN67+BN67*BO67+BO67*BP67+BP67*BQ67+BQ67*BR67+BR67*BM67)</f>
        <v>0.40040649730283068</v>
      </c>
      <c r="BT67">
        <f t="shared" si="15"/>
        <v>28</v>
      </c>
      <c r="BU67" t="str">
        <f t="shared" si="16"/>
        <v>Attractivité Moyenne</v>
      </c>
      <c r="BY67" s="7">
        <f t="shared" si="17"/>
        <v>0.40040649729563582</v>
      </c>
      <c r="BZ67">
        <f t="shared" ref="BZ67:BZ113" si="25">RANK(BY67,$BY$2:$BY$113,0)</f>
        <v>28</v>
      </c>
      <c r="CB67">
        <f t="shared" ref="CB67:CB113" si="26">AQ67/AP67*100</f>
        <v>185.71428571428572</v>
      </c>
    </row>
    <row r="68" spans="1:80" x14ac:dyDescent="0.25">
      <c r="A68">
        <v>2019</v>
      </c>
      <c r="B68" t="s">
        <v>325</v>
      </c>
      <c r="C68" t="s">
        <v>326</v>
      </c>
      <c r="D68" s="5"/>
      <c r="E68" t="s">
        <v>327</v>
      </c>
      <c r="F68" t="s">
        <v>328</v>
      </c>
      <c r="G68" t="s">
        <v>329</v>
      </c>
      <c r="H68" t="s">
        <v>330</v>
      </c>
      <c r="I68" t="s">
        <v>331</v>
      </c>
      <c r="J68" t="s">
        <v>332</v>
      </c>
      <c r="K68" t="s">
        <v>333</v>
      </c>
      <c r="L68" t="s">
        <v>334</v>
      </c>
      <c r="M68" t="s">
        <v>335</v>
      </c>
      <c r="N68" t="s">
        <v>336</v>
      </c>
      <c r="O68" t="s">
        <v>325</v>
      </c>
      <c r="P68" t="s">
        <v>79</v>
      </c>
      <c r="Q68" t="s">
        <v>78</v>
      </c>
      <c r="R68" t="s">
        <v>78</v>
      </c>
      <c r="S68" t="s">
        <v>80</v>
      </c>
      <c r="T68" t="s">
        <v>78</v>
      </c>
      <c r="U68" s="5">
        <v>939</v>
      </c>
      <c r="V68" s="5">
        <v>671958.23</v>
      </c>
      <c r="W68" s="5">
        <v>715.61046858359953</v>
      </c>
      <c r="X68" s="5">
        <v>3607.661364</v>
      </c>
      <c r="Y68" s="5">
        <v>16708725.27</v>
      </c>
      <c r="Z68" s="5">
        <v>274.15172641803531</v>
      </c>
      <c r="AA68" s="5">
        <v>1943869.39</v>
      </c>
      <c r="AB68" s="5">
        <v>2070.1484451544193</v>
      </c>
      <c r="AC68" s="5">
        <v>1890046.54</v>
      </c>
      <c r="AD68" s="5">
        <v>2012.8291160809372</v>
      </c>
      <c r="AE68" s="5">
        <v>1982134.02</v>
      </c>
      <c r="AF68" s="5">
        <v>2110.8988498402555</v>
      </c>
      <c r="AG68" s="5">
        <v>1982134.02</v>
      </c>
      <c r="AH68" s="5">
        <v>2110.8988498402555</v>
      </c>
      <c r="AI68" s="5">
        <v>3</v>
      </c>
      <c r="AJ68" s="5">
        <v>32.369844940786017</v>
      </c>
      <c r="AK68" s="5">
        <v>545.46447195574297</v>
      </c>
      <c r="AL68" s="5">
        <v>15.42780448301621</v>
      </c>
      <c r="AM68" s="5">
        <v>497.99527684590225</v>
      </c>
      <c r="AN68" s="6">
        <v>23.28</v>
      </c>
      <c r="AO68" s="5">
        <v>12.98744010925293</v>
      </c>
      <c r="AP68" s="5">
        <v>7</v>
      </c>
      <c r="AQ68" s="5">
        <v>3</v>
      </c>
      <c r="AR68" s="5">
        <v>0</v>
      </c>
      <c r="AS68" s="5">
        <v>5</v>
      </c>
      <c r="AT68" s="5">
        <v>5</v>
      </c>
      <c r="AU68" s="5">
        <v>42.857142857142854</v>
      </c>
      <c r="AV68" s="5">
        <v>0</v>
      </c>
      <c r="AW68" s="5">
        <v>100</v>
      </c>
      <c r="AX68" s="5">
        <v>100</v>
      </c>
      <c r="AY68" s="5">
        <v>26.7</v>
      </c>
      <c r="AZ68" s="5">
        <v>36.200000000000003</v>
      </c>
      <c r="BA68" t="s">
        <v>337</v>
      </c>
      <c r="BB68" t="s">
        <v>210</v>
      </c>
      <c r="BC68" s="5">
        <v>46.7</v>
      </c>
      <c r="BD68" s="5">
        <v>13.4</v>
      </c>
      <c r="BE68" s="5">
        <v>14.5</v>
      </c>
      <c r="BF68" s="5">
        <v>3.2</v>
      </c>
      <c r="BG68" s="5">
        <v>8.8500003814697266</v>
      </c>
      <c r="BH68" s="5">
        <v>2019</v>
      </c>
      <c r="BI68" s="5">
        <v>76.829737646441103</v>
      </c>
      <c r="BJ68" s="5">
        <v>14.085195541381836</v>
      </c>
      <c r="BK68" s="5"/>
      <c r="BM68">
        <f t="shared" si="18"/>
        <v>0.26588710260059989</v>
      </c>
      <c r="BN68">
        <f t="shared" si="19"/>
        <v>0.53301822998664539</v>
      </c>
      <c r="BO68">
        <f t="shared" si="20"/>
        <v>0.47597336526875395</v>
      </c>
      <c r="BP68">
        <f t="shared" si="21"/>
        <v>0.41957967279955333</v>
      </c>
      <c r="BQ68">
        <f t="shared" si="22"/>
        <v>8.3134034079787575E-2</v>
      </c>
      <c r="BR68">
        <f t="shared" si="23"/>
        <v>8.0574499153121884E-2</v>
      </c>
      <c r="BS68">
        <f t="shared" si="24"/>
        <v>0.28498187823516868</v>
      </c>
      <c r="BT68">
        <f t="shared" si="15"/>
        <v>92</v>
      </c>
      <c r="BU68" t="str">
        <f t="shared" si="16"/>
        <v>Attractivité Faible</v>
      </c>
      <c r="BY68" s="7">
        <f t="shared" si="17"/>
        <v>0.28498187823004795</v>
      </c>
      <c r="BZ68">
        <f t="shared" si="25"/>
        <v>92</v>
      </c>
      <c r="CB68">
        <f t="shared" si="26"/>
        <v>42.857142857142854</v>
      </c>
    </row>
    <row r="69" spans="1:80" x14ac:dyDescent="0.25">
      <c r="A69">
        <v>2019</v>
      </c>
      <c r="B69" t="s">
        <v>336</v>
      </c>
      <c r="C69" t="s">
        <v>338</v>
      </c>
      <c r="D69" s="5"/>
      <c r="E69" t="s">
        <v>327</v>
      </c>
      <c r="F69" t="s">
        <v>328</v>
      </c>
      <c r="G69" t="s">
        <v>329</v>
      </c>
      <c r="H69" t="s">
        <v>339</v>
      </c>
      <c r="I69" t="s">
        <v>340</v>
      </c>
      <c r="J69" t="s">
        <v>341</v>
      </c>
      <c r="K69" t="s">
        <v>333</v>
      </c>
      <c r="L69" t="s">
        <v>334</v>
      </c>
      <c r="M69" t="s">
        <v>335</v>
      </c>
      <c r="N69" t="s">
        <v>336</v>
      </c>
      <c r="O69" t="s">
        <v>336</v>
      </c>
      <c r="P69" t="s">
        <v>78</v>
      </c>
      <c r="Q69" t="s">
        <v>78</v>
      </c>
      <c r="R69" t="s">
        <v>78</v>
      </c>
      <c r="S69" t="s">
        <v>80</v>
      </c>
      <c r="T69" t="s">
        <v>79</v>
      </c>
      <c r="U69" s="5">
        <v>60947</v>
      </c>
      <c r="V69" s="5">
        <v>20096344.57</v>
      </c>
      <c r="W69" s="5">
        <v>329.73476249856435</v>
      </c>
      <c r="X69" s="5">
        <v>8362.2775889999994</v>
      </c>
      <c r="Y69" s="5">
        <v>161570.66</v>
      </c>
      <c r="Z69" s="5">
        <v>87.524734561213435</v>
      </c>
      <c r="AA69" s="5">
        <v>103283361.48</v>
      </c>
      <c r="AB69" s="5">
        <v>1694.6422544177728</v>
      </c>
      <c r="AC69" s="5">
        <v>99895742.180000007</v>
      </c>
      <c r="AD69" s="5">
        <v>1639.0592183372439</v>
      </c>
      <c r="AE69" s="5">
        <v>107626436.13</v>
      </c>
      <c r="AF69" s="5">
        <v>1765.9021138037967</v>
      </c>
      <c r="AG69" s="5">
        <v>107626436.13</v>
      </c>
      <c r="AH69" s="5">
        <v>1765.9021138037967</v>
      </c>
      <c r="AI69" s="5">
        <v>719</v>
      </c>
      <c r="AJ69" s="5">
        <v>21.362202031592549</v>
      </c>
      <c r="AK69" s="5">
        <v>41973.729139211297</v>
      </c>
      <c r="AL69" s="5">
        <v>13.398870020188147</v>
      </c>
      <c r="AM69" s="5">
        <v>38598.692725336325</v>
      </c>
      <c r="AN69" s="6">
        <v>43.986666666666657</v>
      </c>
      <c r="AO69" s="5">
        <v>4.9563751220703125</v>
      </c>
      <c r="AP69" s="5">
        <v>730</v>
      </c>
      <c r="AQ69" s="5">
        <v>719</v>
      </c>
      <c r="AR69" s="5">
        <v>719</v>
      </c>
      <c r="AS69" s="5">
        <v>1006</v>
      </c>
      <c r="AT69" s="5">
        <v>1000</v>
      </c>
      <c r="AU69" s="5">
        <v>98.493150684931507</v>
      </c>
      <c r="AV69" s="5">
        <v>100</v>
      </c>
      <c r="AW69" s="5">
        <v>100</v>
      </c>
      <c r="AX69" s="5">
        <v>99.40357852882704</v>
      </c>
      <c r="AY69" s="5">
        <v>26.7</v>
      </c>
      <c r="AZ69" s="5">
        <v>36.200000000000003</v>
      </c>
      <c r="BA69" t="s">
        <v>337</v>
      </c>
      <c r="BB69" t="s">
        <v>210</v>
      </c>
      <c r="BC69" s="5">
        <v>46.7</v>
      </c>
      <c r="BD69" s="5">
        <v>13.4</v>
      </c>
      <c r="BE69" s="5">
        <v>14.5</v>
      </c>
      <c r="BF69" s="5">
        <v>3.2</v>
      </c>
      <c r="BG69" s="5">
        <v>8.8500003814697266</v>
      </c>
      <c r="BH69" s="5">
        <v>2019</v>
      </c>
      <c r="BI69" s="5">
        <v>5171.7886677596316</v>
      </c>
      <c r="BJ69" s="5">
        <v>12.321489334106445</v>
      </c>
      <c r="BK69" s="5"/>
      <c r="BM69">
        <f t="shared" si="18"/>
        <v>0.61105469743781715</v>
      </c>
      <c r="BN69">
        <f t="shared" si="19"/>
        <v>0.54396032043010545</v>
      </c>
      <c r="BO69">
        <f t="shared" si="20"/>
        <v>0.34750853449670416</v>
      </c>
      <c r="BP69">
        <f t="shared" si="21"/>
        <v>0.48787144598992804</v>
      </c>
      <c r="BQ69">
        <f t="shared" si="22"/>
        <v>8.3134034079787575E-2</v>
      </c>
      <c r="BR69">
        <f t="shared" si="23"/>
        <v>3.0749511814209304E-2</v>
      </c>
      <c r="BS69">
        <f t="shared" si="24"/>
        <v>0.32599990864436451</v>
      </c>
      <c r="BT69">
        <f t="shared" si="15"/>
        <v>72</v>
      </c>
      <c r="BU69" t="str">
        <f t="shared" si="16"/>
        <v>Attractivité Faible</v>
      </c>
      <c r="BY69" s="7">
        <f t="shared" si="17"/>
        <v>0.3259999086385067</v>
      </c>
      <c r="BZ69">
        <f t="shared" si="25"/>
        <v>72</v>
      </c>
      <c r="CB69">
        <f t="shared" si="26"/>
        <v>98.493150684931507</v>
      </c>
    </row>
    <row r="70" spans="1:80" x14ac:dyDescent="0.25">
      <c r="A70">
        <v>2019</v>
      </c>
      <c r="B70" t="s">
        <v>342</v>
      </c>
      <c r="C70" t="s">
        <v>343</v>
      </c>
      <c r="D70" s="5"/>
      <c r="E70" t="s">
        <v>327</v>
      </c>
      <c r="F70" t="s">
        <v>328</v>
      </c>
      <c r="G70" t="s">
        <v>329</v>
      </c>
      <c r="H70" t="s">
        <v>344</v>
      </c>
      <c r="I70" t="s">
        <v>345</v>
      </c>
      <c r="J70" t="s">
        <v>346</v>
      </c>
      <c r="K70" t="s">
        <v>333</v>
      </c>
      <c r="L70" t="s">
        <v>347</v>
      </c>
      <c r="M70" t="s">
        <v>348</v>
      </c>
      <c r="N70" t="s">
        <v>349</v>
      </c>
      <c r="O70" t="s">
        <v>342</v>
      </c>
      <c r="P70" t="s">
        <v>79</v>
      </c>
      <c r="Q70" t="s">
        <v>78</v>
      </c>
      <c r="R70" t="s">
        <v>78</v>
      </c>
      <c r="S70" t="s">
        <v>80</v>
      </c>
      <c r="T70" t="s">
        <v>78</v>
      </c>
      <c r="U70" s="5">
        <v>1846</v>
      </c>
      <c r="V70" s="5">
        <v>312780.64</v>
      </c>
      <c r="W70" s="5">
        <v>169.43696641386782</v>
      </c>
      <c r="X70" s="5">
        <v>4596.0757919999996</v>
      </c>
      <c r="Y70" s="5">
        <v>12381877.029999999</v>
      </c>
      <c r="Z70" s="5">
        <v>463.28956933323354</v>
      </c>
      <c r="AA70" s="5">
        <v>3648718.09</v>
      </c>
      <c r="AB70" s="5">
        <v>1976.5536782231852</v>
      </c>
      <c r="AC70" s="5">
        <v>3497508.11</v>
      </c>
      <c r="AD70" s="5">
        <v>1894.6414463705307</v>
      </c>
      <c r="AE70" s="5">
        <v>2975979.33</v>
      </c>
      <c r="AF70" s="5">
        <v>1612.1231473456121</v>
      </c>
      <c r="AG70" s="5">
        <v>2975979.33</v>
      </c>
      <c r="AH70" s="5">
        <v>1612.1231473456121</v>
      </c>
      <c r="AI70" s="5">
        <v>8</v>
      </c>
      <c r="AJ70" s="5">
        <v>27.050059679428244</v>
      </c>
      <c r="AK70" s="5">
        <v>1024.4140914530699</v>
      </c>
      <c r="AL70" s="5">
        <v>14.185410619533053</v>
      </c>
      <c r="AM70" s="5">
        <v>932.34370540825228</v>
      </c>
      <c r="AN70" s="6">
        <v>47.97</v>
      </c>
      <c r="AO70" s="5">
        <v>28.737852096557617</v>
      </c>
      <c r="AP70" s="5">
        <v>7</v>
      </c>
      <c r="AQ70" s="5">
        <v>8</v>
      </c>
      <c r="AR70" s="5">
        <v>2</v>
      </c>
      <c r="AS70" s="5">
        <v>9</v>
      </c>
      <c r="AT70" s="5">
        <v>7</v>
      </c>
      <c r="AU70" s="5">
        <v>100</v>
      </c>
      <c r="AV70" s="5">
        <v>25</v>
      </c>
      <c r="AW70" s="5">
        <v>100</v>
      </c>
      <c r="AX70" s="5">
        <v>77.777777777777786</v>
      </c>
      <c r="AY70" s="5">
        <v>26.7</v>
      </c>
      <c r="AZ70" s="5">
        <v>36.200000000000003</v>
      </c>
      <c r="BA70" t="s">
        <v>337</v>
      </c>
      <c r="BB70" t="s">
        <v>210</v>
      </c>
      <c r="BC70" s="5">
        <v>46.7</v>
      </c>
      <c r="BD70" s="5">
        <v>13.4</v>
      </c>
      <c r="BE70" s="5">
        <v>14.5</v>
      </c>
      <c r="BF70" s="5">
        <v>3.2</v>
      </c>
      <c r="BG70" s="5">
        <v>8.8500003814697266</v>
      </c>
      <c r="BH70" s="5">
        <v>2019</v>
      </c>
      <c r="BI70" s="5">
        <v>132.25678299753019</v>
      </c>
      <c r="BJ70" s="5">
        <v>12.910480499267578</v>
      </c>
      <c r="BK70" s="5"/>
      <c r="BM70">
        <f t="shared" si="18"/>
        <v>0.62040323940139985</v>
      </c>
      <c r="BN70">
        <f t="shared" si="19"/>
        <v>0.54030620016165776</v>
      </c>
      <c r="BO70">
        <f t="shared" si="20"/>
        <v>0.32279580546054837</v>
      </c>
      <c r="BP70">
        <f t="shared" si="21"/>
        <v>0.45258379289021511</v>
      </c>
      <c r="BQ70">
        <f t="shared" si="22"/>
        <v>8.3134034079787575E-2</v>
      </c>
      <c r="BR70">
        <f t="shared" si="23"/>
        <v>0.17829056534142657</v>
      </c>
      <c r="BS70">
        <f t="shared" si="24"/>
        <v>0.35453677788338733</v>
      </c>
      <c r="BT70">
        <f t="shared" si="15"/>
        <v>53</v>
      </c>
      <c r="BU70" t="str">
        <f t="shared" si="16"/>
        <v>Attractivité Moyenne</v>
      </c>
      <c r="BY70" s="7">
        <f t="shared" si="17"/>
        <v>0.35453677787701671</v>
      </c>
      <c r="BZ70">
        <f t="shared" si="25"/>
        <v>53</v>
      </c>
      <c r="CB70">
        <f t="shared" si="26"/>
        <v>114.28571428571428</v>
      </c>
    </row>
    <row r="71" spans="1:80" x14ac:dyDescent="0.25">
      <c r="A71">
        <v>2019</v>
      </c>
      <c r="B71" t="s">
        <v>349</v>
      </c>
      <c r="C71" t="s">
        <v>350</v>
      </c>
      <c r="D71" s="5"/>
      <c r="E71" t="s">
        <v>327</v>
      </c>
      <c r="F71" t="s">
        <v>328</v>
      </c>
      <c r="G71" t="s">
        <v>329</v>
      </c>
      <c r="H71" t="s">
        <v>344</v>
      </c>
      <c r="I71" t="s">
        <v>345</v>
      </c>
      <c r="J71" t="s">
        <v>351</v>
      </c>
      <c r="K71" t="s">
        <v>333</v>
      </c>
      <c r="L71" t="s">
        <v>347</v>
      </c>
      <c r="M71" t="s">
        <v>348</v>
      </c>
      <c r="N71" t="s">
        <v>349</v>
      </c>
      <c r="O71" t="s">
        <v>349</v>
      </c>
      <c r="P71" t="s">
        <v>78</v>
      </c>
      <c r="Q71" t="s">
        <v>78</v>
      </c>
      <c r="R71" t="s">
        <v>78</v>
      </c>
      <c r="S71" t="s">
        <v>90</v>
      </c>
      <c r="T71" t="s">
        <v>79</v>
      </c>
      <c r="U71" s="5">
        <v>26726</v>
      </c>
      <c r="V71" s="5">
        <v>13950226.4</v>
      </c>
      <c r="W71" s="5">
        <v>521.97210207288788</v>
      </c>
      <c r="X71" s="5">
        <v>10279.531454</v>
      </c>
      <c r="Y71" s="5">
        <v>6345334.6200000001</v>
      </c>
      <c r="Z71" s="5">
        <v>488.44081440997616</v>
      </c>
      <c r="AA71" s="5">
        <v>60605330.969999999</v>
      </c>
      <c r="AB71" s="5">
        <v>2267.6543803786576</v>
      </c>
      <c r="AC71" s="5">
        <v>59036981.600000001</v>
      </c>
      <c r="AD71" s="5">
        <v>2208.9718476390035</v>
      </c>
      <c r="AE71" s="5">
        <v>55478419.850000001</v>
      </c>
      <c r="AF71" s="5">
        <v>2075.8220403352543</v>
      </c>
      <c r="AG71" s="5">
        <v>55096899.850000001</v>
      </c>
      <c r="AH71" s="5">
        <v>2061.5468027389061</v>
      </c>
      <c r="AI71" s="5">
        <v>158</v>
      </c>
      <c r="AJ71" s="5">
        <v>21.066301997660098</v>
      </c>
      <c r="AK71" s="5">
        <v>15998.8320138401</v>
      </c>
      <c r="AL71" s="5">
        <v>8.3675373266153841</v>
      </c>
      <c r="AM71" s="5">
        <v>14215.277114958712</v>
      </c>
      <c r="AN71" s="6">
        <v>51.823333333333331</v>
      </c>
      <c r="AO71" s="5">
        <v>23.529994964599609</v>
      </c>
      <c r="AP71" s="5">
        <v>176</v>
      </c>
      <c r="AQ71" s="5">
        <v>158</v>
      </c>
      <c r="AR71" s="5">
        <v>179</v>
      </c>
      <c r="AS71" s="5">
        <v>313</v>
      </c>
      <c r="AT71" s="5">
        <v>279</v>
      </c>
      <c r="AU71" s="5">
        <v>89.772727272727266</v>
      </c>
      <c r="AV71" s="5">
        <v>100</v>
      </c>
      <c r="AW71" s="5">
        <v>100</v>
      </c>
      <c r="AX71" s="5">
        <v>89.137380191693296</v>
      </c>
      <c r="AY71" s="5">
        <v>26.7</v>
      </c>
      <c r="AZ71" s="5">
        <v>36.200000000000003</v>
      </c>
      <c r="BA71" t="s">
        <v>337</v>
      </c>
      <c r="BB71" t="s">
        <v>210</v>
      </c>
      <c r="BC71" s="5">
        <v>46.7</v>
      </c>
      <c r="BD71" s="5">
        <v>13.4</v>
      </c>
      <c r="BE71" s="5">
        <v>14.5</v>
      </c>
      <c r="BF71" s="5">
        <v>3.2</v>
      </c>
      <c r="BG71" s="5">
        <v>8.8500003814697266</v>
      </c>
      <c r="BH71" s="5">
        <v>2019</v>
      </c>
      <c r="BI71" s="5">
        <v>1189.4686186759845</v>
      </c>
      <c r="BJ71" s="5">
        <v>7.4347214698791504</v>
      </c>
      <c r="BK71" s="5"/>
      <c r="BM71">
        <f t="shared" si="18"/>
        <v>0.5569529080989839</v>
      </c>
      <c r="BN71">
        <f t="shared" si="19"/>
        <v>0.57427798656179818</v>
      </c>
      <c r="BO71">
        <f t="shared" si="20"/>
        <v>0.29888960063561443</v>
      </c>
      <c r="BP71">
        <f t="shared" si="21"/>
        <v>0.48970721938583472</v>
      </c>
      <c r="BQ71">
        <f t="shared" si="22"/>
        <v>8.3134034079787575E-2</v>
      </c>
      <c r="BR71">
        <f t="shared" si="23"/>
        <v>0.14598085099136224</v>
      </c>
      <c r="BS71">
        <f t="shared" si="24"/>
        <v>0.3342908639548412</v>
      </c>
      <c r="BT71">
        <f t="shared" si="15"/>
        <v>66</v>
      </c>
      <c r="BU71" t="str">
        <f t="shared" si="16"/>
        <v>Attractivité Moyenne</v>
      </c>
      <c r="BY71" s="7">
        <f t="shared" si="17"/>
        <v>0.33429086394883439</v>
      </c>
      <c r="BZ71">
        <f t="shared" si="25"/>
        <v>66</v>
      </c>
      <c r="CB71">
        <f t="shared" si="26"/>
        <v>89.772727272727266</v>
      </c>
    </row>
    <row r="72" spans="1:80" x14ac:dyDescent="0.25">
      <c r="A72">
        <v>2019</v>
      </c>
      <c r="B72" t="s">
        <v>352</v>
      </c>
      <c r="C72" t="s">
        <v>353</v>
      </c>
      <c r="D72" s="5"/>
      <c r="E72" t="s">
        <v>327</v>
      </c>
      <c r="F72" t="s">
        <v>328</v>
      </c>
      <c r="G72" t="s">
        <v>329</v>
      </c>
      <c r="H72" t="s">
        <v>339</v>
      </c>
      <c r="I72" t="s">
        <v>340</v>
      </c>
      <c r="J72" t="s">
        <v>354</v>
      </c>
      <c r="K72" t="s">
        <v>333</v>
      </c>
      <c r="L72" t="s">
        <v>334</v>
      </c>
      <c r="M72" t="s">
        <v>335</v>
      </c>
      <c r="N72" t="s">
        <v>336</v>
      </c>
      <c r="O72" t="s">
        <v>352</v>
      </c>
      <c r="P72" t="s">
        <v>78</v>
      </c>
      <c r="Q72" t="s">
        <v>78</v>
      </c>
      <c r="R72" t="s">
        <v>78</v>
      </c>
      <c r="S72" t="s">
        <v>80</v>
      </c>
      <c r="T72" t="s">
        <v>79</v>
      </c>
      <c r="U72" s="5">
        <v>12991</v>
      </c>
      <c r="V72" s="5">
        <v>6758847.0599999996</v>
      </c>
      <c r="W72" s="5">
        <v>520.27150026941729</v>
      </c>
      <c r="X72" s="5">
        <v>8366.0104850000007</v>
      </c>
      <c r="Y72" s="5">
        <v>1825848.08</v>
      </c>
      <c r="Z72" s="5">
        <v>170.17877528194614</v>
      </c>
      <c r="AA72" s="5">
        <v>20109363.59</v>
      </c>
      <c r="AB72" s="5">
        <v>1547.9457770764375</v>
      </c>
      <c r="AC72" s="5">
        <v>19695851.149999999</v>
      </c>
      <c r="AD72" s="5">
        <v>1516.1150912169962</v>
      </c>
      <c r="AE72" s="5">
        <v>21293992.5</v>
      </c>
      <c r="AF72" s="5">
        <v>1639.1342082980525</v>
      </c>
      <c r="AG72" s="5">
        <v>18787635.91</v>
      </c>
      <c r="AH72" s="5">
        <v>1446.2039804480025</v>
      </c>
      <c r="AI72" s="5">
        <v>158</v>
      </c>
      <c r="AJ72" s="5">
        <v>19.966071259536104</v>
      </c>
      <c r="AK72" s="5">
        <v>10126.4157307483</v>
      </c>
      <c r="AL72" s="5">
        <v>8.2653618864795639</v>
      </c>
      <c r="AM72" s="5">
        <v>9059.1004376784713</v>
      </c>
      <c r="AN72" s="6">
        <v>52.593333333333334</v>
      </c>
      <c r="AO72" s="5">
        <v>10.382235527038574</v>
      </c>
      <c r="AP72" s="5">
        <v>111</v>
      </c>
      <c r="AQ72" s="5">
        <v>158</v>
      </c>
      <c r="AR72" s="5">
        <v>129</v>
      </c>
      <c r="AS72" s="5">
        <v>210</v>
      </c>
      <c r="AT72" s="5">
        <v>264</v>
      </c>
      <c r="AU72" s="5">
        <v>100</v>
      </c>
      <c r="AV72" s="5">
        <v>81.64556962025317</v>
      </c>
      <c r="AW72" s="5">
        <v>100</v>
      </c>
      <c r="AX72" s="5">
        <v>100</v>
      </c>
      <c r="AY72" s="5">
        <v>26.7</v>
      </c>
      <c r="AZ72" s="5">
        <v>36.200000000000003</v>
      </c>
      <c r="BA72" t="s">
        <v>337</v>
      </c>
      <c r="BB72" t="s">
        <v>210</v>
      </c>
      <c r="BC72" s="5">
        <v>46.7</v>
      </c>
      <c r="BD72" s="5">
        <v>13.4</v>
      </c>
      <c r="BE72" s="5">
        <v>14.5</v>
      </c>
      <c r="BF72" s="5">
        <v>3.2</v>
      </c>
      <c r="BG72" s="5">
        <v>8.8500003814697266</v>
      </c>
      <c r="BH72" s="5">
        <v>2019</v>
      </c>
      <c r="BI72" s="5">
        <v>748.7674348337797</v>
      </c>
      <c r="BJ72" s="5">
        <v>7.3941998481750488</v>
      </c>
      <c r="BK72" s="5"/>
      <c r="BM72">
        <f t="shared" si="18"/>
        <v>0.62040323940139985</v>
      </c>
      <c r="BN72">
        <f t="shared" si="19"/>
        <v>0.57452938401550846</v>
      </c>
      <c r="BO72">
        <f t="shared" si="20"/>
        <v>0.29411249569222364</v>
      </c>
      <c r="BP72">
        <f t="shared" si="21"/>
        <v>0.49653308652604594</v>
      </c>
      <c r="BQ72">
        <f t="shared" si="22"/>
        <v>8.3134034079787575E-2</v>
      </c>
      <c r="BR72">
        <f t="shared" si="23"/>
        <v>6.4411725532030312E-2</v>
      </c>
      <c r="BS72">
        <f t="shared" si="24"/>
        <v>0.32824423750742032</v>
      </c>
      <c r="BT72">
        <f t="shared" si="15"/>
        <v>69</v>
      </c>
      <c r="BU72" t="str">
        <f t="shared" si="16"/>
        <v>Attractivité Faible</v>
      </c>
      <c r="BY72" s="7">
        <f t="shared" si="17"/>
        <v>0.32824423750152215</v>
      </c>
      <c r="BZ72">
        <f t="shared" si="25"/>
        <v>69</v>
      </c>
      <c r="CB72">
        <f t="shared" si="26"/>
        <v>142.34234234234233</v>
      </c>
    </row>
    <row r="73" spans="1:80" x14ac:dyDescent="0.25">
      <c r="A73">
        <v>2019</v>
      </c>
      <c r="B73" t="s">
        <v>355</v>
      </c>
      <c r="C73" t="s">
        <v>356</v>
      </c>
      <c r="D73" s="5"/>
      <c r="E73" t="s">
        <v>327</v>
      </c>
      <c r="F73" t="s">
        <v>328</v>
      </c>
      <c r="G73" t="s">
        <v>329</v>
      </c>
      <c r="H73" t="s">
        <v>357</v>
      </c>
      <c r="I73" t="s">
        <v>358</v>
      </c>
      <c r="J73" t="s">
        <v>359</v>
      </c>
      <c r="K73" t="s">
        <v>360</v>
      </c>
      <c r="L73" t="s">
        <v>361</v>
      </c>
      <c r="M73" t="s">
        <v>362</v>
      </c>
      <c r="N73" t="s">
        <v>363</v>
      </c>
      <c r="O73" t="s">
        <v>355</v>
      </c>
      <c r="P73" t="s">
        <v>78</v>
      </c>
      <c r="Q73" t="s">
        <v>78</v>
      </c>
      <c r="R73" t="s">
        <v>78</v>
      </c>
      <c r="S73" t="s">
        <v>80</v>
      </c>
      <c r="T73" t="s">
        <v>78</v>
      </c>
      <c r="U73" s="5">
        <v>10729</v>
      </c>
      <c r="V73" s="5">
        <v>2169725.4700000002</v>
      </c>
      <c r="W73" s="5">
        <v>202.22998135893374</v>
      </c>
      <c r="X73" s="5">
        <v>2667.3967069999999</v>
      </c>
      <c r="Y73" s="5">
        <v>5580100.04</v>
      </c>
      <c r="Z73" s="5">
        <v>170.29113891601563</v>
      </c>
      <c r="AA73" s="5">
        <v>13071324.33</v>
      </c>
      <c r="AB73" s="5">
        <v>1218.3171152949949</v>
      </c>
      <c r="AC73" s="5">
        <v>12727446.939999999</v>
      </c>
      <c r="AD73" s="5">
        <v>1186.2659092180072</v>
      </c>
      <c r="AE73" s="5">
        <v>13322987</v>
      </c>
      <c r="AF73" s="5">
        <v>1241.7734178395003</v>
      </c>
      <c r="AG73" s="5">
        <v>13322438.210000001</v>
      </c>
      <c r="AH73" s="5">
        <v>1241.7222676857118</v>
      </c>
      <c r="AI73" s="5">
        <v>20</v>
      </c>
      <c r="AJ73" s="5">
        <v>15.045455606021763</v>
      </c>
      <c r="AK73" s="5">
        <v>6541.3890573505596</v>
      </c>
      <c r="AL73" s="5">
        <v>7.4418367761889925</v>
      </c>
      <c r="AM73" s="5">
        <v>5673.5891923314975</v>
      </c>
      <c r="AN73" s="6">
        <v>19.8</v>
      </c>
      <c r="AO73" s="5">
        <v>13.713543891906738</v>
      </c>
      <c r="AP73" s="5">
        <v>25</v>
      </c>
      <c r="AQ73" s="5">
        <v>20</v>
      </c>
      <c r="AR73" s="5">
        <v>22</v>
      </c>
      <c r="AS73" s="5">
        <v>42</v>
      </c>
      <c r="AT73" s="5">
        <v>54</v>
      </c>
      <c r="AU73" s="5">
        <v>80</v>
      </c>
      <c r="AV73" s="5">
        <v>100</v>
      </c>
      <c r="AW73" s="5">
        <v>100</v>
      </c>
      <c r="AX73" s="5">
        <v>100</v>
      </c>
      <c r="AY73" s="5">
        <v>26.7</v>
      </c>
      <c r="AZ73" s="5">
        <v>36.200000000000003</v>
      </c>
      <c r="BA73" t="s">
        <v>337</v>
      </c>
      <c r="BB73" t="s">
        <v>210</v>
      </c>
      <c r="BC73" s="5">
        <v>46.7</v>
      </c>
      <c r="BD73" s="5">
        <v>13.4</v>
      </c>
      <c r="BE73" s="5">
        <v>14.5</v>
      </c>
      <c r="BF73" s="5">
        <v>3.2</v>
      </c>
      <c r="BG73" s="5">
        <v>8.8500003814697266</v>
      </c>
      <c r="BH73" s="5">
        <v>2019</v>
      </c>
      <c r="BI73" s="5">
        <v>422.21924704480938</v>
      </c>
      <c r="BJ73" s="5">
        <v>6.4545807838439941</v>
      </c>
      <c r="BK73" s="5"/>
      <c r="BM73">
        <f t="shared" si="18"/>
        <v>0.49632259152111985</v>
      </c>
      <c r="BN73">
        <f t="shared" si="19"/>
        <v>0.5803588111286514</v>
      </c>
      <c r="BO73">
        <f t="shared" si="20"/>
        <v>0.49756339799992272</v>
      </c>
      <c r="BP73">
        <f t="shared" si="21"/>
        <v>0.52706074543894132</v>
      </c>
      <c r="BQ73">
        <f t="shared" si="22"/>
        <v>8.3134034079787575E-2</v>
      </c>
      <c r="BR73">
        <f t="shared" si="23"/>
        <v>8.5079270542122207E-2</v>
      </c>
      <c r="BS73">
        <f t="shared" si="24"/>
        <v>0.40364277522739717</v>
      </c>
      <c r="BT73">
        <f t="shared" si="15"/>
        <v>26</v>
      </c>
      <c r="BU73" t="str">
        <f t="shared" si="16"/>
        <v>Attractivité Moyenne</v>
      </c>
      <c r="BY73" s="7">
        <f t="shared" si="17"/>
        <v>0.40364277522014419</v>
      </c>
      <c r="BZ73">
        <f t="shared" si="25"/>
        <v>26</v>
      </c>
      <c r="CB73">
        <f t="shared" si="26"/>
        <v>80</v>
      </c>
    </row>
    <row r="74" spans="1:80" x14ac:dyDescent="0.25">
      <c r="A74">
        <v>2019</v>
      </c>
      <c r="B74" t="s">
        <v>364</v>
      </c>
      <c r="C74" t="s">
        <v>365</v>
      </c>
      <c r="D74" s="5"/>
      <c r="E74" t="s">
        <v>327</v>
      </c>
      <c r="F74" t="s">
        <v>328</v>
      </c>
      <c r="G74" t="s">
        <v>329</v>
      </c>
      <c r="H74" t="s">
        <v>339</v>
      </c>
      <c r="I74" t="s">
        <v>340</v>
      </c>
      <c r="J74" t="s">
        <v>366</v>
      </c>
      <c r="K74" t="s">
        <v>333</v>
      </c>
      <c r="L74" t="s">
        <v>334</v>
      </c>
      <c r="M74" t="s">
        <v>335</v>
      </c>
      <c r="N74" t="s">
        <v>336</v>
      </c>
      <c r="O74" t="s">
        <v>364</v>
      </c>
      <c r="P74" t="s">
        <v>78</v>
      </c>
      <c r="Q74" t="s">
        <v>78</v>
      </c>
      <c r="R74" t="s">
        <v>78</v>
      </c>
      <c r="S74" t="s">
        <v>80</v>
      </c>
      <c r="T74" t="s">
        <v>79</v>
      </c>
      <c r="U74" s="5">
        <v>32768</v>
      </c>
      <c r="V74" s="5">
        <v>7191048.4500000002</v>
      </c>
      <c r="W74" s="5">
        <v>219.45338287353516</v>
      </c>
      <c r="X74" s="5">
        <v>8075.5502139999999</v>
      </c>
      <c r="Y74" s="5">
        <v>983035.15</v>
      </c>
      <c r="Z74" s="5">
        <v>235.85296305182342</v>
      </c>
      <c r="AA74" s="5">
        <v>41620827.950000003</v>
      </c>
      <c r="AB74" s="5">
        <v>1270.1668685913087</v>
      </c>
      <c r="AC74" s="5">
        <v>40009879.539999999</v>
      </c>
      <c r="AD74" s="5">
        <v>1221.004624633789</v>
      </c>
      <c r="AE74" s="5">
        <v>54618999.170000002</v>
      </c>
      <c r="AF74" s="5">
        <v>1666.8395742797852</v>
      </c>
      <c r="AG74" s="5">
        <v>51170012.170000002</v>
      </c>
      <c r="AH74" s="5">
        <v>1561.5848440551758</v>
      </c>
      <c r="AI74" s="5">
        <v>300</v>
      </c>
      <c r="AJ74" s="5">
        <v>20.272328189801264</v>
      </c>
      <c r="AK74" s="5">
        <v>20950.426211064001</v>
      </c>
      <c r="AL74" s="5">
        <v>12.302884649057207</v>
      </c>
      <c r="AM74" s="5">
        <v>18764.721043788129</v>
      </c>
      <c r="AN74" s="6">
        <v>30.823333333333334</v>
      </c>
      <c r="AO74" s="5">
        <v>14.149709701538086</v>
      </c>
      <c r="AP74" s="5">
        <v>265</v>
      </c>
      <c r="AQ74" s="5">
        <v>300</v>
      </c>
      <c r="AR74" s="5">
        <v>338</v>
      </c>
      <c r="AS74" s="5">
        <v>418</v>
      </c>
      <c r="AT74" s="5">
        <v>493</v>
      </c>
      <c r="AU74" s="5">
        <v>100</v>
      </c>
      <c r="AV74" s="5">
        <v>100</v>
      </c>
      <c r="AW74" s="5">
        <v>100</v>
      </c>
      <c r="AX74" s="5">
        <v>100</v>
      </c>
      <c r="AY74" s="5">
        <v>26.7</v>
      </c>
      <c r="AZ74" s="5">
        <v>36.200000000000003</v>
      </c>
      <c r="BA74" t="s">
        <v>337</v>
      </c>
      <c r="BB74" t="s">
        <v>210</v>
      </c>
      <c r="BC74" s="5">
        <v>46.7</v>
      </c>
      <c r="BD74" s="5">
        <v>13.4</v>
      </c>
      <c r="BE74" s="5">
        <v>14.5</v>
      </c>
      <c r="BF74" s="5">
        <v>3.2</v>
      </c>
      <c r="BG74" s="5">
        <v>8.8500003814697266</v>
      </c>
      <c r="BH74" s="5">
        <v>2019</v>
      </c>
      <c r="BI74" s="5">
        <v>2308.601984734617</v>
      </c>
      <c r="BJ74" s="5">
        <v>11.019355773925781</v>
      </c>
      <c r="BK74" s="5"/>
      <c r="BM74">
        <f t="shared" si="18"/>
        <v>0.62040323940139985</v>
      </c>
      <c r="BN74">
        <f t="shared" si="19"/>
        <v>0.55203879921879906</v>
      </c>
      <c r="BO74">
        <f t="shared" si="20"/>
        <v>0.42917428090990833</v>
      </c>
      <c r="BP74">
        <f t="shared" si="21"/>
        <v>0.49463305860978962</v>
      </c>
      <c r="BQ74">
        <f t="shared" si="22"/>
        <v>8.3134034079787575E-2</v>
      </c>
      <c r="BR74">
        <f t="shared" si="23"/>
        <v>8.7785257354236437E-2</v>
      </c>
      <c r="BS74">
        <f t="shared" si="24"/>
        <v>0.38736118746286735</v>
      </c>
      <c r="BT74">
        <f t="shared" si="15"/>
        <v>34</v>
      </c>
      <c r="BU74" t="str">
        <f t="shared" si="16"/>
        <v>Attractivité Moyenne</v>
      </c>
      <c r="BY74" s="7">
        <f t="shared" si="17"/>
        <v>0.38736118745590697</v>
      </c>
      <c r="BZ74">
        <f t="shared" si="25"/>
        <v>34</v>
      </c>
      <c r="CB74">
        <f t="shared" si="26"/>
        <v>113.20754716981132</v>
      </c>
    </row>
    <row r="75" spans="1:80" x14ac:dyDescent="0.25">
      <c r="A75">
        <v>2019</v>
      </c>
      <c r="B75" t="s">
        <v>367</v>
      </c>
      <c r="C75" t="s">
        <v>368</v>
      </c>
      <c r="D75" s="5"/>
      <c r="E75" t="s">
        <v>327</v>
      </c>
      <c r="F75" t="s">
        <v>328</v>
      </c>
      <c r="G75" t="s">
        <v>329</v>
      </c>
      <c r="H75" t="s">
        <v>330</v>
      </c>
      <c r="I75" t="s">
        <v>331</v>
      </c>
      <c r="J75" t="s">
        <v>369</v>
      </c>
      <c r="K75" t="s">
        <v>333</v>
      </c>
      <c r="L75" t="s">
        <v>334</v>
      </c>
      <c r="M75" t="s">
        <v>335</v>
      </c>
      <c r="N75" t="s">
        <v>336</v>
      </c>
      <c r="O75" t="s">
        <v>367</v>
      </c>
      <c r="P75" t="s">
        <v>78</v>
      </c>
      <c r="Q75" t="s">
        <v>78</v>
      </c>
      <c r="R75" t="s">
        <v>78</v>
      </c>
      <c r="S75" t="s">
        <v>80</v>
      </c>
      <c r="T75" t="s">
        <v>78</v>
      </c>
      <c r="U75" s="5">
        <v>4168</v>
      </c>
      <c r="V75" s="5">
        <v>1105329.92</v>
      </c>
      <c r="W75" s="5">
        <v>265.19431861804219</v>
      </c>
      <c r="X75" s="5">
        <v>3828.6929639999998</v>
      </c>
      <c r="Y75" s="5">
        <v>6023126.0700000003</v>
      </c>
      <c r="Z75" s="5">
        <v>230.15384294994269</v>
      </c>
      <c r="AA75" s="5">
        <v>5954530.1100000003</v>
      </c>
      <c r="AB75" s="5">
        <v>1428.6300647792707</v>
      </c>
      <c r="AC75" s="5">
        <v>5832235.3399999999</v>
      </c>
      <c r="AD75" s="5">
        <v>1399.2887092130518</v>
      </c>
      <c r="AE75" s="5">
        <v>5092834.68</v>
      </c>
      <c r="AF75" s="5">
        <v>1221.8893186180421</v>
      </c>
      <c r="AG75" s="5">
        <v>5092834.68</v>
      </c>
      <c r="AH75" s="5">
        <v>1221.8893186180421</v>
      </c>
      <c r="AI75" s="5">
        <v>12</v>
      </c>
      <c r="AJ75" s="5">
        <v>34.925956316116455</v>
      </c>
      <c r="AK75" s="5">
        <v>2360.6902074887998</v>
      </c>
      <c r="AL75" s="5">
        <v>7.4578111886081171</v>
      </c>
      <c r="AM75" s="5">
        <v>2097.193398622273</v>
      </c>
      <c r="AN75" s="6">
        <v>21.443333333333339</v>
      </c>
      <c r="AO75" s="5">
        <v>18.835899353027344</v>
      </c>
      <c r="AP75" s="5">
        <v>15</v>
      </c>
      <c r="AQ75" s="5">
        <v>12</v>
      </c>
      <c r="AR75" s="5">
        <v>15</v>
      </c>
      <c r="AS75" s="5">
        <v>24</v>
      </c>
      <c r="AT75" s="5">
        <v>18</v>
      </c>
      <c r="AU75" s="5">
        <v>80</v>
      </c>
      <c r="AV75" s="5">
        <v>100</v>
      </c>
      <c r="AW75" s="5">
        <v>100</v>
      </c>
      <c r="AX75" s="5">
        <v>75</v>
      </c>
      <c r="AY75" s="5">
        <v>26.7</v>
      </c>
      <c r="AZ75" s="5">
        <v>36.200000000000003</v>
      </c>
      <c r="BA75" t="s">
        <v>337</v>
      </c>
      <c r="BB75" t="s">
        <v>210</v>
      </c>
      <c r="BC75" s="5">
        <v>46.7</v>
      </c>
      <c r="BD75" s="5">
        <v>13.4</v>
      </c>
      <c r="BE75" s="5">
        <v>14.5</v>
      </c>
      <c r="BF75" s="5">
        <v>3.2</v>
      </c>
      <c r="BG75" s="5">
        <v>8.8500003814697266</v>
      </c>
      <c r="BH75" s="5">
        <v>2019</v>
      </c>
      <c r="BI75" s="5">
        <v>156.4047239292027</v>
      </c>
      <c r="BJ75" s="5">
        <v>6.6253809928894043</v>
      </c>
      <c r="BK75" s="5"/>
      <c r="BM75">
        <f t="shared" si="18"/>
        <v>0.49632259152111985</v>
      </c>
      <c r="BN75">
        <f t="shared" si="19"/>
        <v>0.5792991610988294</v>
      </c>
      <c r="BO75">
        <f t="shared" si="20"/>
        <v>0.48736810476575959</v>
      </c>
      <c r="BP75">
        <f t="shared" si="21"/>
        <v>0.40372147502429556</v>
      </c>
      <c r="BQ75">
        <f t="shared" si="22"/>
        <v>8.3134034079787575E-2</v>
      </c>
      <c r="BR75">
        <f t="shared" si="23"/>
        <v>0.11685852975656896</v>
      </c>
      <c r="BS75">
        <f t="shared" si="24"/>
        <v>0.37580722474510581</v>
      </c>
      <c r="BT75">
        <f t="shared" si="15"/>
        <v>39</v>
      </c>
      <c r="BU75" t="str">
        <f t="shared" si="16"/>
        <v>Attractivité Moyenne</v>
      </c>
      <c r="BY75" s="7">
        <f t="shared" si="17"/>
        <v>0.37580722473835299</v>
      </c>
      <c r="BZ75">
        <f t="shared" si="25"/>
        <v>39</v>
      </c>
      <c r="CB75">
        <f t="shared" si="26"/>
        <v>80</v>
      </c>
    </row>
    <row r="76" spans="1:80" x14ac:dyDescent="0.25">
      <c r="A76">
        <v>2019</v>
      </c>
      <c r="B76" t="s">
        <v>370</v>
      </c>
      <c r="C76" t="s">
        <v>371</v>
      </c>
      <c r="D76" s="5"/>
      <c r="E76" t="s">
        <v>327</v>
      </c>
      <c r="F76" t="s">
        <v>328</v>
      </c>
      <c r="G76" t="s">
        <v>329</v>
      </c>
      <c r="H76" t="s">
        <v>339</v>
      </c>
      <c r="I76" t="s">
        <v>340</v>
      </c>
      <c r="J76" t="s">
        <v>372</v>
      </c>
      <c r="K76" t="s">
        <v>333</v>
      </c>
      <c r="L76" t="s">
        <v>334</v>
      </c>
      <c r="M76" t="s">
        <v>335</v>
      </c>
      <c r="N76" t="s">
        <v>336</v>
      </c>
      <c r="O76" t="s">
        <v>370</v>
      </c>
      <c r="P76" t="s">
        <v>78</v>
      </c>
      <c r="Q76" t="s">
        <v>78</v>
      </c>
      <c r="R76" t="s">
        <v>78</v>
      </c>
      <c r="S76" t="s">
        <v>140</v>
      </c>
      <c r="T76" t="s">
        <v>79</v>
      </c>
      <c r="U76" s="5">
        <v>26170</v>
      </c>
      <c r="V76" s="5">
        <v>6374030.8799999999</v>
      </c>
      <c r="W76" s="5">
        <v>243.56250974398165</v>
      </c>
      <c r="X76" s="5">
        <v>16073.760238000001</v>
      </c>
      <c r="Y76" s="5">
        <v>883340.27</v>
      </c>
      <c r="Z76" s="5">
        <v>225.1121992864424</v>
      </c>
      <c r="AA76" s="5">
        <v>31476287.530000001</v>
      </c>
      <c r="AB76" s="5">
        <v>1202.7622288880398</v>
      </c>
      <c r="AC76" s="5">
        <v>31125382.719999999</v>
      </c>
      <c r="AD76" s="5">
        <v>1189.3535620940006</v>
      </c>
      <c r="AE76" s="5">
        <v>37632627.590000004</v>
      </c>
      <c r="AF76" s="5">
        <v>1438.0064038975927</v>
      </c>
      <c r="AG76" s="5">
        <v>37632627.590000004</v>
      </c>
      <c r="AH76" s="5">
        <v>1438.0064038975927</v>
      </c>
      <c r="AI76" s="5">
        <v>320</v>
      </c>
      <c r="AJ76" s="5">
        <v>11.965186922996589</v>
      </c>
      <c r="AK76" s="5">
        <v>17767.775054617701</v>
      </c>
      <c r="AL76" s="5">
        <v>13.832597516730068</v>
      </c>
      <c r="AM76" s="5">
        <v>16520.024059165928</v>
      </c>
      <c r="AN76" s="6">
        <v>24.273333333333337</v>
      </c>
      <c r="AO76" s="5">
        <v>15.654464721679688</v>
      </c>
      <c r="AP76" s="5">
        <v>343</v>
      </c>
      <c r="AQ76" s="5">
        <v>320</v>
      </c>
      <c r="AR76" s="5">
        <v>378</v>
      </c>
      <c r="AS76" s="5">
        <v>477</v>
      </c>
      <c r="AT76" s="5">
        <v>442</v>
      </c>
      <c r="AU76" s="5">
        <v>93.294460641399411</v>
      </c>
      <c r="AV76" s="5">
        <v>100</v>
      </c>
      <c r="AW76" s="5">
        <v>100</v>
      </c>
      <c r="AX76" s="5">
        <v>92.662473794549271</v>
      </c>
      <c r="AY76" s="5">
        <v>26.7</v>
      </c>
      <c r="AZ76" s="5">
        <v>36.200000000000003</v>
      </c>
      <c r="BA76" t="s">
        <v>337</v>
      </c>
      <c r="BB76" t="s">
        <v>210</v>
      </c>
      <c r="BC76" s="5">
        <v>46.7</v>
      </c>
      <c r="BD76" s="5">
        <v>13.4</v>
      </c>
      <c r="BE76" s="5">
        <v>14.5</v>
      </c>
      <c r="BF76" s="5">
        <v>3.2</v>
      </c>
      <c r="BG76" s="5">
        <v>8.8500003814697266</v>
      </c>
      <c r="BH76" s="5">
        <v>2019</v>
      </c>
      <c r="BI76" s="5">
        <v>2285.1484377713959</v>
      </c>
      <c r="BJ76" s="5">
        <v>12.861196517944336</v>
      </c>
      <c r="BK76" s="5"/>
      <c r="BM76">
        <f t="shared" si="18"/>
        <v>0.57880185600130596</v>
      </c>
      <c r="BN76">
        <f t="shared" si="19"/>
        <v>0.54061195957829311</v>
      </c>
      <c r="BO76">
        <f t="shared" si="20"/>
        <v>0.4698106930907</v>
      </c>
      <c r="BP76">
        <f t="shared" si="21"/>
        <v>0.54617083213069628</v>
      </c>
      <c r="BQ76">
        <f t="shared" si="22"/>
        <v>8.3134034079787575E-2</v>
      </c>
      <c r="BR76">
        <f t="shared" si="23"/>
        <v>9.712080624425011E-2</v>
      </c>
      <c r="BS76">
        <f t="shared" si="24"/>
        <v>0.40407988179224263</v>
      </c>
      <c r="BT76">
        <f t="shared" si="15"/>
        <v>24</v>
      </c>
      <c r="BU76" t="str">
        <f t="shared" si="16"/>
        <v>Attractivité Moyenne</v>
      </c>
      <c r="BY76" s="7">
        <f t="shared" si="17"/>
        <v>0.40407988178498178</v>
      </c>
      <c r="BZ76">
        <f t="shared" si="25"/>
        <v>24</v>
      </c>
      <c r="CB76">
        <f t="shared" si="26"/>
        <v>93.294460641399411</v>
      </c>
    </row>
    <row r="77" spans="1:80" x14ac:dyDescent="0.25">
      <c r="A77">
        <v>2019</v>
      </c>
      <c r="B77" t="s">
        <v>373</v>
      </c>
      <c r="C77" t="s">
        <v>374</v>
      </c>
      <c r="D77" s="5"/>
      <c r="E77" t="s">
        <v>327</v>
      </c>
      <c r="F77" t="s">
        <v>328</v>
      </c>
      <c r="G77" t="s">
        <v>329</v>
      </c>
      <c r="H77" t="s">
        <v>339</v>
      </c>
      <c r="I77" t="s">
        <v>340</v>
      </c>
      <c r="J77" t="s">
        <v>375</v>
      </c>
      <c r="K77" t="s">
        <v>333</v>
      </c>
      <c r="L77" t="s">
        <v>334</v>
      </c>
      <c r="M77" t="s">
        <v>335</v>
      </c>
      <c r="N77" t="s">
        <v>336</v>
      </c>
      <c r="O77" t="s">
        <v>373</v>
      </c>
      <c r="P77" t="s">
        <v>79</v>
      </c>
      <c r="Q77" t="s">
        <v>78</v>
      </c>
      <c r="R77" t="s">
        <v>78</v>
      </c>
      <c r="S77" t="s">
        <v>80</v>
      </c>
      <c r="T77" t="s">
        <v>78</v>
      </c>
      <c r="U77" s="5">
        <v>3924</v>
      </c>
      <c r="V77" s="5">
        <v>959906.19</v>
      </c>
      <c r="W77" s="5">
        <v>244.62441131498468</v>
      </c>
      <c r="X77" s="5">
        <v>6824.33115</v>
      </c>
      <c r="Y77" s="5">
        <v>17342920.91</v>
      </c>
      <c r="Z77" s="5">
        <v>392.99616836619083</v>
      </c>
      <c r="AA77" s="5">
        <v>6982406.4800000004</v>
      </c>
      <c r="AB77" s="5">
        <v>1779.4104179408769</v>
      </c>
      <c r="AC77" s="5">
        <v>6905840.5599999996</v>
      </c>
      <c r="AD77" s="5">
        <v>1759.8982059123343</v>
      </c>
      <c r="AE77" s="5">
        <v>9254791.6799999997</v>
      </c>
      <c r="AF77" s="5">
        <v>2358.5096024464833</v>
      </c>
      <c r="AG77" s="5">
        <v>9254791.6799999997</v>
      </c>
      <c r="AH77" s="5">
        <v>2358.5096024464833</v>
      </c>
      <c r="AI77" s="5">
        <v>30</v>
      </c>
      <c r="AJ77" s="5">
        <v>11.48495657530715</v>
      </c>
      <c r="AK77" s="5">
        <v>2340.26160815402</v>
      </c>
      <c r="AL77" s="5">
        <v>12.930887800451357</v>
      </c>
      <c r="AM77" s="5">
        <v>2176.4631936579858</v>
      </c>
      <c r="AN77" s="6">
        <v>54.04</v>
      </c>
      <c r="AO77" s="5">
        <v>16.66290283203125</v>
      </c>
      <c r="AP77" s="5">
        <v>25</v>
      </c>
      <c r="AQ77" s="5">
        <v>30</v>
      </c>
      <c r="AR77" s="5">
        <v>16</v>
      </c>
      <c r="AS77" s="5">
        <v>32</v>
      </c>
      <c r="AT77" s="5">
        <v>36</v>
      </c>
      <c r="AU77" s="5">
        <v>100</v>
      </c>
      <c r="AV77" s="5">
        <v>53.333333333333336</v>
      </c>
      <c r="AW77" s="5">
        <v>100</v>
      </c>
      <c r="AX77" s="5">
        <v>100</v>
      </c>
      <c r="AY77" s="5">
        <v>26.7</v>
      </c>
      <c r="AZ77" s="5">
        <v>36.200000000000003</v>
      </c>
      <c r="BA77" t="s">
        <v>337</v>
      </c>
      <c r="BB77" t="s">
        <v>210</v>
      </c>
      <c r="BC77" s="5">
        <v>46.7</v>
      </c>
      <c r="BD77" s="5">
        <v>13.4</v>
      </c>
      <c r="BE77" s="5">
        <v>14.5</v>
      </c>
      <c r="BF77" s="5">
        <v>3.2</v>
      </c>
      <c r="BG77" s="5">
        <v>8.8500003814697266</v>
      </c>
      <c r="BH77" s="5">
        <v>2019</v>
      </c>
      <c r="BI77" s="5">
        <v>281.43601359003446</v>
      </c>
      <c r="BJ77" s="5">
        <v>12.025835990905762</v>
      </c>
      <c r="BK77" s="5"/>
      <c r="BM77">
        <f t="shared" si="18"/>
        <v>0.62040323940139985</v>
      </c>
      <c r="BN77">
        <f t="shared" si="19"/>
        <v>0.54579456334872112</v>
      </c>
      <c r="BO77">
        <f t="shared" si="20"/>
        <v>0.28513732882888337</v>
      </c>
      <c r="BP77">
        <f t="shared" si="21"/>
        <v>0.54915019676435017</v>
      </c>
      <c r="BQ77">
        <f t="shared" si="22"/>
        <v>8.3134034079787575E-2</v>
      </c>
      <c r="BR77">
        <f t="shared" si="23"/>
        <v>0.10337718894822948</v>
      </c>
      <c r="BS77">
        <f t="shared" si="24"/>
        <v>0.3330755856328102</v>
      </c>
      <c r="BT77">
        <f t="shared" si="15"/>
        <v>68</v>
      </c>
      <c r="BU77" t="str">
        <f t="shared" si="16"/>
        <v>Attractivité Moyenne</v>
      </c>
      <c r="BY77" s="7">
        <f t="shared" si="17"/>
        <v>0.33307558562682527</v>
      </c>
      <c r="BZ77">
        <f t="shared" si="25"/>
        <v>68</v>
      </c>
      <c r="CB77">
        <f t="shared" si="26"/>
        <v>120</v>
      </c>
    </row>
    <row r="78" spans="1:80" x14ac:dyDescent="0.25">
      <c r="A78">
        <v>2019</v>
      </c>
      <c r="B78" t="s">
        <v>363</v>
      </c>
      <c r="C78" t="s">
        <v>376</v>
      </c>
      <c r="D78" s="5"/>
      <c r="E78" t="s">
        <v>327</v>
      </c>
      <c r="F78" t="s">
        <v>328</v>
      </c>
      <c r="G78" t="s">
        <v>329</v>
      </c>
      <c r="H78" t="s">
        <v>357</v>
      </c>
      <c r="I78" t="s">
        <v>358</v>
      </c>
      <c r="J78" t="s">
        <v>377</v>
      </c>
      <c r="K78" t="s">
        <v>360</v>
      </c>
      <c r="L78" t="s">
        <v>361</v>
      </c>
      <c r="M78" t="s">
        <v>362</v>
      </c>
      <c r="N78" t="s">
        <v>363</v>
      </c>
      <c r="O78" t="s">
        <v>363</v>
      </c>
      <c r="P78" t="s">
        <v>78</v>
      </c>
      <c r="Q78" t="s">
        <v>78</v>
      </c>
      <c r="R78" t="s">
        <v>79</v>
      </c>
      <c r="S78" t="s">
        <v>80</v>
      </c>
      <c r="T78" t="s">
        <v>79</v>
      </c>
      <c r="U78" s="5">
        <v>44130</v>
      </c>
      <c r="V78" s="5">
        <v>18744301.239999998</v>
      </c>
      <c r="W78" s="5">
        <v>424.75189757534554</v>
      </c>
      <c r="X78" s="5">
        <v>3862.0019600000001</v>
      </c>
      <c r="Y78" s="5">
        <v>876748.79</v>
      </c>
      <c r="Z78" s="5">
        <v>293.52152326749246</v>
      </c>
      <c r="AA78" s="5">
        <v>62207814.57</v>
      </c>
      <c r="AB78" s="5">
        <v>1409.6490951733515</v>
      </c>
      <c r="AC78" s="5">
        <v>60806434.240000002</v>
      </c>
      <c r="AD78" s="5">
        <v>1377.8933659641968</v>
      </c>
      <c r="AE78" s="5">
        <v>53409814.039999999</v>
      </c>
      <c r="AF78" s="5">
        <v>1210.2835721731249</v>
      </c>
      <c r="AG78" s="5">
        <v>53409814.039999999</v>
      </c>
      <c r="AH78" s="5">
        <v>1210.2835721731249</v>
      </c>
      <c r="AI78" s="5">
        <v>174</v>
      </c>
      <c r="AJ78" s="5">
        <v>30.653189407626908</v>
      </c>
      <c r="AK78" s="5">
        <v>25771.6430636644</v>
      </c>
      <c r="AL78" s="5">
        <v>6.0797154672717157</v>
      </c>
      <c r="AM78" s="5">
        <v>22153.129474136898</v>
      </c>
      <c r="AN78" s="6">
        <v>45.596666666666664</v>
      </c>
      <c r="AO78" s="5">
        <v>24.252292633056641</v>
      </c>
      <c r="AP78" s="5">
        <v>145</v>
      </c>
      <c r="AQ78" s="5">
        <v>174</v>
      </c>
      <c r="AR78" s="5">
        <v>150</v>
      </c>
      <c r="AS78" s="5">
        <v>295</v>
      </c>
      <c r="AT78" s="5">
        <v>360</v>
      </c>
      <c r="AU78" s="5">
        <v>100</v>
      </c>
      <c r="AV78" s="5">
        <v>86.206896551724128</v>
      </c>
      <c r="AW78" s="5">
        <v>100</v>
      </c>
      <c r="AX78" s="5">
        <v>100</v>
      </c>
      <c r="AY78" s="5">
        <v>26.7</v>
      </c>
      <c r="AZ78" s="5">
        <v>36.200000000000003</v>
      </c>
      <c r="BA78" t="s">
        <v>337</v>
      </c>
      <c r="BB78" t="s">
        <v>210</v>
      </c>
      <c r="BC78" s="5">
        <v>46.7</v>
      </c>
      <c r="BD78" s="5">
        <v>13.4</v>
      </c>
      <c r="BE78" s="5">
        <v>14.5</v>
      </c>
      <c r="BF78" s="5">
        <v>3.2</v>
      </c>
      <c r="BG78" s="5">
        <v>8.8500003814697266</v>
      </c>
      <c r="BH78" s="5">
        <v>2019</v>
      </c>
      <c r="BI78" s="5">
        <v>1346.8472391238304</v>
      </c>
      <c r="BJ78" s="5">
        <v>5.2260823249816895</v>
      </c>
      <c r="BK78" s="5"/>
      <c r="BM78">
        <f t="shared" si="18"/>
        <v>0.62040323940139985</v>
      </c>
      <c r="BN78">
        <f t="shared" si="19"/>
        <v>0.58798045536342947</v>
      </c>
      <c r="BO78">
        <f t="shared" si="20"/>
        <v>0.33752004234234156</v>
      </c>
      <c r="BP78">
        <f t="shared" si="21"/>
        <v>0.43022985933663571</v>
      </c>
      <c r="BQ78">
        <f t="shared" si="22"/>
        <v>8.3134034079787575E-2</v>
      </c>
      <c r="BR78">
        <f t="shared" si="23"/>
        <v>0.15046200912459046</v>
      </c>
      <c r="BS78">
        <f t="shared" si="24"/>
        <v>0.36809272835442375</v>
      </c>
      <c r="BT78">
        <f t="shared" si="15"/>
        <v>43</v>
      </c>
      <c r="BU78" t="str">
        <f t="shared" si="16"/>
        <v>Attractivité Moyenne</v>
      </c>
      <c r="BY78" s="7">
        <f t="shared" si="17"/>
        <v>0.36809272834780959</v>
      </c>
      <c r="BZ78">
        <f t="shared" si="25"/>
        <v>43</v>
      </c>
      <c r="CB78">
        <f t="shared" si="26"/>
        <v>120</v>
      </c>
    </row>
    <row r="79" spans="1:80" x14ac:dyDescent="0.25">
      <c r="A79">
        <v>2019</v>
      </c>
      <c r="B79" t="s">
        <v>378</v>
      </c>
      <c r="C79" t="s">
        <v>379</v>
      </c>
      <c r="D79" s="5"/>
      <c r="E79" t="s">
        <v>327</v>
      </c>
      <c r="F79" t="s">
        <v>328</v>
      </c>
      <c r="G79" t="s">
        <v>329</v>
      </c>
      <c r="H79" t="s">
        <v>344</v>
      </c>
      <c r="I79" t="s">
        <v>345</v>
      </c>
      <c r="J79" t="s">
        <v>380</v>
      </c>
      <c r="K79" t="s">
        <v>333</v>
      </c>
      <c r="L79" t="s">
        <v>347</v>
      </c>
      <c r="M79" t="s">
        <v>348</v>
      </c>
      <c r="N79" t="s">
        <v>349</v>
      </c>
      <c r="O79" t="s">
        <v>378</v>
      </c>
      <c r="P79" t="s">
        <v>78</v>
      </c>
      <c r="Q79" t="s">
        <v>78</v>
      </c>
      <c r="R79" t="s">
        <v>78</v>
      </c>
      <c r="S79" t="s">
        <v>80</v>
      </c>
      <c r="T79" t="s">
        <v>78</v>
      </c>
      <c r="U79" s="5">
        <v>2987</v>
      </c>
      <c r="V79" s="5">
        <v>876748.79</v>
      </c>
      <c r="W79" s="5">
        <v>293.52152326749246</v>
      </c>
      <c r="X79" s="5">
        <v>6492.2473449999998</v>
      </c>
      <c r="Y79" s="5">
        <v>700950.48</v>
      </c>
      <c r="Z79" s="5">
        <v>275.09830455259026</v>
      </c>
      <c r="AA79" s="5">
        <v>8902041.1999999993</v>
      </c>
      <c r="AB79" s="5">
        <v>2980.2615333110143</v>
      </c>
      <c r="AC79" s="5">
        <v>8902041.1999999993</v>
      </c>
      <c r="AD79" s="5">
        <v>2980.2615333110143</v>
      </c>
      <c r="AE79" s="5">
        <v>9690495.3599999994</v>
      </c>
      <c r="AF79" s="5">
        <v>3244.2234214931368</v>
      </c>
      <c r="AG79" s="5">
        <v>9690495.3599999994</v>
      </c>
      <c r="AH79" s="5">
        <v>3244.2234214931368</v>
      </c>
      <c r="AI79" s="5">
        <v>5</v>
      </c>
      <c r="AJ79" s="5">
        <v>21.98985459221888</v>
      </c>
      <c r="AK79" s="5">
        <v>1714.34604359134</v>
      </c>
      <c r="AL79" s="5">
        <v>16.61235610283283</v>
      </c>
      <c r="AM79" s="5">
        <v>1514.9871200920979</v>
      </c>
      <c r="AN79" s="6">
        <v>10.773333333333333</v>
      </c>
      <c r="AO79" s="5">
        <v>8.4796352386474609</v>
      </c>
      <c r="AP79" s="5">
        <v>15</v>
      </c>
      <c r="AQ79" s="5">
        <v>5</v>
      </c>
      <c r="AR79" s="5">
        <v>11</v>
      </c>
      <c r="AS79" s="5">
        <v>19</v>
      </c>
      <c r="AT79" s="5">
        <v>20</v>
      </c>
      <c r="AU79" s="5">
        <v>33.333333333333329</v>
      </c>
      <c r="AV79" s="5">
        <v>100</v>
      </c>
      <c r="AW79" s="5">
        <v>100</v>
      </c>
      <c r="AX79" s="5">
        <v>100</v>
      </c>
      <c r="AY79" s="5">
        <v>26.7</v>
      </c>
      <c r="AZ79" s="5">
        <v>36.200000000000003</v>
      </c>
      <c r="BA79" t="s">
        <v>337</v>
      </c>
      <c r="BB79" t="s">
        <v>210</v>
      </c>
      <c r="BC79" s="5">
        <v>46.7</v>
      </c>
      <c r="BD79" s="5">
        <v>13.4</v>
      </c>
      <c r="BE79" s="5">
        <v>14.5</v>
      </c>
      <c r="BF79" s="5">
        <v>3.2</v>
      </c>
      <c r="BG79" s="5">
        <v>8.8500003814697266</v>
      </c>
      <c r="BH79" s="5">
        <v>2019</v>
      </c>
      <c r="BI79" s="5">
        <v>251.675055301751</v>
      </c>
      <c r="BJ79" s="5">
        <v>14.68052864074707</v>
      </c>
      <c r="BK79" s="5"/>
      <c r="BM79">
        <f t="shared" si="18"/>
        <v>0.20680107980046661</v>
      </c>
      <c r="BN79">
        <f t="shared" si="19"/>
        <v>0.52932476415295471</v>
      </c>
      <c r="BO79">
        <f t="shared" si="20"/>
        <v>0.55356513040988897</v>
      </c>
      <c r="BP79">
        <f t="shared" si="21"/>
        <v>0.48397746917161644</v>
      </c>
      <c r="BQ79">
        <f t="shared" si="22"/>
        <v>8.3134034079787575E-2</v>
      </c>
      <c r="BR79">
        <f t="shared" si="23"/>
        <v>5.2607931709991472E-2</v>
      </c>
      <c r="BS79">
        <f t="shared" si="24"/>
        <v>0.31431595366107101</v>
      </c>
      <c r="BT79">
        <f t="shared" si="15"/>
        <v>81</v>
      </c>
      <c r="BU79" t="str">
        <f t="shared" si="16"/>
        <v>Attractivité Faible</v>
      </c>
      <c r="BY79" s="7">
        <f t="shared" si="17"/>
        <v>0.31431595365542309</v>
      </c>
      <c r="BZ79">
        <f t="shared" si="25"/>
        <v>81</v>
      </c>
      <c r="CB79">
        <f t="shared" si="26"/>
        <v>33.333333333333329</v>
      </c>
    </row>
    <row r="80" spans="1:80" x14ac:dyDescent="0.25">
      <c r="A80">
        <v>2019</v>
      </c>
      <c r="B80" t="s">
        <v>381</v>
      </c>
      <c r="C80" t="s">
        <v>382</v>
      </c>
      <c r="D80" s="5"/>
      <c r="E80" t="s">
        <v>327</v>
      </c>
      <c r="F80" t="s">
        <v>328</v>
      </c>
      <c r="G80" t="s">
        <v>329</v>
      </c>
      <c r="H80" t="s">
        <v>339</v>
      </c>
      <c r="I80" t="s">
        <v>340</v>
      </c>
      <c r="J80" t="s">
        <v>383</v>
      </c>
      <c r="K80" t="s">
        <v>333</v>
      </c>
      <c r="L80" t="s">
        <v>334</v>
      </c>
      <c r="M80" t="s">
        <v>335</v>
      </c>
      <c r="N80" t="s">
        <v>336</v>
      </c>
      <c r="O80" t="s">
        <v>381</v>
      </c>
      <c r="P80" t="s">
        <v>79</v>
      </c>
      <c r="Q80" t="s">
        <v>78</v>
      </c>
      <c r="R80" t="s">
        <v>78</v>
      </c>
      <c r="S80" t="s">
        <v>80</v>
      </c>
      <c r="T80" t="s">
        <v>78</v>
      </c>
      <c r="U80" s="5">
        <v>2548</v>
      </c>
      <c r="V80" s="5">
        <v>913415.76</v>
      </c>
      <c r="W80" s="5">
        <v>358.48342229199375</v>
      </c>
      <c r="X80" s="5">
        <v>7086.9405239999996</v>
      </c>
      <c r="Y80" s="5">
        <v>421674.34</v>
      </c>
      <c r="Z80" s="5">
        <v>2304.2313661202188</v>
      </c>
      <c r="AA80" s="5">
        <v>5478517.5499999998</v>
      </c>
      <c r="AB80" s="5">
        <v>2150.1246271585555</v>
      </c>
      <c r="AC80" s="5">
        <v>5266052.2699999996</v>
      </c>
      <c r="AD80" s="5">
        <v>2066.739509419152</v>
      </c>
      <c r="AE80" s="5">
        <v>5524477.8600000003</v>
      </c>
      <c r="AF80" s="5">
        <v>2168.1624254317112</v>
      </c>
      <c r="AG80" s="5">
        <v>5524477.8600000003</v>
      </c>
      <c r="AH80" s="5">
        <v>2168.1624254317112</v>
      </c>
      <c r="AI80" s="5">
        <v>28</v>
      </c>
      <c r="AJ80" s="5">
        <v>14.322781525687509</v>
      </c>
      <c r="AK80" s="5">
        <v>1814.1162050302501</v>
      </c>
      <c r="AL80" s="5">
        <v>15.019762845850016</v>
      </c>
      <c r="AM80" s="5">
        <v>1667.2546959567082</v>
      </c>
      <c r="AN80" s="6">
        <v>33.363333333333337</v>
      </c>
      <c r="AO80" s="9">
        <v>100</v>
      </c>
      <c r="AP80" s="5">
        <v>27</v>
      </c>
      <c r="AQ80" s="5">
        <v>28</v>
      </c>
      <c r="AR80" s="5">
        <v>21</v>
      </c>
      <c r="AS80" s="5">
        <v>41</v>
      </c>
      <c r="AT80" s="5">
        <v>48</v>
      </c>
      <c r="AU80" s="5">
        <v>100</v>
      </c>
      <c r="AV80" s="5">
        <v>75</v>
      </c>
      <c r="AW80" s="5">
        <v>100</v>
      </c>
      <c r="AX80" s="5">
        <v>100</v>
      </c>
      <c r="AY80" s="5">
        <v>26.7</v>
      </c>
      <c r="AZ80" s="5">
        <v>36.200000000000003</v>
      </c>
      <c r="BA80" t="s">
        <v>337</v>
      </c>
      <c r="BB80" t="s">
        <v>210</v>
      </c>
      <c r="BC80" s="5">
        <v>46.7</v>
      </c>
      <c r="BD80" s="5">
        <v>13.4</v>
      </c>
      <c r="BE80" s="5">
        <v>14.5</v>
      </c>
      <c r="BF80" s="5">
        <v>3.2</v>
      </c>
      <c r="BG80" s="5">
        <v>8.8500003814697266</v>
      </c>
      <c r="BH80" s="5">
        <v>2019</v>
      </c>
      <c r="BI80" s="5">
        <v>250.4177013689953</v>
      </c>
      <c r="BJ80" s="5">
        <v>13.803840637207031</v>
      </c>
      <c r="BK80" s="5"/>
      <c r="BM80">
        <f t="shared" si="18"/>
        <v>0.62040323940139985</v>
      </c>
      <c r="BN80">
        <f t="shared" si="19"/>
        <v>0.53476376492636057</v>
      </c>
      <c r="BO80">
        <f t="shared" si="20"/>
        <v>0.41341603862911275</v>
      </c>
      <c r="BP80">
        <f t="shared" si="21"/>
        <v>0.53154423884364932</v>
      </c>
      <c r="BQ80">
        <f t="shared" si="22"/>
        <v>8.3134034079787575E-2</v>
      </c>
      <c r="BR80">
        <f t="shared" si="23"/>
        <v>0.62040323940139985</v>
      </c>
      <c r="BS80">
        <f t="shared" si="24"/>
        <v>0.54267932753709036</v>
      </c>
      <c r="BT80">
        <f t="shared" si="15"/>
        <v>3</v>
      </c>
      <c r="BU80" t="str">
        <f t="shared" si="16"/>
        <v>Attractivité Moyenne</v>
      </c>
      <c r="BY80" s="7">
        <f t="shared" si="17"/>
        <v>0.54267932752733905</v>
      </c>
      <c r="BZ80">
        <f t="shared" si="25"/>
        <v>3</v>
      </c>
      <c r="CB80">
        <f t="shared" si="26"/>
        <v>103.7037037037037</v>
      </c>
    </row>
    <row r="81" spans="1:80" x14ac:dyDescent="0.25">
      <c r="A81">
        <v>2019</v>
      </c>
      <c r="B81" t="s">
        <v>384</v>
      </c>
      <c r="C81" t="s">
        <v>385</v>
      </c>
      <c r="D81" s="5"/>
      <c r="E81" t="s">
        <v>327</v>
      </c>
      <c r="F81" t="s">
        <v>328</v>
      </c>
      <c r="G81" t="s">
        <v>329</v>
      </c>
      <c r="H81" t="s">
        <v>330</v>
      </c>
      <c r="I81" t="s">
        <v>331</v>
      </c>
      <c r="J81" t="s">
        <v>386</v>
      </c>
      <c r="K81" t="s">
        <v>333</v>
      </c>
      <c r="L81" t="s">
        <v>334</v>
      </c>
      <c r="M81" t="s">
        <v>335</v>
      </c>
      <c r="N81" t="s">
        <v>336</v>
      </c>
      <c r="O81" t="s">
        <v>384</v>
      </c>
      <c r="P81" t="s">
        <v>79</v>
      </c>
      <c r="Q81" t="s">
        <v>78</v>
      </c>
      <c r="R81" t="s">
        <v>78</v>
      </c>
      <c r="S81" t="s">
        <v>80</v>
      </c>
      <c r="T81" t="s">
        <v>78</v>
      </c>
      <c r="U81" s="5">
        <v>183</v>
      </c>
      <c r="V81" s="5">
        <v>421674.34</v>
      </c>
      <c r="W81" s="5">
        <v>2304.2313661202188</v>
      </c>
      <c r="X81" s="5">
        <v>0</v>
      </c>
      <c r="Y81" s="5">
        <v>3422.53</v>
      </c>
      <c r="Z81" s="5">
        <v>21.390812500000003</v>
      </c>
      <c r="AA81" s="5">
        <v>805899.93</v>
      </c>
      <c r="AB81" s="5">
        <v>4403.8247540983612</v>
      </c>
      <c r="AC81" s="5">
        <v>805899.93</v>
      </c>
      <c r="AD81" s="5">
        <v>4403.8247540983612</v>
      </c>
      <c r="AE81" s="5">
        <v>1045276.28</v>
      </c>
      <c r="AF81" s="5">
        <v>5711.8922404371588</v>
      </c>
      <c r="AG81" s="5">
        <v>1045276.28</v>
      </c>
      <c r="AH81" s="5">
        <v>5711.8922404371588</v>
      </c>
      <c r="AI81" s="5">
        <v>1</v>
      </c>
      <c r="AJ81" s="5">
        <v>17.117117117117118</v>
      </c>
      <c r="AK81" s="5">
        <v>134.31</v>
      </c>
      <c r="AL81" s="5">
        <v>9.4339622641509422</v>
      </c>
      <c r="AM81" s="5">
        <v>128.26</v>
      </c>
      <c r="AN81" s="6">
        <v>8.7299999999999986</v>
      </c>
      <c r="AO81" s="5">
        <v>0.37449607253074646</v>
      </c>
      <c r="AP81" s="5">
        <v>0</v>
      </c>
      <c r="AQ81" s="5">
        <v>1</v>
      </c>
      <c r="AR81" s="5">
        <v>0</v>
      </c>
      <c r="AS81" s="5">
        <v>0</v>
      </c>
      <c r="AT81" s="5">
        <v>0</v>
      </c>
      <c r="AU81" s="5">
        <v>100</v>
      </c>
      <c r="AV81" s="5">
        <v>0</v>
      </c>
      <c r="AW81" s="5">
        <v>100</v>
      </c>
      <c r="AX81" s="5">
        <v>100</v>
      </c>
      <c r="AY81" s="5">
        <v>26.7</v>
      </c>
      <c r="AZ81" s="5">
        <v>36.200000000000003</v>
      </c>
      <c r="BA81" t="s">
        <v>337</v>
      </c>
      <c r="BB81" t="s">
        <v>210</v>
      </c>
      <c r="BC81" s="5">
        <v>46.7</v>
      </c>
      <c r="BD81" s="5">
        <v>13.4</v>
      </c>
      <c r="BE81" s="5">
        <v>14.5</v>
      </c>
      <c r="BF81" s="5">
        <v>3.2</v>
      </c>
      <c r="BG81" s="5">
        <v>8.8500003814697266</v>
      </c>
      <c r="BH81" s="5">
        <v>2019</v>
      </c>
      <c r="BI81" s="5">
        <v>12.099999999999998</v>
      </c>
      <c r="BJ81" s="5">
        <v>9.0090093612670898</v>
      </c>
      <c r="BK81" s="5"/>
      <c r="BM81">
        <f t="shared" si="18"/>
        <v>0.62040323940139985</v>
      </c>
      <c r="BN81">
        <f t="shared" si="19"/>
        <v>0.5645110534861234</v>
      </c>
      <c r="BO81">
        <f t="shared" si="20"/>
        <v>0.56624203660165762</v>
      </c>
      <c r="BP81">
        <f t="shared" si="21"/>
        <v>0.51420809031467374</v>
      </c>
      <c r="BQ81">
        <f t="shared" si="22"/>
        <v>8.3134034079787575E-2</v>
      </c>
      <c r="BR81">
        <f t="shared" si="23"/>
        <v>2.3233857654117668E-3</v>
      </c>
      <c r="BS81">
        <f t="shared" si="24"/>
        <v>0.43536109976526932</v>
      </c>
      <c r="BT81">
        <f t="shared" si="15"/>
        <v>14</v>
      </c>
      <c r="BU81" t="str">
        <f t="shared" si="16"/>
        <v>Attractivité Moyenne</v>
      </c>
      <c r="BY81" s="7">
        <f t="shared" si="17"/>
        <v>0.43536109975744641</v>
      </c>
      <c r="BZ81">
        <f t="shared" si="25"/>
        <v>14</v>
      </c>
      <c r="CB81">
        <v>0</v>
      </c>
    </row>
    <row r="82" spans="1:80" x14ac:dyDescent="0.25">
      <c r="A82">
        <v>2019</v>
      </c>
      <c r="B82" t="s">
        <v>387</v>
      </c>
      <c r="C82" t="s">
        <v>388</v>
      </c>
      <c r="D82" s="5"/>
      <c r="E82" t="s">
        <v>327</v>
      </c>
      <c r="F82" t="s">
        <v>328</v>
      </c>
      <c r="G82" t="s">
        <v>329</v>
      </c>
      <c r="H82" t="s">
        <v>357</v>
      </c>
      <c r="I82" t="s">
        <v>358</v>
      </c>
      <c r="J82" t="s">
        <v>389</v>
      </c>
      <c r="K82" t="s">
        <v>360</v>
      </c>
      <c r="L82" t="s">
        <v>361</v>
      </c>
      <c r="M82" t="s">
        <v>362</v>
      </c>
      <c r="N82" t="s">
        <v>363</v>
      </c>
      <c r="O82" t="s">
        <v>387</v>
      </c>
      <c r="P82" t="s">
        <v>79</v>
      </c>
      <c r="Q82" t="s">
        <v>78</v>
      </c>
      <c r="R82" t="s">
        <v>78</v>
      </c>
      <c r="S82" t="s">
        <v>80</v>
      </c>
      <c r="T82" t="s">
        <v>78</v>
      </c>
      <c r="U82" s="5">
        <v>160</v>
      </c>
      <c r="V82" s="5">
        <v>3422.53</v>
      </c>
      <c r="W82" s="5">
        <v>21.390812500000003</v>
      </c>
      <c r="X82" s="5">
        <v>4531.0943399999996</v>
      </c>
      <c r="Y82" s="5">
        <v>5504414.3799999999</v>
      </c>
      <c r="Z82" s="5">
        <v>426.0712423562195</v>
      </c>
      <c r="AA82" s="5">
        <v>547695.38</v>
      </c>
      <c r="AB82" s="5">
        <v>3423.096125</v>
      </c>
      <c r="AC82" s="5">
        <v>547695.38</v>
      </c>
      <c r="AD82" s="5">
        <v>3423.096125</v>
      </c>
      <c r="AE82" s="5">
        <v>524758.43000000005</v>
      </c>
      <c r="AF82" s="5">
        <v>3279.7401875000005</v>
      </c>
      <c r="AG82" s="5">
        <v>524758.43000000005</v>
      </c>
      <c r="AH82" s="5">
        <v>3279.7401875000005</v>
      </c>
      <c r="AI82" s="5">
        <v>1</v>
      </c>
      <c r="AJ82" s="5">
        <v>16.666666666666664</v>
      </c>
      <c r="AK82" s="5">
        <v>96</v>
      </c>
      <c r="AL82" s="5">
        <v>16.304347826086957</v>
      </c>
      <c r="AM82" s="5">
        <v>92</v>
      </c>
      <c r="AN82" s="6">
        <v>14.910000000000002</v>
      </c>
      <c r="AO82" s="5">
        <v>12.991005897521973</v>
      </c>
      <c r="AP82" s="5">
        <v>1</v>
      </c>
      <c r="AQ82" s="5">
        <v>1</v>
      </c>
      <c r="AR82" s="5">
        <v>1</v>
      </c>
      <c r="AS82" s="5">
        <v>2</v>
      </c>
      <c r="AT82" s="5">
        <v>1</v>
      </c>
      <c r="AU82" s="5">
        <v>100</v>
      </c>
      <c r="AV82" s="5">
        <v>100</v>
      </c>
      <c r="AW82" s="5">
        <v>100</v>
      </c>
      <c r="AX82" s="5">
        <v>50</v>
      </c>
      <c r="AY82" s="5">
        <v>26.7</v>
      </c>
      <c r="AZ82" s="5">
        <v>36.200000000000003</v>
      </c>
      <c r="BA82" t="s">
        <v>337</v>
      </c>
      <c r="BB82" t="s">
        <v>210</v>
      </c>
      <c r="BC82" s="5">
        <v>46.7</v>
      </c>
      <c r="BD82" s="5">
        <v>13.4</v>
      </c>
      <c r="BE82" s="5">
        <v>14.5</v>
      </c>
      <c r="BF82" s="5">
        <v>3.2</v>
      </c>
      <c r="BG82" s="5">
        <v>8.8500003814697266</v>
      </c>
      <c r="BH82" s="5">
        <v>2019</v>
      </c>
      <c r="BI82" s="5">
        <v>15</v>
      </c>
      <c r="BJ82" s="5">
        <v>15.625</v>
      </c>
      <c r="BK82" s="5"/>
      <c r="BM82">
        <f t="shared" si="18"/>
        <v>0.62040323940139985</v>
      </c>
      <c r="BN82">
        <f t="shared" si="19"/>
        <v>0.52346523324493111</v>
      </c>
      <c r="BO82">
        <f t="shared" si="20"/>
        <v>0.52790111640665116</v>
      </c>
      <c r="BP82">
        <f t="shared" si="21"/>
        <v>0.51700269950116662</v>
      </c>
      <c r="BQ82">
        <f t="shared" si="22"/>
        <v>8.3134034079787575E-2</v>
      </c>
      <c r="BR82">
        <f t="shared" si="23"/>
        <v>8.0596621419053216E-2</v>
      </c>
      <c r="BS82">
        <f t="shared" si="24"/>
        <v>0.42162748032055952</v>
      </c>
      <c r="BT82">
        <f t="shared" si="15"/>
        <v>19</v>
      </c>
      <c r="BU82" t="str">
        <f t="shared" si="16"/>
        <v>Attractivité Moyenne</v>
      </c>
      <c r="BY82" s="7">
        <f t="shared" si="17"/>
        <v>0.42162748031298336</v>
      </c>
      <c r="BZ82">
        <f t="shared" si="25"/>
        <v>19</v>
      </c>
      <c r="CB82">
        <f t="shared" si="26"/>
        <v>100</v>
      </c>
    </row>
    <row r="83" spans="1:80" x14ac:dyDescent="0.25">
      <c r="A83">
        <v>2019</v>
      </c>
      <c r="B83" t="s">
        <v>390</v>
      </c>
      <c r="C83" t="s">
        <v>391</v>
      </c>
      <c r="D83" s="5"/>
      <c r="E83" t="s">
        <v>327</v>
      </c>
      <c r="F83" t="s">
        <v>328</v>
      </c>
      <c r="G83" t="s">
        <v>329</v>
      </c>
      <c r="H83" t="s">
        <v>357</v>
      </c>
      <c r="I83" t="s">
        <v>358</v>
      </c>
      <c r="J83" t="s">
        <v>392</v>
      </c>
      <c r="K83" t="s">
        <v>360</v>
      </c>
      <c r="L83" t="s">
        <v>361</v>
      </c>
      <c r="M83" t="s">
        <v>362</v>
      </c>
      <c r="N83" t="s">
        <v>336</v>
      </c>
      <c r="O83" t="s">
        <v>390</v>
      </c>
      <c r="P83" t="s">
        <v>78</v>
      </c>
      <c r="Q83" t="s">
        <v>78</v>
      </c>
      <c r="R83" t="s">
        <v>78</v>
      </c>
      <c r="S83" t="s">
        <v>80</v>
      </c>
      <c r="T83" t="s">
        <v>78</v>
      </c>
      <c r="U83" s="5">
        <v>12919</v>
      </c>
      <c r="V83" s="5">
        <v>5715896.9400000004</v>
      </c>
      <c r="W83" s="5">
        <v>442.4411285703228</v>
      </c>
      <c r="X83" s="5">
        <v>1218.835214</v>
      </c>
      <c r="Y83" s="5">
        <v>441521.18</v>
      </c>
      <c r="Z83" s="5">
        <v>243.9343535911602</v>
      </c>
      <c r="AA83" s="5">
        <v>15313476.050000001</v>
      </c>
      <c r="AB83" s="5">
        <v>1185.345309234461</v>
      </c>
      <c r="AC83" s="5">
        <v>15101993.49</v>
      </c>
      <c r="AD83" s="5">
        <v>1168.9754230203575</v>
      </c>
      <c r="AE83" s="5">
        <v>13697846.439999999</v>
      </c>
      <c r="AF83" s="5">
        <v>1060.2868983667465</v>
      </c>
      <c r="AG83" s="5">
        <v>13697846.439999999</v>
      </c>
      <c r="AH83" s="5">
        <v>1060.2868983667465</v>
      </c>
      <c r="AI83" s="5">
        <v>8</v>
      </c>
      <c r="AJ83" s="5">
        <v>20.878194101824523</v>
      </c>
      <c r="AK83" s="5">
        <v>8365.75070641194</v>
      </c>
      <c r="AL83" s="5">
        <v>2.4579134301794667</v>
      </c>
      <c r="AM83" s="5">
        <v>7873.2485372124584</v>
      </c>
      <c r="AN83" s="6">
        <v>22.16</v>
      </c>
      <c r="AO83" s="5">
        <v>23.006448745727539</v>
      </c>
      <c r="AP83" s="5">
        <v>13</v>
      </c>
      <c r="AQ83" s="5">
        <v>8</v>
      </c>
      <c r="AR83" s="5">
        <v>10</v>
      </c>
      <c r="AS83" s="5">
        <v>24</v>
      </c>
      <c r="AT83" s="5">
        <v>19</v>
      </c>
      <c r="AU83" s="5">
        <v>61.53846153846154</v>
      </c>
      <c r="AV83" s="5">
        <v>100</v>
      </c>
      <c r="AW83" s="5">
        <v>100</v>
      </c>
      <c r="AX83" s="5">
        <v>79.166666666666657</v>
      </c>
      <c r="AY83" s="5">
        <v>26.7</v>
      </c>
      <c r="AZ83" s="5">
        <v>36.200000000000003</v>
      </c>
      <c r="BA83" t="s">
        <v>337</v>
      </c>
      <c r="BB83" t="s">
        <v>210</v>
      </c>
      <c r="BC83" s="5">
        <v>46.7</v>
      </c>
      <c r="BD83" s="5">
        <v>13.4</v>
      </c>
      <c r="BE83" s="5">
        <v>14.5</v>
      </c>
      <c r="BF83" s="5">
        <v>3.2</v>
      </c>
      <c r="BG83" s="5">
        <v>8.8500003814697266</v>
      </c>
      <c r="BH83" s="5">
        <v>2019</v>
      </c>
      <c r="BI83" s="5">
        <v>193.51763318755343</v>
      </c>
      <c r="BJ83" s="5">
        <v>2.3132131099700928</v>
      </c>
      <c r="BK83" s="5"/>
      <c r="BM83">
        <f t="shared" si="18"/>
        <v>0.3817866088623999</v>
      </c>
      <c r="BN83">
        <f t="shared" si="19"/>
        <v>0.60605199033288748</v>
      </c>
      <c r="BO83">
        <f t="shared" si="20"/>
        <v>0.48292188155004967</v>
      </c>
      <c r="BP83">
        <f t="shared" si="21"/>
        <v>0.49087424686516851</v>
      </c>
      <c r="BQ83">
        <f t="shared" si="22"/>
        <v>8.3134034079787575E-2</v>
      </c>
      <c r="BR83">
        <f t="shared" si="23"/>
        <v>0.14273275328971638</v>
      </c>
      <c r="BS83">
        <f t="shared" si="24"/>
        <v>0.37597625857318501</v>
      </c>
      <c r="BT83">
        <f t="shared" si="15"/>
        <v>38</v>
      </c>
      <c r="BU83" t="str">
        <f t="shared" si="16"/>
        <v>Attractivité Moyenne</v>
      </c>
      <c r="BY83" s="7">
        <f t="shared" si="17"/>
        <v>0.37597625856642919</v>
      </c>
      <c r="BZ83">
        <f t="shared" si="25"/>
        <v>38</v>
      </c>
      <c r="CB83">
        <f t="shared" si="26"/>
        <v>61.53846153846154</v>
      </c>
    </row>
    <row r="84" spans="1:80" x14ac:dyDescent="0.25">
      <c r="A84">
        <v>2019</v>
      </c>
      <c r="B84" t="s">
        <v>393</v>
      </c>
      <c r="C84" t="s">
        <v>394</v>
      </c>
      <c r="D84" s="5"/>
      <c r="E84" t="s">
        <v>327</v>
      </c>
      <c r="F84" t="s">
        <v>328</v>
      </c>
      <c r="G84" t="s">
        <v>329</v>
      </c>
      <c r="H84" t="s">
        <v>330</v>
      </c>
      <c r="I84" t="s">
        <v>331</v>
      </c>
      <c r="J84" t="s">
        <v>395</v>
      </c>
      <c r="K84" t="s">
        <v>333</v>
      </c>
      <c r="L84" t="s">
        <v>334</v>
      </c>
      <c r="M84" t="s">
        <v>335</v>
      </c>
      <c r="N84" t="s">
        <v>336</v>
      </c>
      <c r="O84" t="s">
        <v>393</v>
      </c>
      <c r="P84" t="s">
        <v>79</v>
      </c>
      <c r="Q84" t="s">
        <v>78</v>
      </c>
      <c r="R84" t="s">
        <v>78</v>
      </c>
      <c r="S84" t="s">
        <v>80</v>
      </c>
      <c r="T84" t="s">
        <v>78</v>
      </c>
      <c r="U84" s="5">
        <v>1810</v>
      </c>
      <c r="V84" s="5">
        <v>498379.38</v>
      </c>
      <c r="W84" s="5">
        <v>275.34772375690608</v>
      </c>
      <c r="X84" s="5">
        <v>1569.5926910000001</v>
      </c>
      <c r="Y84" s="5">
        <v>1414043</v>
      </c>
      <c r="Z84" s="5">
        <v>189.5754122536533</v>
      </c>
      <c r="AA84" s="5">
        <v>2510551.9</v>
      </c>
      <c r="AB84" s="5">
        <v>1387.0452486187844</v>
      </c>
      <c r="AC84" s="5">
        <v>2453693.7000000002</v>
      </c>
      <c r="AD84" s="5">
        <v>1355.6318784530388</v>
      </c>
      <c r="AE84" s="5">
        <v>2532413.5099999998</v>
      </c>
      <c r="AF84" s="5">
        <v>1399.1234861878452</v>
      </c>
      <c r="AG84" s="5">
        <v>2532413.5099999998</v>
      </c>
      <c r="AH84" s="5">
        <v>1399.1234861878452</v>
      </c>
      <c r="AI84" s="5">
        <v>3</v>
      </c>
      <c r="AJ84" s="5">
        <v>9.8759716680123582</v>
      </c>
      <c r="AK84" s="5">
        <v>1015.88836070976</v>
      </c>
      <c r="AL84" s="5">
        <v>4.0737760083070578</v>
      </c>
      <c r="AM84" s="5">
        <v>874.011207523331</v>
      </c>
      <c r="AN84" s="8">
        <f>AVERAGE('[1]2020'!$AS$84,'[2]2021'!$AG$84)</f>
        <v>0</v>
      </c>
      <c r="AO84" s="5">
        <v>13.54958438873291</v>
      </c>
      <c r="AP84" s="5">
        <v>1</v>
      </c>
      <c r="AQ84" s="5">
        <v>3</v>
      </c>
      <c r="AR84" s="5">
        <v>2</v>
      </c>
      <c r="AS84" s="5">
        <v>5</v>
      </c>
      <c r="AT84" s="5">
        <v>0</v>
      </c>
      <c r="AU84" s="5">
        <v>100</v>
      </c>
      <c r="AV84" s="5">
        <v>66.666666666666657</v>
      </c>
      <c r="AW84" s="5">
        <v>100</v>
      </c>
      <c r="AX84" s="5">
        <v>0</v>
      </c>
      <c r="AY84" s="5">
        <v>26.7</v>
      </c>
      <c r="AZ84" s="5">
        <v>36.200000000000003</v>
      </c>
      <c r="BA84" t="s">
        <v>337</v>
      </c>
      <c r="BB84" t="s">
        <v>210</v>
      </c>
      <c r="BC84" s="5">
        <v>46.7</v>
      </c>
      <c r="BD84" s="5">
        <v>13.4</v>
      </c>
      <c r="BE84" s="5">
        <v>14.5</v>
      </c>
      <c r="BF84" s="5">
        <v>3.2</v>
      </c>
      <c r="BG84" s="5">
        <v>8.8500003814697266</v>
      </c>
      <c r="BH84" s="5">
        <v>2019</v>
      </c>
      <c r="BI84" s="5">
        <v>35.605258882000264</v>
      </c>
      <c r="BJ84" s="5">
        <v>3.5048396587371826</v>
      </c>
      <c r="BK84" s="5"/>
      <c r="BM84">
        <f t="shared" si="18"/>
        <v>0.62040323940139985</v>
      </c>
      <c r="BN84">
        <f t="shared" si="19"/>
        <v>0.59865910062276939</v>
      </c>
      <c r="BO84">
        <f t="shared" si="20"/>
        <v>0.62040323940139985</v>
      </c>
      <c r="BP84">
        <f t="shared" si="21"/>
        <v>0.5591323912506867</v>
      </c>
      <c r="BQ84">
        <f t="shared" si="22"/>
        <v>8.3134034079787575E-2</v>
      </c>
      <c r="BR84">
        <f t="shared" si="23"/>
        <v>8.4062060473125338E-2</v>
      </c>
      <c r="BS84">
        <f t="shared" si="24"/>
        <v>0.51759366252233863</v>
      </c>
      <c r="BT84">
        <f t="shared" si="15"/>
        <v>4</v>
      </c>
      <c r="BU84" t="str">
        <f t="shared" si="16"/>
        <v>Attractivité Moyenne</v>
      </c>
      <c r="BY84" s="7">
        <f t="shared" si="17"/>
        <v>0.51759366251303807</v>
      </c>
      <c r="BZ84">
        <f t="shared" si="25"/>
        <v>4</v>
      </c>
      <c r="CB84">
        <f t="shared" si="26"/>
        <v>300</v>
      </c>
    </row>
    <row r="85" spans="1:80" s="10" customFormat="1" x14ac:dyDescent="0.25">
      <c r="A85">
        <v>2019</v>
      </c>
      <c r="B85" s="10" t="s">
        <v>396</v>
      </c>
      <c r="C85" s="10" t="s">
        <v>397</v>
      </c>
      <c r="D85" s="11"/>
      <c r="E85" s="10" t="s">
        <v>327</v>
      </c>
      <c r="F85" s="10" t="s">
        <v>328</v>
      </c>
      <c r="G85" s="10" t="s">
        <v>329</v>
      </c>
      <c r="H85" s="10" t="s">
        <v>357</v>
      </c>
      <c r="I85" s="10" t="s">
        <v>358</v>
      </c>
      <c r="J85" s="10" t="s">
        <v>398</v>
      </c>
      <c r="K85" s="10" t="s">
        <v>360</v>
      </c>
      <c r="L85" s="10" t="s">
        <v>361</v>
      </c>
      <c r="M85" s="10" t="s">
        <v>362</v>
      </c>
      <c r="N85" s="10" t="s">
        <v>363</v>
      </c>
      <c r="O85" s="10" t="s">
        <v>396</v>
      </c>
      <c r="P85" s="10" t="s">
        <v>79</v>
      </c>
      <c r="Q85" s="10" t="s">
        <v>78</v>
      </c>
      <c r="R85" s="10" t="s">
        <v>78</v>
      </c>
      <c r="S85" s="10" t="s">
        <v>80</v>
      </c>
      <c r="T85" s="10" t="s">
        <v>78</v>
      </c>
      <c r="U85" s="11">
        <v>7459</v>
      </c>
      <c r="V85" s="11">
        <v>1414043</v>
      </c>
      <c r="W85" s="11">
        <v>189.5754122536533</v>
      </c>
      <c r="X85" s="11">
        <v>513.73212699999999</v>
      </c>
      <c r="Y85" s="11">
        <v>503896.54</v>
      </c>
      <c r="Z85" s="11">
        <v>3404.7063513513513</v>
      </c>
      <c r="AA85" s="11">
        <v>7858103.1799999997</v>
      </c>
      <c r="AB85" s="11">
        <v>1053.5062582115565</v>
      </c>
      <c r="AC85" s="11">
        <v>7858103.1799999997</v>
      </c>
      <c r="AD85" s="11">
        <v>1053.5062582115565</v>
      </c>
      <c r="AE85" s="11">
        <v>8985811.4000000004</v>
      </c>
      <c r="AF85" s="11">
        <v>1204.693846360102</v>
      </c>
      <c r="AG85" s="11">
        <v>8985811.4000000004</v>
      </c>
      <c r="AH85" s="11">
        <v>1204.693846360102</v>
      </c>
      <c r="AI85" s="11">
        <v>6</v>
      </c>
      <c r="AJ85" s="11">
        <v>8.8269375659855474</v>
      </c>
      <c r="AK85" s="11">
        <v>4922.9445511778704</v>
      </c>
      <c r="AL85" s="11">
        <v>5.1276979701318393</v>
      </c>
      <c r="AM85" s="11">
        <v>4365.1074933975333</v>
      </c>
      <c r="AN85" s="12">
        <v>10</v>
      </c>
      <c r="AO85" s="9">
        <v>100</v>
      </c>
      <c r="AP85" s="11">
        <v>2</v>
      </c>
      <c r="AQ85" s="11">
        <v>6</v>
      </c>
      <c r="AR85" s="11">
        <v>5</v>
      </c>
      <c r="AS85" s="11">
        <v>8</v>
      </c>
      <c r="AT85" s="11">
        <v>12</v>
      </c>
      <c r="AU85" s="11">
        <v>100</v>
      </c>
      <c r="AV85" s="11">
        <v>83.333333333333343</v>
      </c>
      <c r="AW85" s="11">
        <v>100</v>
      </c>
      <c r="AX85" s="11">
        <v>100</v>
      </c>
      <c r="AY85" s="11">
        <v>26.7</v>
      </c>
      <c r="AZ85" s="11">
        <v>36.200000000000003</v>
      </c>
      <c r="BA85" s="10" t="s">
        <v>337</v>
      </c>
      <c r="BB85" s="10" t="s">
        <v>210</v>
      </c>
      <c r="BC85" s="11">
        <v>46.7</v>
      </c>
      <c r="BD85" s="11">
        <v>13.4</v>
      </c>
      <c r="BE85" s="11">
        <v>14.5</v>
      </c>
      <c r="BF85" s="11">
        <v>3.2</v>
      </c>
      <c r="BG85" s="11">
        <v>8.8500003814697266</v>
      </c>
      <c r="BH85" s="11">
        <v>2019</v>
      </c>
      <c r="BI85" s="11">
        <v>223.82952833301812</v>
      </c>
      <c r="BJ85" s="11">
        <v>4.5466594696044922</v>
      </c>
      <c r="BK85" s="11"/>
      <c r="BM85" s="10">
        <f t="shared" si="18"/>
        <v>0.62040323940139985</v>
      </c>
      <c r="BN85" s="10">
        <f t="shared" si="19"/>
        <v>0.59219561676742305</v>
      </c>
      <c r="BO85" s="10">
        <f t="shared" si="20"/>
        <v>0.55836291546125982</v>
      </c>
      <c r="BP85" s="10">
        <f t="shared" si="21"/>
        <v>0.56564063280208643</v>
      </c>
      <c r="BQ85" s="10">
        <f t="shared" si="22"/>
        <v>8.3134034079787575E-2</v>
      </c>
      <c r="BR85" s="10">
        <f t="shared" si="23"/>
        <v>0.62040323940139985</v>
      </c>
      <c r="BS85" s="10">
        <f t="shared" si="24"/>
        <v>0.64839048928585497</v>
      </c>
      <c r="BT85" s="10">
        <f t="shared" si="15"/>
        <v>1</v>
      </c>
      <c r="BU85" s="10" t="str">
        <f t="shared" si="16"/>
        <v>Attractivité Moyenne</v>
      </c>
      <c r="BY85" s="7">
        <f t="shared" si="17"/>
        <v>0.64839048927420417</v>
      </c>
      <c r="BZ85">
        <f t="shared" si="25"/>
        <v>1</v>
      </c>
      <c r="CB85">
        <f t="shared" si="26"/>
        <v>300</v>
      </c>
    </row>
    <row r="86" spans="1:80" x14ac:dyDescent="0.25">
      <c r="A86">
        <v>2019</v>
      </c>
      <c r="B86" t="s">
        <v>399</v>
      </c>
      <c r="C86" t="s">
        <v>400</v>
      </c>
      <c r="D86" s="5"/>
      <c r="E86" t="s">
        <v>327</v>
      </c>
      <c r="F86" t="s">
        <v>328</v>
      </c>
      <c r="G86" t="s">
        <v>329</v>
      </c>
      <c r="H86" t="s">
        <v>344</v>
      </c>
      <c r="I86" t="s">
        <v>345</v>
      </c>
      <c r="J86" t="s">
        <v>401</v>
      </c>
      <c r="K86" t="s">
        <v>333</v>
      </c>
      <c r="L86" t="s">
        <v>347</v>
      </c>
      <c r="M86" t="s">
        <v>348</v>
      </c>
      <c r="N86" t="s">
        <v>349</v>
      </c>
      <c r="O86" t="s">
        <v>399</v>
      </c>
      <c r="P86" t="s">
        <v>79</v>
      </c>
      <c r="Q86" t="s">
        <v>78</v>
      </c>
      <c r="R86" t="s">
        <v>78</v>
      </c>
      <c r="S86" t="s">
        <v>80</v>
      </c>
      <c r="T86" t="s">
        <v>78</v>
      </c>
      <c r="U86" s="5">
        <v>148</v>
      </c>
      <c r="V86" s="5">
        <v>503896.54</v>
      </c>
      <c r="W86" s="5">
        <v>3404.7063513513513</v>
      </c>
      <c r="X86" s="5">
        <v>0</v>
      </c>
      <c r="Y86" s="5">
        <v>5394848.5499999998</v>
      </c>
      <c r="Z86" s="5">
        <v>610.96812570781424</v>
      </c>
      <c r="AA86" s="5">
        <v>2120137.5299999998</v>
      </c>
      <c r="AB86" s="5">
        <v>14325.25358108108</v>
      </c>
      <c r="AC86" s="5">
        <v>2120137.5299999998</v>
      </c>
      <c r="AD86" s="5">
        <v>14325.25358108108</v>
      </c>
      <c r="AE86" s="5">
        <v>2082355.85</v>
      </c>
      <c r="AF86" s="5">
        <v>14069.971959459461</v>
      </c>
      <c r="AG86" s="5">
        <v>2082355.85</v>
      </c>
      <c r="AH86" s="5">
        <v>14069.971959459461</v>
      </c>
      <c r="AI86" s="5">
        <v>1</v>
      </c>
      <c r="AJ86" s="5">
        <v>0</v>
      </c>
      <c r="AK86" s="5">
        <v>244.133337958868</v>
      </c>
      <c r="AL86" s="5">
        <v>1.1888012035384063</v>
      </c>
      <c r="AM86" s="5">
        <v>241.1388912291892</v>
      </c>
      <c r="AN86" s="6">
        <v>10.026666666666666</v>
      </c>
      <c r="AO86" s="5">
        <v>4.3423547744750977</v>
      </c>
      <c r="AP86" s="5">
        <v>1</v>
      </c>
      <c r="AQ86" s="5">
        <v>1</v>
      </c>
      <c r="AR86" s="5">
        <v>1</v>
      </c>
      <c r="AS86" s="5">
        <v>2</v>
      </c>
      <c r="AT86" s="5">
        <v>0</v>
      </c>
      <c r="AU86" s="5">
        <v>100</v>
      </c>
      <c r="AV86" s="5">
        <v>100</v>
      </c>
      <c r="AW86" s="5">
        <v>100</v>
      </c>
      <c r="AX86" s="5">
        <v>0</v>
      </c>
      <c r="AY86" s="5">
        <v>26.7</v>
      </c>
      <c r="AZ86" s="5">
        <v>36.200000000000003</v>
      </c>
      <c r="BA86" t="s">
        <v>337</v>
      </c>
      <c r="BB86" t="s">
        <v>210</v>
      </c>
      <c r="BC86" s="5">
        <v>46.7</v>
      </c>
      <c r="BD86" s="5">
        <v>13.4</v>
      </c>
      <c r="BE86" s="5">
        <v>14.5</v>
      </c>
      <c r="BF86" s="5">
        <v>3.2</v>
      </c>
      <c r="BG86" s="5">
        <v>8.8500003814697266</v>
      </c>
      <c r="BH86" s="5">
        <v>2019</v>
      </c>
      <c r="BI86" s="5">
        <v>2.8666620411317698</v>
      </c>
      <c r="BJ86" s="5">
        <v>1.1742198467254639</v>
      </c>
      <c r="BK86" s="5"/>
      <c r="BM86">
        <f t="shared" si="18"/>
        <v>0.62040323940139985</v>
      </c>
      <c r="BN86">
        <f t="shared" si="19"/>
        <v>0.61311834143462096</v>
      </c>
      <c r="BO86">
        <f t="shared" si="20"/>
        <v>0.55819747459741942</v>
      </c>
      <c r="BP86">
        <f t="shared" si="21"/>
        <v>0.62040323940139985</v>
      </c>
      <c r="BQ86">
        <f t="shared" si="22"/>
        <v>8.3134034079787575E-2</v>
      </c>
      <c r="BR86">
        <f t="shared" si="23"/>
        <v>2.6940109687144855E-2</v>
      </c>
      <c r="BS86">
        <f t="shared" si="24"/>
        <v>0.49340032067125839</v>
      </c>
      <c r="BT86">
        <f t="shared" si="15"/>
        <v>6</v>
      </c>
      <c r="BU86" t="str">
        <f t="shared" si="16"/>
        <v>Attractivité Moyenne</v>
      </c>
      <c r="BY86" s="7">
        <f t="shared" si="17"/>
        <v>0.49340032066239259</v>
      </c>
      <c r="BZ86">
        <f t="shared" si="25"/>
        <v>6</v>
      </c>
      <c r="CB86">
        <f t="shared" si="26"/>
        <v>100</v>
      </c>
    </row>
    <row r="87" spans="1:80" x14ac:dyDescent="0.25">
      <c r="A87">
        <v>2019</v>
      </c>
      <c r="B87" t="s">
        <v>402</v>
      </c>
      <c r="C87" t="s">
        <v>403</v>
      </c>
      <c r="D87" s="5"/>
      <c r="E87" t="s">
        <v>327</v>
      </c>
      <c r="F87" t="s">
        <v>328</v>
      </c>
      <c r="G87" t="s">
        <v>329</v>
      </c>
      <c r="H87" t="s">
        <v>357</v>
      </c>
      <c r="I87" t="s">
        <v>358</v>
      </c>
      <c r="J87" t="s">
        <v>404</v>
      </c>
      <c r="K87" t="s">
        <v>360</v>
      </c>
      <c r="L87" t="s">
        <v>361</v>
      </c>
      <c r="M87" t="s">
        <v>362</v>
      </c>
      <c r="N87" t="s">
        <v>363</v>
      </c>
      <c r="O87" t="s">
        <v>402</v>
      </c>
      <c r="P87" t="s">
        <v>79</v>
      </c>
      <c r="Q87" t="s">
        <v>78</v>
      </c>
      <c r="R87" t="s">
        <v>78</v>
      </c>
      <c r="S87" t="s">
        <v>80</v>
      </c>
      <c r="T87" t="s">
        <v>78</v>
      </c>
      <c r="U87" s="5">
        <v>8830</v>
      </c>
      <c r="V87" s="5">
        <v>5462218.29</v>
      </c>
      <c r="W87" s="5">
        <v>618.59776783691962</v>
      </c>
      <c r="X87" s="5">
        <v>790.71822699999996</v>
      </c>
      <c r="Y87" s="5">
        <v>304938.2</v>
      </c>
      <c r="Z87" s="5">
        <v>217.03786476868328</v>
      </c>
      <c r="AA87" s="5">
        <v>12731943.539999999</v>
      </c>
      <c r="AB87" s="5">
        <v>1441.8962106455265</v>
      </c>
      <c r="AC87" s="5">
        <v>12664573.800000001</v>
      </c>
      <c r="AD87" s="5">
        <v>1434.2665685164213</v>
      </c>
      <c r="AE87" s="5">
        <v>6270938.3700000001</v>
      </c>
      <c r="AF87" s="5">
        <v>710.18554586636469</v>
      </c>
      <c r="AG87" s="5">
        <v>6269608.3700000001</v>
      </c>
      <c r="AH87" s="5">
        <v>710.03492298980746</v>
      </c>
      <c r="AI87" s="5">
        <v>2</v>
      </c>
      <c r="AJ87" s="5">
        <v>30.232087878130383</v>
      </c>
      <c r="AK87" s="5">
        <v>5141.5481614565697</v>
      </c>
      <c r="AL87" s="5">
        <v>5.5027493622019277</v>
      </c>
      <c r="AM87" s="5">
        <v>4372.2699783166945</v>
      </c>
      <c r="AN87" s="6">
        <v>54.113333333333337</v>
      </c>
      <c r="AO87" s="5">
        <v>30.560726165771484</v>
      </c>
      <c r="AP87" s="5">
        <v>6</v>
      </c>
      <c r="AQ87" s="5">
        <v>2</v>
      </c>
      <c r="AR87" s="5">
        <v>7</v>
      </c>
      <c r="AS87" s="5">
        <v>10</v>
      </c>
      <c r="AT87" s="5">
        <v>20</v>
      </c>
      <c r="AU87" s="5">
        <v>33.333333333333329</v>
      </c>
      <c r="AV87" s="5">
        <v>100</v>
      </c>
      <c r="AW87" s="5">
        <v>100</v>
      </c>
      <c r="AX87" s="5">
        <v>100</v>
      </c>
      <c r="AY87" s="5">
        <v>26.7</v>
      </c>
      <c r="AZ87" s="5">
        <v>36.200000000000003</v>
      </c>
      <c r="BA87" t="s">
        <v>337</v>
      </c>
      <c r="BB87" t="s">
        <v>210</v>
      </c>
      <c r="BC87" s="5">
        <v>46.7</v>
      </c>
      <c r="BD87" s="5">
        <v>13.4</v>
      </c>
      <c r="BE87" s="5">
        <v>14.5</v>
      </c>
      <c r="BF87" s="5">
        <v>3.2</v>
      </c>
      <c r="BG87" s="5">
        <v>8.8500003814697266</v>
      </c>
      <c r="BH87" s="5">
        <v>2019</v>
      </c>
      <c r="BI87" s="5">
        <v>240.59505834556828</v>
      </c>
      <c r="BJ87" s="5">
        <v>4.6794281005859375</v>
      </c>
      <c r="BK87" s="5"/>
      <c r="BM87">
        <f t="shared" si="18"/>
        <v>0.20680107980046661</v>
      </c>
      <c r="BN87">
        <f t="shared" si="19"/>
        <v>0.59137191587990534</v>
      </c>
      <c r="BO87">
        <f t="shared" si="20"/>
        <v>0.28468236645332234</v>
      </c>
      <c r="BP87">
        <f t="shared" si="21"/>
        <v>0.43284238686680099</v>
      </c>
      <c r="BQ87">
        <f t="shared" si="22"/>
        <v>8.3134034079787575E-2</v>
      </c>
      <c r="BR87">
        <f t="shared" si="23"/>
        <v>0.18959973511703751</v>
      </c>
      <c r="BS87">
        <f t="shared" si="24"/>
        <v>0.21859678764865928</v>
      </c>
      <c r="BT87">
        <f t="shared" si="15"/>
        <v>107</v>
      </c>
      <c r="BU87" t="str">
        <f t="shared" si="16"/>
        <v>Attractivité Faible</v>
      </c>
      <c r="BY87" s="7">
        <f t="shared" si="17"/>
        <v>0.21859678764473137</v>
      </c>
      <c r="BZ87">
        <f t="shared" si="25"/>
        <v>107</v>
      </c>
      <c r="CB87">
        <f t="shared" si="26"/>
        <v>33.333333333333329</v>
      </c>
    </row>
    <row r="88" spans="1:80" s="13" customFormat="1" x14ac:dyDescent="0.25">
      <c r="A88">
        <v>2019</v>
      </c>
      <c r="B88" s="13" t="s">
        <v>405</v>
      </c>
      <c r="C88" s="13" t="s">
        <v>406</v>
      </c>
      <c r="D88" s="9"/>
      <c r="E88" s="13" t="s">
        <v>327</v>
      </c>
      <c r="F88" s="13" t="s">
        <v>328</v>
      </c>
      <c r="G88" s="13" t="s">
        <v>329</v>
      </c>
      <c r="H88" s="13" t="s">
        <v>357</v>
      </c>
      <c r="I88" s="13" t="s">
        <v>358</v>
      </c>
      <c r="J88" s="13" t="s">
        <v>407</v>
      </c>
      <c r="K88" s="13" t="s">
        <v>360</v>
      </c>
      <c r="L88" s="13" t="s">
        <v>361</v>
      </c>
      <c r="M88" s="13" t="s">
        <v>362</v>
      </c>
      <c r="N88" s="13" t="s">
        <v>363</v>
      </c>
      <c r="O88" s="13" t="s">
        <v>405</v>
      </c>
      <c r="P88" s="13" t="s">
        <v>79</v>
      </c>
      <c r="Q88" s="13" t="s">
        <v>78</v>
      </c>
      <c r="R88" s="13" t="s">
        <v>78</v>
      </c>
      <c r="S88" s="13" t="s">
        <v>80</v>
      </c>
      <c r="T88" s="13" t="s">
        <v>78</v>
      </c>
      <c r="U88" s="9">
        <v>1405</v>
      </c>
      <c r="V88" s="9">
        <v>304938.2</v>
      </c>
      <c r="W88" s="9">
        <v>217.03786476868328</v>
      </c>
      <c r="X88" s="9">
        <v>2447.6324439999999</v>
      </c>
      <c r="Y88" s="9">
        <v>3056688.23</v>
      </c>
      <c r="Z88" s="9">
        <v>380.09055334493905</v>
      </c>
      <c r="AA88" s="9">
        <v>1864800.96</v>
      </c>
      <c r="AB88" s="9">
        <v>1327.2604697508896</v>
      </c>
      <c r="AC88" s="9">
        <v>1864800.96</v>
      </c>
      <c r="AD88" s="9">
        <v>1327.2604697508896</v>
      </c>
      <c r="AE88" s="9">
        <v>1875598.19</v>
      </c>
      <c r="AF88" s="9">
        <v>1334.9453309608541</v>
      </c>
      <c r="AG88" s="9">
        <v>1875598.19</v>
      </c>
      <c r="AH88" s="9">
        <v>1334.9453309608541</v>
      </c>
      <c r="AI88" s="9">
        <v>0</v>
      </c>
      <c r="AJ88" s="9">
        <v>49.510354394657327</v>
      </c>
      <c r="AK88" s="9">
        <v>851.17792219450496</v>
      </c>
      <c r="AL88" s="9">
        <v>11.357118199819469</v>
      </c>
      <c r="AM88" s="9">
        <v>752.50092012147002</v>
      </c>
      <c r="AN88" s="14">
        <v>46.376666666666665</v>
      </c>
      <c r="AO88" s="9">
        <v>28.472368240356445</v>
      </c>
      <c r="AP88" s="9">
        <v>3</v>
      </c>
      <c r="AQ88" s="9">
        <v>0</v>
      </c>
      <c r="AR88" s="9">
        <v>1</v>
      </c>
      <c r="AS88" s="9">
        <v>5</v>
      </c>
      <c r="AT88" s="9">
        <v>2</v>
      </c>
      <c r="AU88" s="9">
        <v>0</v>
      </c>
      <c r="AV88" s="9">
        <v>100</v>
      </c>
      <c r="AW88" s="9">
        <v>100</v>
      </c>
      <c r="AX88" s="9">
        <v>40</v>
      </c>
      <c r="AY88" s="9">
        <v>26.7</v>
      </c>
      <c r="AZ88" s="9">
        <v>36.200000000000003</v>
      </c>
      <c r="BA88" s="13" t="s">
        <v>337</v>
      </c>
      <c r="BB88" s="13" t="s">
        <v>210</v>
      </c>
      <c r="BC88" s="9">
        <v>46.7</v>
      </c>
      <c r="BD88" s="9">
        <v>13.4</v>
      </c>
      <c r="BE88" s="9">
        <v>14.5</v>
      </c>
      <c r="BF88" s="9">
        <v>3.2</v>
      </c>
      <c r="BG88" s="9">
        <v>8.8500003814697266</v>
      </c>
      <c r="BH88" s="9">
        <v>2019</v>
      </c>
      <c r="BI88" s="9">
        <v>85.462418952924438</v>
      </c>
      <c r="BJ88" s="9">
        <v>10.040488243103027</v>
      </c>
      <c r="BK88" s="9"/>
      <c r="BM88" s="15">
        <f t="shared" si="18"/>
        <v>0</v>
      </c>
      <c r="BN88" s="13">
        <f t="shared" si="19"/>
        <v>0.55811172508947193</v>
      </c>
      <c r="BO88" s="13">
        <f t="shared" si="20"/>
        <v>0.33268089707501064</v>
      </c>
      <c r="BP88" s="13">
        <f t="shared" si="21"/>
        <v>0.31323939689783248</v>
      </c>
      <c r="BQ88" s="13">
        <f t="shared" si="22"/>
        <v>8.3134034079787575E-2</v>
      </c>
      <c r="BR88" s="13">
        <f t="shared" si="23"/>
        <v>0.17664349489746672</v>
      </c>
      <c r="BS88" s="13">
        <f t="shared" si="24"/>
        <v>0.14315738278846463</v>
      </c>
      <c r="BT88" s="13">
        <f t="shared" si="15"/>
        <v>112</v>
      </c>
      <c r="BU88" s="13" t="str">
        <f t="shared" si="16"/>
        <v>Attractivité Faible</v>
      </c>
      <c r="BY88" s="7">
        <f t="shared" si="17"/>
        <v>0.14315738278589224</v>
      </c>
      <c r="BZ88">
        <f t="shared" si="25"/>
        <v>112</v>
      </c>
      <c r="CB88">
        <f t="shared" si="26"/>
        <v>0</v>
      </c>
    </row>
    <row r="89" spans="1:80" x14ac:dyDescent="0.25">
      <c r="A89">
        <v>2019</v>
      </c>
      <c r="B89" t="s">
        <v>408</v>
      </c>
      <c r="C89" t="s">
        <v>409</v>
      </c>
      <c r="D89" s="5"/>
      <c r="E89" t="s">
        <v>327</v>
      </c>
      <c r="F89" t="s">
        <v>328</v>
      </c>
      <c r="G89" t="s">
        <v>329</v>
      </c>
      <c r="H89" t="s">
        <v>357</v>
      </c>
      <c r="I89" t="s">
        <v>358</v>
      </c>
      <c r="J89" t="s">
        <v>410</v>
      </c>
      <c r="K89" t="s">
        <v>360</v>
      </c>
      <c r="L89" t="s">
        <v>361</v>
      </c>
      <c r="M89" t="s">
        <v>362</v>
      </c>
      <c r="N89" t="s">
        <v>363</v>
      </c>
      <c r="O89" t="s">
        <v>408</v>
      </c>
      <c r="P89" t="s">
        <v>79</v>
      </c>
      <c r="Q89" t="s">
        <v>78</v>
      </c>
      <c r="R89" t="s">
        <v>78</v>
      </c>
      <c r="S89" t="s">
        <v>80</v>
      </c>
      <c r="T89" t="s">
        <v>78</v>
      </c>
      <c r="U89" s="5">
        <v>8042</v>
      </c>
      <c r="V89" s="5">
        <v>3200142.19</v>
      </c>
      <c r="W89" s="5">
        <v>397.92864834618251</v>
      </c>
      <c r="X89" s="5">
        <v>734.85192199999995</v>
      </c>
      <c r="Y89" s="5">
        <v>1413675.45</v>
      </c>
      <c r="Z89" s="5">
        <v>719.79401731160897</v>
      </c>
      <c r="AA89" s="5">
        <v>9575075.1400000006</v>
      </c>
      <c r="AB89" s="5">
        <v>1190.6335662770455</v>
      </c>
      <c r="AC89" s="5">
        <v>9431621.1799999997</v>
      </c>
      <c r="AD89" s="5">
        <v>1172.7954712758019</v>
      </c>
      <c r="AE89" s="5">
        <v>8028443.4400000004</v>
      </c>
      <c r="AF89" s="5">
        <v>998.31428002984342</v>
      </c>
      <c r="AG89" s="5">
        <v>8028443.4400000004</v>
      </c>
      <c r="AH89" s="5">
        <v>998.31428002984342</v>
      </c>
      <c r="AI89" s="5">
        <v>3</v>
      </c>
      <c r="AJ89" s="5">
        <v>15.347018572825025</v>
      </c>
      <c r="AK89" s="5">
        <v>4092</v>
      </c>
      <c r="AL89" s="5">
        <v>2.9940119760479043</v>
      </c>
      <c r="AM89" s="5">
        <v>3841</v>
      </c>
      <c r="AN89" s="6">
        <v>10</v>
      </c>
      <c r="AO89" s="5">
        <v>72.100944519042969</v>
      </c>
      <c r="AP89" s="9">
        <v>3</v>
      </c>
      <c r="AQ89" s="5">
        <v>3</v>
      </c>
      <c r="AR89" s="5">
        <v>3</v>
      </c>
      <c r="AS89" s="5">
        <v>5</v>
      </c>
      <c r="AT89" s="5">
        <v>7</v>
      </c>
      <c r="AU89" s="9">
        <v>100</v>
      </c>
      <c r="AV89" s="5">
        <v>100</v>
      </c>
      <c r="AW89" s="5">
        <v>100</v>
      </c>
      <c r="AX89" s="5">
        <v>100</v>
      </c>
      <c r="AY89" s="5">
        <v>26.7</v>
      </c>
      <c r="AZ89" s="5">
        <v>36.200000000000003</v>
      </c>
      <c r="BA89" t="s">
        <v>337</v>
      </c>
      <c r="BB89" t="s">
        <v>210</v>
      </c>
      <c r="BC89" s="5">
        <v>46.7</v>
      </c>
      <c r="BD89" s="5">
        <v>13.4</v>
      </c>
      <c r="BE89" s="5">
        <v>14.5</v>
      </c>
      <c r="BF89" s="5">
        <v>3.2</v>
      </c>
      <c r="BG89" s="5">
        <v>8.8500003814697266</v>
      </c>
      <c r="BH89" s="5">
        <v>2019</v>
      </c>
      <c r="BI89" s="5">
        <v>115</v>
      </c>
      <c r="BJ89" s="5">
        <v>2.8103616237640381</v>
      </c>
      <c r="BK89" s="5"/>
      <c r="BM89">
        <f t="shared" si="18"/>
        <v>0.62040323940139985</v>
      </c>
      <c r="BN89">
        <f t="shared" si="19"/>
        <v>0.60296766484867392</v>
      </c>
      <c r="BO89">
        <f t="shared" si="20"/>
        <v>0.55836291546125982</v>
      </c>
      <c r="BP89">
        <f t="shared" si="21"/>
        <v>0.52518983902405891</v>
      </c>
      <c r="BQ89">
        <f t="shared" si="22"/>
        <v>8.3134034079787575E-2</v>
      </c>
      <c r="BR89">
        <f t="shared" si="23"/>
        <v>0.44731659543514862</v>
      </c>
      <c r="BS89">
        <f t="shared" si="24"/>
        <v>0.58992327800250366</v>
      </c>
      <c r="BT89">
        <f t="shared" si="15"/>
        <v>2</v>
      </c>
      <c r="BU89" t="str">
        <f t="shared" si="16"/>
        <v>Attractivité Moyenne</v>
      </c>
      <c r="BY89" s="7">
        <f t="shared" si="17"/>
        <v>0.58992327799190336</v>
      </c>
      <c r="BZ89">
        <f t="shared" si="25"/>
        <v>2</v>
      </c>
      <c r="CB89">
        <v>0</v>
      </c>
    </row>
    <row r="90" spans="1:80" x14ac:dyDescent="0.25">
      <c r="A90">
        <v>2019</v>
      </c>
      <c r="B90" t="s">
        <v>411</v>
      </c>
      <c r="C90" t="s">
        <v>412</v>
      </c>
      <c r="D90" s="5"/>
      <c r="E90" t="s">
        <v>413</v>
      </c>
      <c r="F90" t="s">
        <v>414</v>
      </c>
      <c r="G90" t="s">
        <v>415</v>
      </c>
      <c r="H90" t="s">
        <v>416</v>
      </c>
      <c r="I90" t="s">
        <v>417</v>
      </c>
      <c r="J90" t="s">
        <v>418</v>
      </c>
      <c r="K90" t="s">
        <v>419</v>
      </c>
      <c r="L90" t="s">
        <v>420</v>
      </c>
      <c r="M90" t="s">
        <v>253</v>
      </c>
      <c r="N90" t="s">
        <v>421</v>
      </c>
      <c r="O90" t="s">
        <v>411</v>
      </c>
      <c r="P90" t="s">
        <v>78</v>
      </c>
      <c r="Q90" t="s">
        <v>79</v>
      </c>
      <c r="R90" t="s">
        <v>78</v>
      </c>
      <c r="S90" t="s">
        <v>90</v>
      </c>
      <c r="T90" t="s">
        <v>78</v>
      </c>
      <c r="U90" s="5">
        <v>11684</v>
      </c>
      <c r="V90" s="5">
        <v>8315801.5800000001</v>
      </c>
      <c r="W90" s="5">
        <v>711.725571722013</v>
      </c>
      <c r="X90" s="5">
        <v>13442.356652</v>
      </c>
      <c r="Y90" s="5">
        <v>6889022.29</v>
      </c>
      <c r="Z90" s="5">
        <v>534.07413675478722</v>
      </c>
      <c r="AA90" s="5">
        <v>22042544.77</v>
      </c>
      <c r="AB90" s="5">
        <v>1886.5580939746662</v>
      </c>
      <c r="AC90" s="5">
        <v>20974361.309999999</v>
      </c>
      <c r="AD90" s="5">
        <v>1795.1353397808969</v>
      </c>
      <c r="AE90" s="5">
        <v>20002335.140000001</v>
      </c>
      <c r="AF90" s="5">
        <v>1711.9424118452584</v>
      </c>
      <c r="AG90" s="5">
        <v>18626335.140000001</v>
      </c>
      <c r="AH90" s="5">
        <v>1594.17452413557</v>
      </c>
      <c r="AI90" s="5">
        <v>117</v>
      </c>
      <c r="AJ90" s="5">
        <v>19.182390907940324</v>
      </c>
      <c r="AK90" s="5">
        <v>7525.10418794003</v>
      </c>
      <c r="AL90" s="5">
        <v>21.055740044661235</v>
      </c>
      <c r="AM90" s="5">
        <v>6954.6616806270549</v>
      </c>
      <c r="AN90" s="6">
        <v>22.570000000000004</v>
      </c>
      <c r="AO90" s="5">
        <v>31.196968078613281</v>
      </c>
      <c r="AP90" s="5">
        <v>103</v>
      </c>
      <c r="AQ90" s="5">
        <v>117</v>
      </c>
      <c r="AR90" s="5">
        <v>108</v>
      </c>
      <c r="AS90" s="5">
        <v>135</v>
      </c>
      <c r="AT90" s="5">
        <v>169</v>
      </c>
      <c r="AU90" s="5">
        <v>100</v>
      </c>
      <c r="AV90" s="5">
        <v>92.307692307692307</v>
      </c>
      <c r="AW90" s="5">
        <v>100</v>
      </c>
      <c r="AX90" s="5">
        <v>100</v>
      </c>
      <c r="AY90" s="5">
        <v>30.6</v>
      </c>
      <c r="AZ90" s="5">
        <v>53.6</v>
      </c>
      <c r="BA90" t="s">
        <v>422</v>
      </c>
      <c r="BB90" t="s">
        <v>422</v>
      </c>
      <c r="BC90" s="5">
        <v>50.3</v>
      </c>
      <c r="BD90" s="5">
        <v>30.7</v>
      </c>
      <c r="BE90" s="5">
        <v>5</v>
      </c>
      <c r="BF90" s="5">
        <v>3</v>
      </c>
      <c r="BG90" s="5">
        <v>4</v>
      </c>
      <c r="BH90" s="5">
        <v>2019</v>
      </c>
      <c r="BI90" s="5">
        <v>1464.355484458501</v>
      </c>
      <c r="BJ90" s="5">
        <v>19.459604263305664</v>
      </c>
      <c r="BK90" s="5"/>
      <c r="BM90">
        <f t="shared" si="18"/>
        <v>0.62040323940139985</v>
      </c>
      <c r="BN90">
        <f t="shared" si="19"/>
        <v>0.49967522417715859</v>
      </c>
      <c r="BO90">
        <f t="shared" si="20"/>
        <v>0.48037822826850385</v>
      </c>
      <c r="BP90">
        <f t="shared" si="21"/>
        <v>0.50139506481389851</v>
      </c>
      <c r="BQ90">
        <f t="shared" si="22"/>
        <v>0.19046379449622974</v>
      </c>
      <c r="BR90">
        <f t="shared" si="23"/>
        <v>0.19354700055473745</v>
      </c>
      <c r="BS90">
        <f t="shared" si="24"/>
        <v>0.45177557025079873</v>
      </c>
      <c r="BT90">
        <f t="shared" si="15"/>
        <v>9</v>
      </c>
      <c r="BU90" t="str">
        <f t="shared" si="16"/>
        <v>Attractivité Moyenne</v>
      </c>
      <c r="BY90" s="7">
        <f t="shared" si="17"/>
        <v>0.45177557024268084</v>
      </c>
      <c r="BZ90">
        <f t="shared" si="25"/>
        <v>9</v>
      </c>
      <c r="CB90">
        <f t="shared" si="26"/>
        <v>113.59223300970874</v>
      </c>
    </row>
    <row r="91" spans="1:80" x14ac:dyDescent="0.25">
      <c r="A91">
        <v>2019</v>
      </c>
      <c r="B91" t="s">
        <v>423</v>
      </c>
      <c r="C91" t="s">
        <v>424</v>
      </c>
      <c r="D91" s="5"/>
      <c r="E91" t="s">
        <v>413</v>
      </c>
      <c r="F91" t="s">
        <v>414</v>
      </c>
      <c r="G91" t="s">
        <v>415</v>
      </c>
      <c r="H91" t="s">
        <v>425</v>
      </c>
      <c r="I91" t="s">
        <v>426</v>
      </c>
      <c r="J91" t="s">
        <v>427</v>
      </c>
      <c r="K91" t="s">
        <v>428</v>
      </c>
      <c r="L91" t="s">
        <v>429</v>
      </c>
      <c r="M91" t="s">
        <v>430</v>
      </c>
      <c r="N91" t="s">
        <v>431</v>
      </c>
      <c r="O91" t="s">
        <v>423</v>
      </c>
      <c r="P91" t="s">
        <v>78</v>
      </c>
      <c r="Q91" t="s">
        <v>79</v>
      </c>
      <c r="R91" t="s">
        <v>78</v>
      </c>
      <c r="S91" t="s">
        <v>80</v>
      </c>
      <c r="T91" t="s">
        <v>78</v>
      </c>
      <c r="U91" s="5">
        <v>12899</v>
      </c>
      <c r="V91" s="5">
        <v>7759554.7800000003</v>
      </c>
      <c r="W91" s="5">
        <v>601.56250717109856</v>
      </c>
      <c r="X91" s="5">
        <v>9816.1876319999992</v>
      </c>
      <c r="Y91" s="5">
        <v>3944331.49</v>
      </c>
      <c r="Z91" s="5">
        <v>566.55149238724505</v>
      </c>
      <c r="AA91" s="5">
        <v>25027668.460000001</v>
      </c>
      <c r="AB91" s="5">
        <v>1940.2797472672301</v>
      </c>
      <c r="AC91" s="5">
        <v>24157135.969999999</v>
      </c>
      <c r="AD91" s="5">
        <v>1872.7913768509186</v>
      </c>
      <c r="AE91" s="5">
        <v>26351208.73</v>
      </c>
      <c r="AF91" s="5">
        <v>2042.8877223040547</v>
      </c>
      <c r="AG91" s="5">
        <v>22851208.73</v>
      </c>
      <c r="AH91" s="5">
        <v>1771.5488588262656</v>
      </c>
      <c r="AI91" s="5">
        <v>99</v>
      </c>
      <c r="AJ91" s="5">
        <v>24.232965678648842</v>
      </c>
      <c r="AK91" s="5">
        <v>8645.1803295579994</v>
      </c>
      <c r="AL91" s="5">
        <v>17.008863896687444</v>
      </c>
      <c r="AM91" s="5">
        <v>7961.9794065391216</v>
      </c>
      <c r="AN91" s="6">
        <v>31.24</v>
      </c>
      <c r="AO91" s="5">
        <v>27.732873916625977</v>
      </c>
      <c r="AP91" s="5">
        <v>99</v>
      </c>
      <c r="AQ91" s="5">
        <v>99</v>
      </c>
      <c r="AR91" s="5">
        <v>125</v>
      </c>
      <c r="AS91" s="5">
        <v>161</v>
      </c>
      <c r="AT91" s="5">
        <v>167</v>
      </c>
      <c r="AU91" s="5">
        <v>100</v>
      </c>
      <c r="AV91" s="5">
        <v>100</v>
      </c>
      <c r="AW91" s="5">
        <v>100</v>
      </c>
      <c r="AX91" s="5">
        <v>100</v>
      </c>
      <c r="AY91" s="5">
        <v>30.6</v>
      </c>
      <c r="AZ91" s="5">
        <v>53.6</v>
      </c>
      <c r="BA91" t="s">
        <v>422</v>
      </c>
      <c r="BB91" t="s">
        <v>422</v>
      </c>
      <c r="BC91" s="5">
        <v>50.3</v>
      </c>
      <c r="BD91" s="5">
        <v>30.7</v>
      </c>
      <c r="BE91" s="5">
        <v>5</v>
      </c>
      <c r="BF91" s="5">
        <v>3</v>
      </c>
      <c r="BG91" s="5">
        <v>4</v>
      </c>
      <c r="BH91" s="5">
        <v>2019</v>
      </c>
      <c r="BI91" s="5">
        <v>1354.2422407405218</v>
      </c>
      <c r="BJ91" s="5">
        <v>15.664708137512207</v>
      </c>
      <c r="BK91" s="5"/>
      <c r="BM91">
        <f t="shared" si="18"/>
        <v>0.62040323940139985</v>
      </c>
      <c r="BN91">
        <f t="shared" si="19"/>
        <v>0.52321888267349947</v>
      </c>
      <c r="BO91">
        <f t="shared" si="20"/>
        <v>0.42658926741240255</v>
      </c>
      <c r="BP91">
        <f t="shared" si="21"/>
        <v>0.47006113532803301</v>
      </c>
      <c r="BQ91">
        <f t="shared" si="22"/>
        <v>0.19046379449622974</v>
      </c>
      <c r="BR91">
        <f t="shared" si="23"/>
        <v>0.17205564815785343</v>
      </c>
      <c r="BS91">
        <f t="shared" si="24"/>
        <v>0.42321499516123889</v>
      </c>
      <c r="BT91">
        <f t="shared" si="15"/>
        <v>18</v>
      </c>
      <c r="BU91" t="str">
        <f t="shared" si="16"/>
        <v>Attractivité Moyenne</v>
      </c>
      <c r="BY91" s="7">
        <f t="shared" si="17"/>
        <v>0.4232149951536342</v>
      </c>
      <c r="BZ91">
        <f t="shared" si="25"/>
        <v>18</v>
      </c>
      <c r="CB91">
        <f t="shared" si="26"/>
        <v>100</v>
      </c>
    </row>
    <row r="92" spans="1:80" x14ac:dyDescent="0.25">
      <c r="A92">
        <v>2019</v>
      </c>
      <c r="B92" t="s">
        <v>432</v>
      </c>
      <c r="C92" t="s">
        <v>433</v>
      </c>
      <c r="D92" s="5"/>
      <c r="E92" t="s">
        <v>413</v>
      </c>
      <c r="F92" t="s">
        <v>414</v>
      </c>
      <c r="G92" t="s">
        <v>415</v>
      </c>
      <c r="H92" t="s">
        <v>434</v>
      </c>
      <c r="I92" t="s">
        <v>435</v>
      </c>
      <c r="J92" t="s">
        <v>436</v>
      </c>
      <c r="K92" t="s">
        <v>419</v>
      </c>
      <c r="L92" t="s">
        <v>420</v>
      </c>
      <c r="M92" t="s">
        <v>253</v>
      </c>
      <c r="N92" t="s">
        <v>437</v>
      </c>
      <c r="O92" t="s">
        <v>432</v>
      </c>
      <c r="P92" t="s">
        <v>78</v>
      </c>
      <c r="Q92" t="s">
        <v>79</v>
      </c>
      <c r="R92" t="s">
        <v>78</v>
      </c>
      <c r="S92" t="s">
        <v>90</v>
      </c>
      <c r="T92" t="s">
        <v>78</v>
      </c>
      <c r="U92" s="5">
        <v>6962</v>
      </c>
      <c r="V92" s="5">
        <v>4804665.8499999996</v>
      </c>
      <c r="W92" s="5">
        <v>690.12724073542086</v>
      </c>
      <c r="X92" s="5">
        <v>10971.746997</v>
      </c>
      <c r="Y92" s="5">
        <v>4735464.72</v>
      </c>
      <c r="Z92" s="5">
        <v>327.78187305322905</v>
      </c>
      <c r="AA92" s="5">
        <v>13852564.33</v>
      </c>
      <c r="AB92" s="5">
        <v>1989.7392028152831</v>
      </c>
      <c r="AC92" s="5">
        <v>12992229.970000001</v>
      </c>
      <c r="AD92" s="5">
        <v>1866.1634544671072</v>
      </c>
      <c r="AE92" s="5">
        <v>13395702.699999999</v>
      </c>
      <c r="AF92" s="5">
        <v>1924.1170209709853</v>
      </c>
      <c r="AG92" s="5">
        <v>13395702.699999999</v>
      </c>
      <c r="AH92" s="5">
        <v>1924.1170209709853</v>
      </c>
      <c r="AI92" s="5">
        <v>66</v>
      </c>
      <c r="AJ92" s="5">
        <v>20.999324780553678</v>
      </c>
      <c r="AK92" s="5">
        <v>4443</v>
      </c>
      <c r="AL92" s="5">
        <v>24.159613059250301</v>
      </c>
      <c r="AM92" s="5">
        <v>4135</v>
      </c>
      <c r="AN92" s="6">
        <v>24.066666666666663</v>
      </c>
      <c r="AO92" s="5">
        <v>17.035444259643555</v>
      </c>
      <c r="AP92" s="5">
        <v>62</v>
      </c>
      <c r="AQ92" s="5">
        <v>66</v>
      </c>
      <c r="AR92" s="5">
        <v>70</v>
      </c>
      <c r="AS92" s="5">
        <v>81</v>
      </c>
      <c r="AT92" s="5">
        <v>74</v>
      </c>
      <c r="AU92" s="5">
        <v>100</v>
      </c>
      <c r="AV92" s="5">
        <v>100</v>
      </c>
      <c r="AW92" s="5">
        <v>100</v>
      </c>
      <c r="AX92" s="5">
        <v>91.358024691358025</v>
      </c>
      <c r="AY92" s="5">
        <v>30.6</v>
      </c>
      <c r="AZ92" s="5">
        <v>53.6</v>
      </c>
      <c r="BA92" t="s">
        <v>422</v>
      </c>
      <c r="BB92" t="s">
        <v>422</v>
      </c>
      <c r="BC92" s="5">
        <v>50.3</v>
      </c>
      <c r="BD92" s="5">
        <v>30.7</v>
      </c>
      <c r="BE92" s="5">
        <v>5</v>
      </c>
      <c r="BF92" s="5">
        <v>3</v>
      </c>
      <c r="BG92" s="5">
        <v>4</v>
      </c>
      <c r="BH92" s="5">
        <v>2019</v>
      </c>
      <c r="BI92" s="5">
        <v>999</v>
      </c>
      <c r="BJ92" s="5">
        <v>22.484807968139648</v>
      </c>
      <c r="BK92" s="5"/>
      <c r="BM92">
        <f t="shared" si="18"/>
        <v>0.62040323940139985</v>
      </c>
      <c r="BN92">
        <f t="shared" si="19"/>
        <v>0.48090676239387742</v>
      </c>
      <c r="BO92">
        <f t="shared" si="20"/>
        <v>0.47109285978546295</v>
      </c>
      <c r="BP92">
        <f t="shared" si="21"/>
        <v>0.49012274821042395</v>
      </c>
      <c r="BQ92">
        <f t="shared" si="22"/>
        <v>0.19046379449622974</v>
      </c>
      <c r="BR92">
        <f t="shared" si="23"/>
        <v>0.10568844803324844</v>
      </c>
      <c r="BS92">
        <f t="shared" si="24"/>
        <v>0.40480240029240178</v>
      </c>
      <c r="BT92">
        <f t="shared" si="15"/>
        <v>23</v>
      </c>
      <c r="BU92" t="str">
        <f t="shared" si="16"/>
        <v>Attractivité Moyenne</v>
      </c>
      <c r="BY92" s="7">
        <f t="shared" si="17"/>
        <v>0.40480240028512793</v>
      </c>
      <c r="BZ92">
        <f t="shared" si="25"/>
        <v>23</v>
      </c>
      <c r="CB92">
        <f t="shared" si="26"/>
        <v>106.45161290322579</v>
      </c>
    </row>
    <row r="93" spans="1:80" x14ac:dyDescent="0.25">
      <c r="A93">
        <v>2019</v>
      </c>
      <c r="B93" t="s">
        <v>421</v>
      </c>
      <c r="C93" t="s">
        <v>438</v>
      </c>
      <c r="D93" s="5"/>
      <c r="E93" t="s">
        <v>413</v>
      </c>
      <c r="F93" t="s">
        <v>414</v>
      </c>
      <c r="G93" t="s">
        <v>415</v>
      </c>
      <c r="H93" t="s">
        <v>416</v>
      </c>
      <c r="I93" t="s">
        <v>417</v>
      </c>
      <c r="J93" t="s">
        <v>439</v>
      </c>
      <c r="K93" t="s">
        <v>419</v>
      </c>
      <c r="L93" t="s">
        <v>420</v>
      </c>
      <c r="M93" t="s">
        <v>253</v>
      </c>
      <c r="N93" t="s">
        <v>421</v>
      </c>
      <c r="O93" t="s">
        <v>421</v>
      </c>
      <c r="P93" t="s">
        <v>78</v>
      </c>
      <c r="Q93" t="s">
        <v>79</v>
      </c>
      <c r="R93" t="s">
        <v>78</v>
      </c>
      <c r="S93" t="s">
        <v>140</v>
      </c>
      <c r="T93" t="s">
        <v>78</v>
      </c>
      <c r="U93" s="5">
        <v>14447</v>
      </c>
      <c r="V93" s="5">
        <v>5710754.46</v>
      </c>
      <c r="W93" s="5">
        <v>395.2899882328511</v>
      </c>
      <c r="X93" s="5">
        <v>15499.493267</v>
      </c>
      <c r="Y93" s="5">
        <v>6825522.2400000002</v>
      </c>
      <c r="Z93" s="5">
        <v>552.36078659868906</v>
      </c>
      <c r="AA93" s="5">
        <v>24228831.059999999</v>
      </c>
      <c r="AB93" s="5">
        <v>1677.0838970028378</v>
      </c>
      <c r="AC93" s="5">
        <v>23253541.32</v>
      </c>
      <c r="AD93" s="5">
        <v>1609.5757818232159</v>
      </c>
      <c r="AE93" s="5">
        <v>27664905.82</v>
      </c>
      <c r="AF93" s="5">
        <v>1914.9239163840243</v>
      </c>
      <c r="AG93" s="5">
        <v>25964905.82</v>
      </c>
      <c r="AH93" s="5">
        <v>1797.2524274935972</v>
      </c>
      <c r="AI93" s="5">
        <v>173</v>
      </c>
      <c r="AJ93" s="5">
        <v>19.87948381791335</v>
      </c>
      <c r="AK93" s="5">
        <v>9307.9979959859302</v>
      </c>
      <c r="AL93" s="5">
        <v>20.626429209708288</v>
      </c>
      <c r="AM93" s="5">
        <v>8732.2903885483393</v>
      </c>
      <c r="AN93" s="6">
        <v>29.05</v>
      </c>
      <c r="AO93" s="5">
        <v>28.845050811767578</v>
      </c>
      <c r="AP93" s="5">
        <v>168</v>
      </c>
      <c r="AQ93" s="5">
        <v>173</v>
      </c>
      <c r="AR93" s="5">
        <v>195</v>
      </c>
      <c r="AS93" s="5">
        <v>234</v>
      </c>
      <c r="AT93" s="5">
        <v>241</v>
      </c>
      <c r="AU93" s="5">
        <v>100</v>
      </c>
      <c r="AV93" s="5">
        <v>100</v>
      </c>
      <c r="AW93" s="5">
        <v>100</v>
      </c>
      <c r="AX93" s="5">
        <v>100</v>
      </c>
      <c r="AY93" s="5">
        <v>30.6</v>
      </c>
      <c r="AZ93" s="5">
        <v>53.6</v>
      </c>
      <c r="BA93" t="s">
        <v>422</v>
      </c>
      <c r="BB93" t="s">
        <v>422</v>
      </c>
      <c r="BC93" s="5">
        <v>50.3</v>
      </c>
      <c r="BD93" s="5">
        <v>30.7</v>
      </c>
      <c r="BE93" s="5">
        <v>5</v>
      </c>
      <c r="BF93" s="5">
        <v>3</v>
      </c>
      <c r="BG93" s="5">
        <v>4</v>
      </c>
      <c r="BH93" s="5">
        <v>2019</v>
      </c>
      <c r="BI93" s="5">
        <v>1801.159695380084</v>
      </c>
      <c r="BJ93" s="5">
        <v>19.350666046142578</v>
      </c>
      <c r="BK93" s="5"/>
      <c r="BM93">
        <f t="shared" si="18"/>
        <v>0.62040323940139985</v>
      </c>
      <c r="BN93">
        <f t="shared" si="19"/>
        <v>0.50035108040538456</v>
      </c>
      <c r="BO93">
        <f t="shared" si="20"/>
        <v>0.4401760983552932</v>
      </c>
      <c r="BP93">
        <f t="shared" si="21"/>
        <v>0.49707027781878832</v>
      </c>
      <c r="BQ93">
        <f t="shared" si="22"/>
        <v>0.19046379449622974</v>
      </c>
      <c r="BR93">
        <f t="shared" si="23"/>
        <v>0.17895562964318584</v>
      </c>
      <c r="BS93">
        <f t="shared" si="24"/>
        <v>0.4283550375146814</v>
      </c>
      <c r="BT93">
        <f t="shared" si="15"/>
        <v>16</v>
      </c>
      <c r="BU93" t="str">
        <f t="shared" si="16"/>
        <v>Attractivité Moyenne</v>
      </c>
      <c r="BY93" s="7">
        <f t="shared" si="17"/>
        <v>0.42835503750698439</v>
      </c>
      <c r="BZ93">
        <f t="shared" si="25"/>
        <v>16</v>
      </c>
      <c r="CB93">
        <f t="shared" si="26"/>
        <v>102.97619047619047</v>
      </c>
    </row>
    <row r="94" spans="1:80" x14ac:dyDescent="0.25">
      <c r="A94">
        <v>2019</v>
      </c>
      <c r="B94" t="s">
        <v>440</v>
      </c>
      <c r="C94" t="s">
        <v>441</v>
      </c>
      <c r="D94" s="5"/>
      <c r="E94" t="s">
        <v>413</v>
      </c>
      <c r="F94" t="s">
        <v>414</v>
      </c>
      <c r="G94" t="s">
        <v>415</v>
      </c>
      <c r="H94" t="s">
        <v>416</v>
      </c>
      <c r="I94" t="s">
        <v>417</v>
      </c>
      <c r="J94" t="s">
        <v>442</v>
      </c>
      <c r="K94" t="s">
        <v>419</v>
      </c>
      <c r="L94" t="s">
        <v>420</v>
      </c>
      <c r="M94" t="s">
        <v>253</v>
      </c>
      <c r="N94" t="s">
        <v>440</v>
      </c>
      <c r="O94" t="s">
        <v>440</v>
      </c>
      <c r="P94" t="s">
        <v>78</v>
      </c>
      <c r="Q94" t="s">
        <v>79</v>
      </c>
      <c r="R94" t="s">
        <v>78</v>
      </c>
      <c r="S94" t="s">
        <v>90</v>
      </c>
      <c r="T94" t="s">
        <v>78</v>
      </c>
      <c r="U94" s="5">
        <v>12357</v>
      </c>
      <c r="V94" s="5">
        <v>7949653.1399999997</v>
      </c>
      <c r="W94" s="5">
        <v>643.33196892449621</v>
      </c>
      <c r="X94" s="5">
        <v>10907.681817999999</v>
      </c>
      <c r="Y94" s="5">
        <v>8821524.0399999991</v>
      </c>
      <c r="Z94" s="5">
        <v>1366.8304989154012</v>
      </c>
      <c r="AA94" s="5">
        <v>23185662.059999999</v>
      </c>
      <c r="AB94" s="5">
        <v>1876.3180432143722</v>
      </c>
      <c r="AC94" s="5">
        <v>22061531.16</v>
      </c>
      <c r="AD94" s="5">
        <v>1785.3468608885653</v>
      </c>
      <c r="AE94" s="5">
        <v>24705989.289999999</v>
      </c>
      <c r="AF94" s="5">
        <v>1999.3517269563808</v>
      </c>
      <c r="AG94" s="5">
        <v>22305989.219999999</v>
      </c>
      <c r="AH94" s="5">
        <v>1805.1298227725174</v>
      </c>
      <c r="AI94" s="5">
        <v>136</v>
      </c>
      <c r="AJ94" s="5">
        <v>22.980714738495838</v>
      </c>
      <c r="AK94" s="5">
        <v>7979.2736067345404</v>
      </c>
      <c r="AL94" s="5">
        <v>26.212978733330395</v>
      </c>
      <c r="AM94" s="5">
        <v>7433.9825651021765</v>
      </c>
      <c r="AN94" s="6">
        <v>25.26</v>
      </c>
      <c r="AO94" s="5">
        <v>68.363685607910156</v>
      </c>
      <c r="AP94" s="5">
        <v>98</v>
      </c>
      <c r="AQ94" s="5">
        <v>136</v>
      </c>
      <c r="AR94" s="5">
        <v>123</v>
      </c>
      <c r="AS94" s="5">
        <v>145</v>
      </c>
      <c r="AT94" s="5">
        <v>170</v>
      </c>
      <c r="AU94" s="5">
        <v>100</v>
      </c>
      <c r="AV94" s="5">
        <v>90.441176470588232</v>
      </c>
      <c r="AW94" s="5">
        <v>100</v>
      </c>
      <c r="AX94" s="5">
        <v>100</v>
      </c>
      <c r="AY94" s="5">
        <v>30.6</v>
      </c>
      <c r="AZ94" s="5">
        <v>53.6</v>
      </c>
      <c r="BA94" t="s">
        <v>422</v>
      </c>
      <c r="BB94" t="s">
        <v>422</v>
      </c>
      <c r="BC94" s="5">
        <v>50.3</v>
      </c>
      <c r="BD94" s="5">
        <v>30.7</v>
      </c>
      <c r="BE94" s="5">
        <v>5</v>
      </c>
      <c r="BF94" s="5">
        <v>3</v>
      </c>
      <c r="BG94" s="5">
        <v>4</v>
      </c>
      <c r="BH94" s="5">
        <v>2019</v>
      </c>
      <c r="BI94" s="5">
        <v>1948.6682688297228</v>
      </c>
      <c r="BJ94" s="5">
        <v>24.421625137329102</v>
      </c>
      <c r="BK94" s="5"/>
      <c r="BM94">
        <f t="shared" si="18"/>
        <v>0.62040323940139985</v>
      </c>
      <c r="BN94">
        <f t="shared" si="19"/>
        <v>0.46889068593494354</v>
      </c>
      <c r="BO94">
        <f t="shared" si="20"/>
        <v>0.46368938112860619</v>
      </c>
      <c r="BP94">
        <f t="shared" si="21"/>
        <v>0.47783014072617674</v>
      </c>
      <c r="BQ94">
        <f t="shared" si="22"/>
        <v>0.19046379449622974</v>
      </c>
      <c r="BR94">
        <f t="shared" si="23"/>
        <v>0.42413052008566315</v>
      </c>
      <c r="BS94">
        <f t="shared" si="24"/>
        <v>0.50437687284956267</v>
      </c>
      <c r="BT94">
        <f t="shared" si="15"/>
        <v>5</v>
      </c>
      <c r="BU94" t="str">
        <f t="shared" si="16"/>
        <v>Attractivité Moyenne</v>
      </c>
      <c r="BY94" s="7">
        <f t="shared" si="17"/>
        <v>0.50437687284049959</v>
      </c>
      <c r="BZ94">
        <f t="shared" si="25"/>
        <v>5</v>
      </c>
      <c r="CB94">
        <f t="shared" si="26"/>
        <v>138.77551020408163</v>
      </c>
    </row>
    <row r="95" spans="1:80" x14ac:dyDescent="0.25">
      <c r="A95">
        <v>2019</v>
      </c>
      <c r="B95" t="s">
        <v>443</v>
      </c>
      <c r="C95" t="s">
        <v>444</v>
      </c>
      <c r="D95" s="5"/>
      <c r="E95" t="s">
        <v>413</v>
      </c>
      <c r="F95" t="s">
        <v>414</v>
      </c>
      <c r="G95" t="s">
        <v>415</v>
      </c>
      <c r="H95" t="s">
        <v>425</v>
      </c>
      <c r="I95" t="s">
        <v>426</v>
      </c>
      <c r="J95" t="s">
        <v>445</v>
      </c>
      <c r="K95" t="s">
        <v>428</v>
      </c>
      <c r="L95" t="s">
        <v>429</v>
      </c>
      <c r="M95" t="s">
        <v>430</v>
      </c>
      <c r="N95" t="s">
        <v>431</v>
      </c>
      <c r="O95" t="s">
        <v>443</v>
      </c>
      <c r="P95" t="s">
        <v>78</v>
      </c>
      <c r="Q95" t="s">
        <v>79</v>
      </c>
      <c r="R95" t="s">
        <v>78</v>
      </c>
      <c r="S95" t="s">
        <v>80</v>
      </c>
      <c r="T95" t="s">
        <v>78</v>
      </c>
      <c r="U95" s="5">
        <v>6454</v>
      </c>
      <c r="V95" s="5">
        <v>9349742.5399999991</v>
      </c>
      <c r="W95" s="5">
        <v>1448.674084288813</v>
      </c>
      <c r="X95" s="5">
        <v>9384.4513009999991</v>
      </c>
      <c r="Y95" s="5">
        <v>16915992.07</v>
      </c>
      <c r="Z95" s="5">
        <v>481.37480635155515</v>
      </c>
      <c r="AA95" s="5">
        <v>20287980.02</v>
      </c>
      <c r="AB95" s="5">
        <v>3143.4738177874187</v>
      </c>
      <c r="AC95" s="5">
        <v>19759761.52</v>
      </c>
      <c r="AD95" s="5">
        <v>3061.630232414007</v>
      </c>
      <c r="AE95" s="5">
        <v>18336306.82</v>
      </c>
      <c r="AF95" s="5">
        <v>2841.0763588472264</v>
      </c>
      <c r="AG95" s="5">
        <v>18332008.690000001</v>
      </c>
      <c r="AH95" s="5">
        <v>2840.4103951038119</v>
      </c>
      <c r="AI95" s="5">
        <v>51</v>
      </c>
      <c r="AJ95" s="5">
        <v>22.316643412655882</v>
      </c>
      <c r="AK95" s="5">
        <v>4119.4402982183801</v>
      </c>
      <c r="AL95" s="5">
        <v>18.800482732363811</v>
      </c>
      <c r="AM95" s="5">
        <v>3768.1115656823845</v>
      </c>
      <c r="AN95" s="6">
        <v>30.459999999999997</v>
      </c>
      <c r="AO95" s="5">
        <v>16.943395614624023</v>
      </c>
      <c r="AP95" s="5">
        <v>39</v>
      </c>
      <c r="AQ95" s="5">
        <v>51</v>
      </c>
      <c r="AR95" s="5">
        <v>65</v>
      </c>
      <c r="AS95" s="5">
        <v>79</v>
      </c>
      <c r="AT95" s="5">
        <v>72</v>
      </c>
      <c r="AU95" s="5">
        <v>100</v>
      </c>
      <c r="AV95" s="5">
        <v>100</v>
      </c>
      <c r="AW95" s="5">
        <v>100</v>
      </c>
      <c r="AX95" s="5">
        <v>91.139240506329116</v>
      </c>
      <c r="AY95" s="5">
        <v>30.6</v>
      </c>
      <c r="AZ95" s="5">
        <v>53.6</v>
      </c>
      <c r="BA95" t="s">
        <v>422</v>
      </c>
      <c r="BB95" t="s">
        <v>422</v>
      </c>
      <c r="BC95" s="5">
        <v>50.3</v>
      </c>
      <c r="BD95" s="5">
        <v>30.7</v>
      </c>
      <c r="BE95" s="5">
        <v>5</v>
      </c>
      <c r="BF95" s="5">
        <v>3</v>
      </c>
      <c r="BG95" s="5">
        <v>4</v>
      </c>
      <c r="BH95" s="5">
        <v>2019</v>
      </c>
      <c r="BI95" s="5">
        <v>708.42316424232035</v>
      </c>
      <c r="BJ95" s="5">
        <v>17.197072982788086</v>
      </c>
      <c r="BK95" s="5"/>
      <c r="BM95">
        <f t="shared" si="18"/>
        <v>0.62040323940139985</v>
      </c>
      <c r="BN95">
        <f t="shared" si="19"/>
        <v>0.51371204153395966</v>
      </c>
      <c r="BO95">
        <f t="shared" si="20"/>
        <v>0.43142841267973348</v>
      </c>
      <c r="BP95">
        <f t="shared" si="21"/>
        <v>0.48195006074362368</v>
      </c>
      <c r="BQ95">
        <f t="shared" si="22"/>
        <v>0.19046379449622974</v>
      </c>
      <c r="BR95">
        <f t="shared" si="23"/>
        <v>0.10511737525772216</v>
      </c>
      <c r="BS95">
        <f t="shared" si="24"/>
        <v>0.40066482863461367</v>
      </c>
      <c r="BT95">
        <f t="shared" si="15"/>
        <v>27</v>
      </c>
      <c r="BU95" t="str">
        <f t="shared" si="16"/>
        <v>Attractivité Moyenne</v>
      </c>
      <c r="BY95" s="7">
        <f t="shared" si="17"/>
        <v>0.4006648286274142</v>
      </c>
      <c r="BZ95">
        <f t="shared" si="25"/>
        <v>27</v>
      </c>
      <c r="CB95">
        <f t="shared" si="26"/>
        <v>130.76923076923077</v>
      </c>
    </row>
    <row r="96" spans="1:80" x14ac:dyDescent="0.25">
      <c r="A96">
        <v>2019</v>
      </c>
      <c r="B96" t="s">
        <v>446</v>
      </c>
      <c r="C96" t="s">
        <v>447</v>
      </c>
      <c r="D96" s="5"/>
      <c r="E96" t="s">
        <v>413</v>
      </c>
      <c r="F96" t="s">
        <v>414</v>
      </c>
      <c r="G96" t="s">
        <v>415</v>
      </c>
      <c r="H96" t="s">
        <v>448</v>
      </c>
      <c r="I96" t="s">
        <v>449</v>
      </c>
      <c r="J96" t="s">
        <v>450</v>
      </c>
      <c r="K96" t="s">
        <v>451</v>
      </c>
      <c r="L96" t="s">
        <v>452</v>
      </c>
      <c r="M96" t="s">
        <v>453</v>
      </c>
      <c r="N96" t="s">
        <v>454</v>
      </c>
      <c r="O96" t="s">
        <v>446</v>
      </c>
      <c r="P96" t="s">
        <v>78</v>
      </c>
      <c r="Q96" t="s">
        <v>78</v>
      </c>
      <c r="R96" t="s">
        <v>78</v>
      </c>
      <c r="S96" t="s">
        <v>80</v>
      </c>
      <c r="T96" t="s">
        <v>79</v>
      </c>
      <c r="U96" s="5">
        <v>35141</v>
      </c>
      <c r="V96" s="5">
        <v>20680054.800000001</v>
      </c>
      <c r="W96" s="5">
        <v>588.48794285876897</v>
      </c>
      <c r="X96" s="5">
        <v>7202.7695800000001</v>
      </c>
      <c r="Y96" s="5">
        <v>20678300.300000001</v>
      </c>
      <c r="Z96" s="5">
        <v>620.28077811440744</v>
      </c>
      <c r="AA96" s="5">
        <v>77955968.120000005</v>
      </c>
      <c r="AB96" s="5">
        <v>2218.3764867249083</v>
      </c>
      <c r="AC96" s="5">
        <v>74191905.390000001</v>
      </c>
      <c r="AD96" s="5">
        <v>2111.2633502176946</v>
      </c>
      <c r="AE96" s="5">
        <v>74714918.400000006</v>
      </c>
      <c r="AF96" s="5">
        <v>2126.1466207563817</v>
      </c>
      <c r="AG96" s="5">
        <v>74714918.400000006</v>
      </c>
      <c r="AH96" s="5">
        <v>2126.1466207563817</v>
      </c>
      <c r="AI96" s="5">
        <v>255</v>
      </c>
      <c r="AJ96" s="5">
        <v>28.928020150684851</v>
      </c>
      <c r="AK96" s="5">
        <v>21451.319522419199</v>
      </c>
      <c r="AL96" s="5">
        <v>19.79303182233653</v>
      </c>
      <c r="AM96" s="5">
        <v>19671.375323392342</v>
      </c>
      <c r="AN96" s="6">
        <v>29.633333333333336</v>
      </c>
      <c r="AO96" s="5">
        <v>29.173942565917969</v>
      </c>
      <c r="AP96" s="5">
        <v>387</v>
      </c>
      <c r="AQ96" s="5">
        <v>255</v>
      </c>
      <c r="AR96" s="5">
        <v>322</v>
      </c>
      <c r="AS96" s="5">
        <v>466</v>
      </c>
      <c r="AT96" s="5">
        <v>445</v>
      </c>
      <c r="AU96" s="5">
        <v>65.891472868217051</v>
      </c>
      <c r="AV96" s="5">
        <v>100</v>
      </c>
      <c r="AW96" s="5">
        <v>100</v>
      </c>
      <c r="AX96" s="5">
        <v>95.493562231759654</v>
      </c>
      <c r="AY96" s="5">
        <v>30.6</v>
      </c>
      <c r="AZ96" s="5">
        <v>53.6</v>
      </c>
      <c r="BA96" t="s">
        <v>422</v>
      </c>
      <c r="BB96" t="s">
        <v>422</v>
      </c>
      <c r="BC96" s="5">
        <v>50.3</v>
      </c>
      <c r="BD96" s="5">
        <v>30.7</v>
      </c>
      <c r="BE96" s="5">
        <v>5</v>
      </c>
      <c r="BF96" s="5">
        <v>3</v>
      </c>
      <c r="BG96" s="5">
        <v>4</v>
      </c>
      <c r="BH96" s="5">
        <v>2019</v>
      </c>
      <c r="BI96" s="5">
        <v>3893.5615776503014</v>
      </c>
      <c r="BJ96" s="5">
        <v>18.150686264038086</v>
      </c>
      <c r="BK96" s="5"/>
      <c r="BM96">
        <f t="shared" si="18"/>
        <v>0.40879283216371304</v>
      </c>
      <c r="BN96">
        <f t="shared" si="19"/>
        <v>0.5077957938457226</v>
      </c>
      <c r="BO96">
        <f t="shared" si="20"/>
        <v>0.43655707945878497</v>
      </c>
      <c r="BP96">
        <f t="shared" si="21"/>
        <v>0.44093286529186126</v>
      </c>
      <c r="BQ96">
        <f t="shared" si="22"/>
        <v>0.19046379449622974</v>
      </c>
      <c r="BR96">
        <f t="shared" si="23"/>
        <v>0.18099608474005896</v>
      </c>
      <c r="BS96">
        <f t="shared" si="24"/>
        <v>0.35255995651391425</v>
      </c>
      <c r="BT96">
        <f t="shared" si="15"/>
        <v>54</v>
      </c>
      <c r="BU96" t="str">
        <f t="shared" si="16"/>
        <v>Attractivité Moyenne</v>
      </c>
      <c r="BY96" s="7">
        <f t="shared" si="17"/>
        <v>0.35255995650757921</v>
      </c>
      <c r="BZ96">
        <f t="shared" si="25"/>
        <v>54</v>
      </c>
      <c r="CB96">
        <f t="shared" si="26"/>
        <v>65.891472868217051</v>
      </c>
    </row>
    <row r="97" spans="1:80" x14ac:dyDescent="0.25">
      <c r="A97">
        <v>2019</v>
      </c>
      <c r="B97" t="s">
        <v>455</v>
      </c>
      <c r="C97" t="s">
        <v>456</v>
      </c>
      <c r="D97" s="5"/>
      <c r="E97" t="s">
        <v>413</v>
      </c>
      <c r="F97" t="s">
        <v>414</v>
      </c>
      <c r="G97" t="s">
        <v>415</v>
      </c>
      <c r="H97" t="s">
        <v>448</v>
      </c>
      <c r="I97" t="s">
        <v>449</v>
      </c>
      <c r="J97" t="s">
        <v>457</v>
      </c>
      <c r="K97" t="s">
        <v>451</v>
      </c>
      <c r="L97" t="s">
        <v>452</v>
      </c>
      <c r="M97" t="s">
        <v>453</v>
      </c>
      <c r="N97" t="s">
        <v>454</v>
      </c>
      <c r="O97" t="s">
        <v>455</v>
      </c>
      <c r="P97" t="s">
        <v>78</v>
      </c>
      <c r="Q97" t="s">
        <v>79</v>
      </c>
      <c r="R97" t="s">
        <v>78</v>
      </c>
      <c r="S97" t="s">
        <v>90</v>
      </c>
      <c r="T97" t="s">
        <v>79</v>
      </c>
      <c r="U97" s="5">
        <v>33337</v>
      </c>
      <c r="V97" s="5">
        <v>24765469.379999999</v>
      </c>
      <c r="W97" s="5">
        <v>742.88236433992256</v>
      </c>
      <c r="X97" s="5">
        <v>14638.878940000001</v>
      </c>
      <c r="Y97" s="5">
        <v>33950118.869999997</v>
      </c>
      <c r="Z97" s="5">
        <v>605.30093549422327</v>
      </c>
      <c r="AA97" s="5">
        <v>65590469.229999997</v>
      </c>
      <c r="AB97" s="5">
        <v>1967.4976521582626</v>
      </c>
      <c r="AC97" s="5">
        <v>61503300.149999999</v>
      </c>
      <c r="AD97" s="5">
        <v>1844.8960659327474</v>
      </c>
      <c r="AE97" s="5">
        <v>62556659.549999997</v>
      </c>
      <c r="AF97" s="5">
        <v>1876.4933722290548</v>
      </c>
      <c r="AG97" s="5">
        <v>57012812.549999997</v>
      </c>
      <c r="AH97" s="5">
        <v>1710.1962549119596</v>
      </c>
      <c r="AI97" s="5">
        <v>548</v>
      </c>
      <c r="AJ97" s="5">
        <v>16.315797174500773</v>
      </c>
      <c r="AK97" s="5">
        <v>22049.748704196601</v>
      </c>
      <c r="AL97" s="5">
        <v>14.507593527363206</v>
      </c>
      <c r="AM97" s="5">
        <v>20502.65963424373</v>
      </c>
      <c r="AN97" s="6">
        <v>32.46</v>
      </c>
      <c r="AO97" s="5">
        <v>32.257026672363281</v>
      </c>
      <c r="AP97" s="5">
        <v>440</v>
      </c>
      <c r="AQ97" s="5">
        <v>548</v>
      </c>
      <c r="AR97" s="5">
        <v>595</v>
      </c>
      <c r="AS97" s="5">
        <v>491</v>
      </c>
      <c r="AT97" s="5">
        <v>540</v>
      </c>
      <c r="AU97" s="5">
        <v>100</v>
      </c>
      <c r="AV97" s="5">
        <v>100</v>
      </c>
      <c r="AW97" s="5">
        <v>82.521008403361336</v>
      </c>
      <c r="AX97" s="5">
        <v>100</v>
      </c>
      <c r="AY97" s="5">
        <v>30.6</v>
      </c>
      <c r="AZ97" s="5">
        <v>53.6</v>
      </c>
      <c r="BA97" t="s">
        <v>422</v>
      </c>
      <c r="BB97" t="s">
        <v>422</v>
      </c>
      <c r="BC97" s="5">
        <v>50.3</v>
      </c>
      <c r="BD97" s="5">
        <v>30.7</v>
      </c>
      <c r="BE97" s="5">
        <v>5</v>
      </c>
      <c r="BF97" s="5">
        <v>3</v>
      </c>
      <c r="BG97" s="5">
        <v>4</v>
      </c>
      <c r="BH97" s="5">
        <v>2019</v>
      </c>
      <c r="BI97" s="5">
        <v>2974.4425220348521</v>
      </c>
      <c r="BJ97" s="5">
        <v>13.489688873291016</v>
      </c>
      <c r="BK97" s="5"/>
      <c r="BM97">
        <f t="shared" si="18"/>
        <v>0.62040323940139985</v>
      </c>
      <c r="BN97">
        <f t="shared" si="19"/>
        <v>0.53671277264633221</v>
      </c>
      <c r="BO97">
        <f t="shared" si="20"/>
        <v>0.41902034789170539</v>
      </c>
      <c r="BP97">
        <f t="shared" si="21"/>
        <v>0.51917950519663503</v>
      </c>
      <c r="BQ97">
        <f t="shared" si="22"/>
        <v>0.19046379449622974</v>
      </c>
      <c r="BR97">
        <f t="shared" si="23"/>
        <v>0.20012363840991537</v>
      </c>
      <c r="BS97">
        <f t="shared" si="24"/>
        <v>0.44885111663846122</v>
      </c>
      <c r="BT97">
        <f t="shared" si="15"/>
        <v>11</v>
      </c>
      <c r="BU97" t="str">
        <f t="shared" si="16"/>
        <v>Attractivité Moyenne</v>
      </c>
      <c r="BY97" s="7">
        <f t="shared" si="17"/>
        <v>0.4488511166303959</v>
      </c>
      <c r="BZ97">
        <f t="shared" si="25"/>
        <v>11</v>
      </c>
      <c r="CB97">
        <f t="shared" si="26"/>
        <v>124.54545454545453</v>
      </c>
    </row>
    <row r="98" spans="1:80" x14ac:dyDescent="0.25">
      <c r="A98">
        <v>2019</v>
      </c>
      <c r="B98" t="s">
        <v>458</v>
      </c>
      <c r="C98" t="s">
        <v>459</v>
      </c>
      <c r="D98" s="5"/>
      <c r="E98" t="s">
        <v>413</v>
      </c>
      <c r="F98" t="s">
        <v>414</v>
      </c>
      <c r="G98" t="s">
        <v>415</v>
      </c>
      <c r="H98" t="s">
        <v>425</v>
      </c>
      <c r="I98" t="s">
        <v>426</v>
      </c>
      <c r="J98" t="s">
        <v>460</v>
      </c>
      <c r="K98" t="s">
        <v>428</v>
      </c>
      <c r="L98" t="s">
        <v>429</v>
      </c>
      <c r="M98" t="s">
        <v>430</v>
      </c>
      <c r="N98" t="s">
        <v>458</v>
      </c>
      <c r="O98" t="s">
        <v>458</v>
      </c>
      <c r="P98" t="s">
        <v>78</v>
      </c>
      <c r="Q98" t="s">
        <v>79</v>
      </c>
      <c r="R98" t="s">
        <v>78</v>
      </c>
      <c r="S98" t="s">
        <v>80</v>
      </c>
      <c r="T98" t="s">
        <v>79</v>
      </c>
      <c r="U98" s="5">
        <v>56088</v>
      </c>
      <c r="V98" s="5">
        <v>40504703.210000001</v>
      </c>
      <c r="W98" s="5">
        <v>722.16344333903862</v>
      </c>
      <c r="X98" s="5">
        <v>8413.9447760000003</v>
      </c>
      <c r="Y98" s="5">
        <v>7226846.1900000004</v>
      </c>
      <c r="Z98" s="5">
        <v>187.87620729995322</v>
      </c>
      <c r="AA98" s="5">
        <v>106127786.76000001</v>
      </c>
      <c r="AB98" s="5">
        <v>1892.165646127514</v>
      </c>
      <c r="AC98" s="5">
        <v>99573202.420000002</v>
      </c>
      <c r="AD98" s="5">
        <v>1775.3031382826987</v>
      </c>
      <c r="AE98" s="5">
        <v>105667362.14</v>
      </c>
      <c r="AF98" s="5">
        <v>1883.9566777207247</v>
      </c>
      <c r="AG98" s="5">
        <v>86995021.140000001</v>
      </c>
      <c r="AH98" s="5">
        <v>1551.0451636713735</v>
      </c>
      <c r="AI98" s="5">
        <v>459</v>
      </c>
      <c r="AJ98" s="5">
        <v>22.279812890028229</v>
      </c>
      <c r="AK98" s="5">
        <v>36754.633336293002</v>
      </c>
      <c r="AL98" s="5">
        <v>15.651912050230399</v>
      </c>
      <c r="AM98" s="5">
        <v>33837.85453977513</v>
      </c>
      <c r="AN98" s="6">
        <v>25.569999999999997</v>
      </c>
      <c r="AO98" s="5">
        <v>9.9724273681640625</v>
      </c>
      <c r="AP98" s="5">
        <v>480</v>
      </c>
      <c r="AQ98" s="5">
        <v>459</v>
      </c>
      <c r="AR98" s="5">
        <v>542</v>
      </c>
      <c r="AS98" s="5">
        <v>685</v>
      </c>
      <c r="AT98" s="5">
        <v>708</v>
      </c>
      <c r="AU98" s="5">
        <v>95.625</v>
      </c>
      <c r="AV98" s="5">
        <v>100</v>
      </c>
      <c r="AW98" s="5">
        <v>100</v>
      </c>
      <c r="AX98" s="5">
        <v>100</v>
      </c>
      <c r="AY98" s="5">
        <v>30.6</v>
      </c>
      <c r="AZ98" s="5">
        <v>53.6</v>
      </c>
      <c r="BA98" t="s">
        <v>422</v>
      </c>
      <c r="BB98" t="s">
        <v>422</v>
      </c>
      <c r="BC98" s="5">
        <v>50.3</v>
      </c>
      <c r="BD98" s="5">
        <v>30.7</v>
      </c>
      <c r="BE98" s="5">
        <v>5</v>
      </c>
      <c r="BF98" s="5">
        <v>3</v>
      </c>
      <c r="BG98" s="5">
        <v>4</v>
      </c>
      <c r="BH98" s="5">
        <v>2019</v>
      </c>
      <c r="BI98" s="5">
        <v>5296.2712322504976</v>
      </c>
      <c r="BJ98" s="5">
        <v>14.409805297851563</v>
      </c>
      <c r="BK98" s="5"/>
      <c r="BM98">
        <f t="shared" si="18"/>
        <v>0.59326059767758865</v>
      </c>
      <c r="BN98">
        <f t="shared" si="19"/>
        <v>0.53100434054209422</v>
      </c>
      <c r="BO98">
        <f t="shared" si="20"/>
        <v>0.46176613108646197</v>
      </c>
      <c r="BP98">
        <f t="shared" si="21"/>
        <v>0.48217855849909408</v>
      </c>
      <c r="BQ98">
        <f t="shared" si="22"/>
        <v>0.19046379449622974</v>
      </c>
      <c r="BR98">
        <f t="shared" si="23"/>
        <v>6.186926243904161E-2</v>
      </c>
      <c r="BS98">
        <f t="shared" si="24"/>
        <v>0.39975884531099187</v>
      </c>
      <c r="BT98">
        <f t="shared" ref="BT98:BT113" si="27">RANK(BS98,$BS$2:$BS$113,0)</f>
        <v>29</v>
      </c>
      <c r="BU98" t="str">
        <f t="shared" ref="BU98:BU113" si="28">IF(BS98&lt;=0.333,"Attractivité Faible",IF(BS98&lt;=0.67,"Attractivité Moyenne",IF(BS98&gt;0.67,"Attractivité Forte","")))</f>
        <v>Attractivité Moyenne</v>
      </c>
      <c r="BY98" s="7">
        <f t="shared" ref="BY98:BY113" si="29">SQRT(3)/4*(BM98*BN98+BN98*BO98+BO98*BP98+BP98*BQ98+BQ98*BR98+BR98*BM98)</f>
        <v>0.39975884530380867</v>
      </c>
      <c r="BZ98">
        <f t="shared" si="25"/>
        <v>29</v>
      </c>
      <c r="CB98">
        <f t="shared" si="26"/>
        <v>95.625</v>
      </c>
    </row>
    <row r="99" spans="1:80" x14ac:dyDescent="0.25">
      <c r="A99">
        <v>2019</v>
      </c>
      <c r="B99" t="s">
        <v>431</v>
      </c>
      <c r="C99" t="s">
        <v>461</v>
      </c>
      <c r="D99" s="5"/>
      <c r="E99" t="s">
        <v>413</v>
      </c>
      <c r="F99" t="s">
        <v>414</v>
      </c>
      <c r="G99" t="s">
        <v>415</v>
      </c>
      <c r="H99" t="s">
        <v>425</v>
      </c>
      <c r="I99" t="s">
        <v>426</v>
      </c>
      <c r="J99" t="s">
        <v>462</v>
      </c>
      <c r="K99" t="s">
        <v>428</v>
      </c>
      <c r="L99" t="s">
        <v>429</v>
      </c>
      <c r="M99" t="s">
        <v>430</v>
      </c>
      <c r="N99" t="s">
        <v>431</v>
      </c>
      <c r="O99" t="s">
        <v>431</v>
      </c>
      <c r="P99" t="s">
        <v>78</v>
      </c>
      <c r="Q99" t="s">
        <v>79</v>
      </c>
      <c r="R99" t="s">
        <v>78</v>
      </c>
      <c r="S99" t="s">
        <v>80</v>
      </c>
      <c r="T99" t="s">
        <v>79</v>
      </c>
      <c r="U99" s="5">
        <v>38466</v>
      </c>
      <c r="V99" s="5">
        <v>11051394.970000001</v>
      </c>
      <c r="W99" s="5">
        <v>287.3029420787189</v>
      </c>
      <c r="X99" s="5">
        <v>8480.3409150000007</v>
      </c>
      <c r="Y99" s="5">
        <v>53040240.890000001</v>
      </c>
      <c r="Z99" s="5">
        <v>355.17146380334412</v>
      </c>
      <c r="AA99" s="5">
        <v>70380469.129999995</v>
      </c>
      <c r="AB99" s="5">
        <v>1829.6799545052772</v>
      </c>
      <c r="AC99" s="5">
        <v>66555920.350000001</v>
      </c>
      <c r="AD99" s="5">
        <v>1730.2532197265118</v>
      </c>
      <c r="AE99" s="5">
        <v>67359042.549999997</v>
      </c>
      <c r="AF99" s="5">
        <v>1751.131974990901</v>
      </c>
      <c r="AG99" s="5">
        <v>65747117.549999997</v>
      </c>
      <c r="AH99" s="5">
        <v>1709.2267859928247</v>
      </c>
      <c r="AI99" s="5">
        <v>261</v>
      </c>
      <c r="AJ99" s="5">
        <v>22.536141142075643</v>
      </c>
      <c r="AK99" s="5">
        <v>23620.233931183298</v>
      </c>
      <c r="AL99" s="5">
        <v>19.447480485661288</v>
      </c>
      <c r="AM99" s="5">
        <v>21586.586181510869</v>
      </c>
      <c r="AN99" s="6">
        <v>35.206666666666671</v>
      </c>
      <c r="AO99" s="5">
        <v>20.282392501831055</v>
      </c>
      <c r="AP99" s="5">
        <v>222</v>
      </c>
      <c r="AQ99" s="5">
        <v>261</v>
      </c>
      <c r="AR99" s="5">
        <v>268</v>
      </c>
      <c r="AS99" s="5">
        <v>366</v>
      </c>
      <c r="AT99" s="5">
        <v>352</v>
      </c>
      <c r="AU99" s="5">
        <v>100</v>
      </c>
      <c r="AV99" s="5">
        <v>100</v>
      </c>
      <c r="AW99" s="5">
        <v>100</v>
      </c>
      <c r="AX99" s="5">
        <v>96.174863387978135</v>
      </c>
      <c r="AY99" s="5">
        <v>30.6</v>
      </c>
      <c r="AZ99" s="5">
        <v>53.6</v>
      </c>
      <c r="BA99" t="s">
        <v>422</v>
      </c>
      <c r="BB99" t="s">
        <v>422</v>
      </c>
      <c r="BC99" s="5">
        <v>50.3</v>
      </c>
      <c r="BD99" s="5">
        <v>30.7</v>
      </c>
      <c r="BE99" s="5">
        <v>5</v>
      </c>
      <c r="BF99" s="5">
        <v>3</v>
      </c>
      <c r="BG99" s="5">
        <v>4</v>
      </c>
      <c r="BH99" s="5">
        <v>2019</v>
      </c>
      <c r="BI99" s="5">
        <v>4198.0471351697825</v>
      </c>
      <c r="BJ99" s="5">
        <v>17.773097991943359</v>
      </c>
      <c r="BK99" s="5"/>
      <c r="BM99">
        <f t="shared" si="18"/>
        <v>0.62040323940139985</v>
      </c>
      <c r="BN99">
        <f t="shared" si="19"/>
        <v>0.51013836371739807</v>
      </c>
      <c r="BO99">
        <f t="shared" si="20"/>
        <v>0.40197993891614692</v>
      </c>
      <c r="BP99">
        <f t="shared" si="21"/>
        <v>0.48058828971989087</v>
      </c>
      <c r="BQ99">
        <f t="shared" si="22"/>
        <v>0.19046379449622974</v>
      </c>
      <c r="BR99">
        <f t="shared" si="23"/>
        <v>0.1258326201094665</v>
      </c>
      <c r="BS99">
        <f t="shared" si="24"/>
        <v>0.39331060112000715</v>
      </c>
      <c r="BT99">
        <f t="shared" si="27"/>
        <v>30</v>
      </c>
      <c r="BU99" t="str">
        <f t="shared" si="28"/>
        <v>Attractivité Moyenne</v>
      </c>
      <c r="BY99" s="7">
        <f t="shared" si="29"/>
        <v>0.39331060111293981</v>
      </c>
      <c r="BZ99">
        <f t="shared" si="25"/>
        <v>30</v>
      </c>
      <c r="CB99">
        <f t="shared" si="26"/>
        <v>117.56756756756756</v>
      </c>
    </row>
    <row r="100" spans="1:80" x14ac:dyDescent="0.25">
      <c r="A100">
        <v>2019</v>
      </c>
      <c r="B100" t="s">
        <v>463</v>
      </c>
      <c r="C100" t="s">
        <v>464</v>
      </c>
      <c r="D100" s="5"/>
      <c r="E100" t="s">
        <v>413</v>
      </c>
      <c r="F100" t="s">
        <v>414</v>
      </c>
      <c r="G100" t="s">
        <v>415</v>
      </c>
      <c r="H100" t="s">
        <v>465</v>
      </c>
      <c r="I100" t="s">
        <v>466</v>
      </c>
      <c r="J100" t="s">
        <v>467</v>
      </c>
      <c r="K100" t="s">
        <v>468</v>
      </c>
      <c r="L100" t="s">
        <v>469</v>
      </c>
      <c r="M100" t="s">
        <v>470</v>
      </c>
      <c r="N100" t="s">
        <v>463</v>
      </c>
      <c r="O100" t="s">
        <v>463</v>
      </c>
      <c r="P100" t="s">
        <v>78</v>
      </c>
      <c r="Q100" t="s">
        <v>79</v>
      </c>
      <c r="R100" t="s">
        <v>78</v>
      </c>
      <c r="S100" t="s">
        <v>90</v>
      </c>
      <c r="T100" t="s">
        <v>79</v>
      </c>
      <c r="U100" s="5">
        <v>149337</v>
      </c>
      <c r="V100" s="5">
        <v>67665175.730000004</v>
      </c>
      <c r="W100" s="5">
        <v>453.10389073036157</v>
      </c>
      <c r="X100" s="5">
        <v>12653.907245</v>
      </c>
      <c r="Y100" s="5">
        <v>8292888.7800000003</v>
      </c>
      <c r="Z100" s="5">
        <v>217.27903110016507</v>
      </c>
      <c r="AA100" s="5">
        <v>266389477.00999999</v>
      </c>
      <c r="AB100" s="5">
        <v>1783.8143059657016</v>
      </c>
      <c r="AC100" s="5">
        <v>251764542.16999999</v>
      </c>
      <c r="AD100" s="5">
        <v>1685.8818790386842</v>
      </c>
      <c r="AE100" s="5">
        <v>275420950.39999998</v>
      </c>
      <c r="AF100" s="5">
        <v>1844.2914374870259</v>
      </c>
      <c r="AG100" s="5">
        <v>248412455.90000001</v>
      </c>
      <c r="AH100" s="5">
        <v>1663.4354239070024</v>
      </c>
      <c r="AI100" s="5">
        <v>1521</v>
      </c>
      <c r="AJ100" s="5">
        <v>20.643920284842281</v>
      </c>
      <c r="AK100" s="5">
        <v>100826.37764984</v>
      </c>
      <c r="AL100" s="5">
        <v>20.734296051687252</v>
      </c>
      <c r="AM100" s="5">
        <v>93733.753789306851</v>
      </c>
      <c r="AN100" s="6">
        <v>18.48</v>
      </c>
      <c r="AO100" s="5">
        <v>11.781166076660156</v>
      </c>
      <c r="AP100" s="5">
        <v>1356</v>
      </c>
      <c r="AQ100" s="5">
        <v>1521</v>
      </c>
      <c r="AR100" s="5">
        <v>1838</v>
      </c>
      <c r="AS100" s="5">
        <v>2331</v>
      </c>
      <c r="AT100" s="5">
        <v>2498</v>
      </c>
      <c r="AU100" s="5">
        <v>100</v>
      </c>
      <c r="AV100" s="5">
        <v>100</v>
      </c>
      <c r="AW100" s="5">
        <v>100</v>
      </c>
      <c r="AX100" s="5">
        <v>100</v>
      </c>
      <c r="AY100" s="5">
        <v>30.6</v>
      </c>
      <c r="AZ100" s="5">
        <v>53.6</v>
      </c>
      <c r="BA100" t="s">
        <v>422</v>
      </c>
      <c r="BB100" t="s">
        <v>422</v>
      </c>
      <c r="BC100" s="5">
        <v>50.3</v>
      </c>
      <c r="BD100" s="5">
        <v>30.7</v>
      </c>
      <c r="BE100" s="5">
        <v>5</v>
      </c>
      <c r="BF100" s="5">
        <v>3</v>
      </c>
      <c r="BG100" s="5">
        <v>4</v>
      </c>
      <c r="BH100" s="5">
        <v>2019</v>
      </c>
      <c r="BI100" s="5">
        <v>19435.034011034499</v>
      </c>
      <c r="BJ100" s="5">
        <v>19.27574348449707</v>
      </c>
      <c r="BK100" s="5"/>
      <c r="BM100">
        <f t="shared" si="18"/>
        <v>0.62040323940139985</v>
      </c>
      <c r="BN100">
        <f t="shared" si="19"/>
        <v>0.50081590240487572</v>
      </c>
      <c r="BO100">
        <f t="shared" si="20"/>
        <v>0.50575272076002109</v>
      </c>
      <c r="BP100">
        <f t="shared" si="21"/>
        <v>0.49232768921479564</v>
      </c>
      <c r="BQ100">
        <f t="shared" si="22"/>
        <v>0.19046379449622974</v>
      </c>
      <c r="BR100">
        <f t="shared" si="23"/>
        <v>7.3090735978858415E-2</v>
      </c>
      <c r="BS100">
        <f t="shared" si="24"/>
        <v>0.41830341191665937</v>
      </c>
      <c r="BT100">
        <f t="shared" si="27"/>
        <v>20</v>
      </c>
      <c r="BU100" t="str">
        <f t="shared" si="28"/>
        <v>Attractivité Moyenne</v>
      </c>
      <c r="BY100" s="7">
        <f t="shared" si="29"/>
        <v>0.418303411909143</v>
      </c>
      <c r="BZ100">
        <f t="shared" si="25"/>
        <v>20</v>
      </c>
      <c r="CB100">
        <f t="shared" si="26"/>
        <v>112.16814159292035</v>
      </c>
    </row>
    <row r="101" spans="1:80" x14ac:dyDescent="0.25">
      <c r="A101">
        <v>2019</v>
      </c>
      <c r="B101" t="s">
        <v>471</v>
      </c>
      <c r="C101" t="s">
        <v>295</v>
      </c>
      <c r="D101" s="5"/>
      <c r="E101" t="s">
        <v>413</v>
      </c>
      <c r="F101" t="s">
        <v>414</v>
      </c>
      <c r="G101" t="s">
        <v>415</v>
      </c>
      <c r="H101" t="s">
        <v>434</v>
      </c>
      <c r="I101" t="s">
        <v>435</v>
      </c>
      <c r="J101" t="s">
        <v>472</v>
      </c>
      <c r="K101" t="s">
        <v>419</v>
      </c>
      <c r="L101" t="s">
        <v>420</v>
      </c>
      <c r="M101" t="s">
        <v>253</v>
      </c>
      <c r="N101" t="s">
        <v>471</v>
      </c>
      <c r="O101" t="s">
        <v>471</v>
      </c>
      <c r="P101" t="s">
        <v>78</v>
      </c>
      <c r="Q101" t="s">
        <v>79</v>
      </c>
      <c r="R101" t="s">
        <v>78</v>
      </c>
      <c r="S101" t="s">
        <v>80</v>
      </c>
      <c r="T101" t="s">
        <v>79</v>
      </c>
      <c r="U101" s="5">
        <v>38167</v>
      </c>
      <c r="V101" s="5">
        <v>11817722.24</v>
      </c>
      <c r="W101" s="5">
        <v>309.63193963371498</v>
      </c>
      <c r="X101" s="5">
        <v>8487.0672479999994</v>
      </c>
      <c r="Y101" s="5">
        <v>11538778.609999999</v>
      </c>
      <c r="Z101" s="5">
        <v>337.78625907494143</v>
      </c>
      <c r="AA101" s="5">
        <v>56282984.600000001</v>
      </c>
      <c r="AB101" s="5">
        <v>1474.650472921634</v>
      </c>
      <c r="AC101" s="5">
        <v>52758151.140000001</v>
      </c>
      <c r="AD101" s="5">
        <v>1382.2975643880839</v>
      </c>
      <c r="AE101" s="5">
        <v>59818448.600000001</v>
      </c>
      <c r="AF101" s="5">
        <v>1567.2819084549481</v>
      </c>
      <c r="AG101" s="5">
        <v>53015876.880000003</v>
      </c>
      <c r="AH101" s="5">
        <v>1389.0501448895643</v>
      </c>
      <c r="AI101" s="5">
        <v>260</v>
      </c>
      <c r="AJ101" s="5">
        <v>30.340641139889879</v>
      </c>
      <c r="AK101" s="5">
        <v>24192.4794386434</v>
      </c>
      <c r="AL101" s="5">
        <v>23.846591397856599</v>
      </c>
      <c r="AM101" s="5">
        <v>22387.282510389286</v>
      </c>
      <c r="AN101" s="6">
        <v>29.633333333333336</v>
      </c>
      <c r="AO101" s="5">
        <v>21.552360534667969</v>
      </c>
      <c r="AP101" s="5">
        <v>280</v>
      </c>
      <c r="AQ101" s="5">
        <v>260</v>
      </c>
      <c r="AR101" s="5">
        <v>313</v>
      </c>
      <c r="AS101" s="5">
        <v>338</v>
      </c>
      <c r="AT101" s="5">
        <v>381</v>
      </c>
      <c r="AU101" s="5">
        <v>92.857142857142861</v>
      </c>
      <c r="AV101" s="5">
        <v>100</v>
      </c>
      <c r="AW101" s="5">
        <v>100</v>
      </c>
      <c r="AX101" s="5">
        <v>100</v>
      </c>
      <c r="AY101" s="5">
        <v>30.6</v>
      </c>
      <c r="AZ101" s="5">
        <v>53.6</v>
      </c>
      <c r="BA101" t="s">
        <v>422</v>
      </c>
      <c r="BB101" t="s">
        <v>422</v>
      </c>
      <c r="BC101" s="5">
        <v>50.3</v>
      </c>
      <c r="BD101" s="5">
        <v>30.7</v>
      </c>
      <c r="BE101" s="5">
        <v>5</v>
      </c>
      <c r="BF101" s="5">
        <v>3</v>
      </c>
      <c r="BG101" s="5">
        <v>4</v>
      </c>
      <c r="BH101" s="5">
        <v>2019</v>
      </c>
      <c r="BI101" s="5">
        <v>5338.6037853363459</v>
      </c>
      <c r="BJ101" s="5">
        <v>22.067203521728516</v>
      </c>
      <c r="BK101" s="5"/>
      <c r="BM101">
        <f t="shared" si="18"/>
        <v>0.57608872230129993</v>
      </c>
      <c r="BN101">
        <f t="shared" si="19"/>
        <v>0.48349759390729635</v>
      </c>
      <c r="BO101">
        <f t="shared" si="20"/>
        <v>0.43655707945878497</v>
      </c>
      <c r="BP101">
        <f t="shared" si="21"/>
        <v>0.4321689189143692</v>
      </c>
      <c r="BQ101">
        <f t="shared" si="22"/>
        <v>0.19046379449622974</v>
      </c>
      <c r="BR101">
        <f t="shared" si="23"/>
        <v>0.13371154292454893</v>
      </c>
      <c r="BS101">
        <f t="shared" si="24"/>
        <v>0.37372792033415353</v>
      </c>
      <c r="BT101">
        <f t="shared" si="27"/>
        <v>42</v>
      </c>
      <c r="BU101" t="str">
        <f t="shared" si="28"/>
        <v>Attractivité Moyenne</v>
      </c>
      <c r="BY101" s="7">
        <f t="shared" si="29"/>
        <v>0.37372792032743807</v>
      </c>
      <c r="BZ101">
        <f t="shared" si="25"/>
        <v>42</v>
      </c>
      <c r="CB101">
        <f t="shared" si="26"/>
        <v>92.857142857142861</v>
      </c>
    </row>
    <row r="102" spans="1:80" x14ac:dyDescent="0.25">
      <c r="A102">
        <v>2019</v>
      </c>
      <c r="B102" t="s">
        <v>473</v>
      </c>
      <c r="C102" t="s">
        <v>474</v>
      </c>
      <c r="D102" s="5"/>
      <c r="E102" t="s">
        <v>413</v>
      </c>
      <c r="F102" t="s">
        <v>414</v>
      </c>
      <c r="G102" t="s">
        <v>415</v>
      </c>
      <c r="H102" t="s">
        <v>448</v>
      </c>
      <c r="I102" t="s">
        <v>449</v>
      </c>
      <c r="J102" t="s">
        <v>475</v>
      </c>
      <c r="K102" t="s">
        <v>451</v>
      </c>
      <c r="L102" t="s">
        <v>452</v>
      </c>
      <c r="M102" t="s">
        <v>453</v>
      </c>
      <c r="N102" t="s">
        <v>473</v>
      </c>
      <c r="O102" t="s">
        <v>473</v>
      </c>
      <c r="P102" t="s">
        <v>78</v>
      </c>
      <c r="Q102" t="s">
        <v>79</v>
      </c>
      <c r="R102" t="s">
        <v>79</v>
      </c>
      <c r="S102" t="s">
        <v>90</v>
      </c>
      <c r="T102" t="s">
        <v>79</v>
      </c>
      <c r="U102" s="5">
        <v>34160</v>
      </c>
      <c r="V102" s="5">
        <v>17633348.469999999</v>
      </c>
      <c r="W102" s="5">
        <v>516.1987257025761</v>
      </c>
      <c r="X102" s="5">
        <v>11775.670555000001</v>
      </c>
      <c r="Y102" s="5">
        <v>13990258.26</v>
      </c>
      <c r="Z102" s="5">
        <v>259.88739522960321</v>
      </c>
      <c r="AA102" s="5">
        <v>55757315.82</v>
      </c>
      <c r="AB102" s="5">
        <v>1632.239924473068</v>
      </c>
      <c r="AC102" s="5">
        <v>49662745.960000001</v>
      </c>
      <c r="AD102" s="5">
        <v>1453.8274578454332</v>
      </c>
      <c r="AE102" s="5">
        <v>56264796.009999998</v>
      </c>
      <c r="AF102" s="5">
        <v>1647.0959019320842</v>
      </c>
      <c r="AG102" s="5">
        <v>50866427.670000002</v>
      </c>
      <c r="AH102" s="5">
        <v>1489.0640418618268</v>
      </c>
      <c r="AI102" s="5">
        <v>437</v>
      </c>
      <c r="AJ102" s="5">
        <v>25.722556720196021</v>
      </c>
      <c r="AK102" s="5">
        <v>23112.273974315001</v>
      </c>
      <c r="AL102" s="5">
        <v>18.62099912142963</v>
      </c>
      <c r="AM102" s="5">
        <v>21564.922376420724</v>
      </c>
      <c r="AN102" s="6">
        <v>30.616666666666664</v>
      </c>
      <c r="AO102" s="5">
        <v>15.778522491455078</v>
      </c>
      <c r="AP102" s="5">
        <v>419</v>
      </c>
      <c r="AQ102" s="5">
        <v>437</v>
      </c>
      <c r="AR102" s="5">
        <v>503</v>
      </c>
      <c r="AS102" s="5">
        <v>568</v>
      </c>
      <c r="AT102" s="5">
        <v>639</v>
      </c>
      <c r="AU102" s="5">
        <v>100</v>
      </c>
      <c r="AV102" s="5">
        <v>100</v>
      </c>
      <c r="AW102" s="5">
        <v>100</v>
      </c>
      <c r="AX102" s="5">
        <v>100</v>
      </c>
      <c r="AY102" s="5">
        <v>30.6</v>
      </c>
      <c r="AZ102" s="5">
        <v>53.6</v>
      </c>
      <c r="BA102" t="s">
        <v>422</v>
      </c>
      <c r="BB102" t="s">
        <v>422</v>
      </c>
      <c r="BC102" s="5">
        <v>50.3</v>
      </c>
      <c r="BD102" s="5">
        <v>30.7</v>
      </c>
      <c r="BE102" s="5">
        <v>5</v>
      </c>
      <c r="BF102" s="5">
        <v>3</v>
      </c>
      <c r="BG102" s="5">
        <v>4</v>
      </c>
      <c r="BH102" s="5">
        <v>2019</v>
      </c>
      <c r="BI102" s="5">
        <v>4015.6040062502848</v>
      </c>
      <c r="BJ102" s="5">
        <v>17.374336242675781</v>
      </c>
      <c r="BK102" s="5"/>
      <c r="BM102">
        <f t="shared" si="18"/>
        <v>0.62040323940139985</v>
      </c>
      <c r="BN102">
        <f t="shared" si="19"/>
        <v>0.5126122945273478</v>
      </c>
      <c r="BO102">
        <f t="shared" si="20"/>
        <v>0.43045644760467128</v>
      </c>
      <c r="BP102">
        <f t="shared" si="21"/>
        <v>0.46081966425244125</v>
      </c>
      <c r="BQ102">
        <f t="shared" si="22"/>
        <v>0.19046379449622974</v>
      </c>
      <c r="BR102">
        <f t="shared" si="23"/>
        <v>9.7890464666665775E-2</v>
      </c>
      <c r="BS102">
        <f t="shared" si="24"/>
        <v>0.39152662251784082</v>
      </c>
      <c r="BT102">
        <f t="shared" si="27"/>
        <v>32</v>
      </c>
      <c r="BU102" t="str">
        <f t="shared" si="28"/>
        <v>Attractivité Moyenne</v>
      </c>
      <c r="BY102" s="7">
        <f t="shared" si="29"/>
        <v>0.39152662251080556</v>
      </c>
      <c r="BZ102">
        <f t="shared" si="25"/>
        <v>32</v>
      </c>
      <c r="CB102">
        <f t="shared" si="26"/>
        <v>104.29594272076372</v>
      </c>
    </row>
    <row r="103" spans="1:80" x14ac:dyDescent="0.25">
      <c r="A103">
        <v>2019</v>
      </c>
      <c r="B103" t="s">
        <v>476</v>
      </c>
      <c r="C103" t="s">
        <v>175</v>
      </c>
      <c r="D103" s="5"/>
      <c r="E103" t="s">
        <v>413</v>
      </c>
      <c r="F103" t="s">
        <v>414</v>
      </c>
      <c r="G103" t="s">
        <v>415</v>
      </c>
      <c r="H103" t="s">
        <v>416</v>
      </c>
      <c r="I103" t="s">
        <v>417</v>
      </c>
      <c r="J103" t="s">
        <v>477</v>
      </c>
      <c r="K103" t="s">
        <v>419</v>
      </c>
      <c r="L103" t="s">
        <v>420</v>
      </c>
      <c r="M103" t="s">
        <v>253</v>
      </c>
      <c r="N103" t="s">
        <v>476</v>
      </c>
      <c r="O103" t="s">
        <v>476</v>
      </c>
      <c r="P103" t="s">
        <v>78</v>
      </c>
      <c r="Q103" t="s">
        <v>79</v>
      </c>
      <c r="R103" t="s">
        <v>78</v>
      </c>
      <c r="S103" t="s">
        <v>80</v>
      </c>
      <c r="T103" t="s">
        <v>79</v>
      </c>
      <c r="U103" s="5">
        <v>53832</v>
      </c>
      <c r="V103" s="5">
        <v>17361146.91</v>
      </c>
      <c r="W103" s="5">
        <v>322.50607278198839</v>
      </c>
      <c r="X103" s="5">
        <v>8279.5196579999993</v>
      </c>
      <c r="Y103" s="5">
        <v>40574567.890000001</v>
      </c>
      <c r="Z103" s="5">
        <v>379.48529638982416</v>
      </c>
      <c r="AA103" s="5">
        <v>101272635.56</v>
      </c>
      <c r="AB103" s="5">
        <v>1881.2720233318473</v>
      </c>
      <c r="AC103" s="5">
        <v>97901746.909999996</v>
      </c>
      <c r="AD103" s="5">
        <v>1818.6533457794619</v>
      </c>
      <c r="AE103" s="5">
        <v>101087341.02</v>
      </c>
      <c r="AF103" s="5">
        <v>1877.8299342398573</v>
      </c>
      <c r="AG103" s="5">
        <v>93029341.019999996</v>
      </c>
      <c r="AH103" s="5">
        <v>1728.1420162728489</v>
      </c>
      <c r="AI103" s="5">
        <v>364</v>
      </c>
      <c r="AJ103" s="5">
        <v>24.878871080320373</v>
      </c>
      <c r="AK103" s="5">
        <v>34032.151439916503</v>
      </c>
      <c r="AL103" s="5">
        <v>18.923676296750056</v>
      </c>
      <c r="AM103" s="5">
        <v>31137.185762186637</v>
      </c>
      <c r="AN103" s="6">
        <v>62.513333333333328</v>
      </c>
      <c r="AO103" s="5">
        <v>20.208715438842773</v>
      </c>
      <c r="AP103" s="5">
        <v>337</v>
      </c>
      <c r="AQ103" s="5">
        <v>364</v>
      </c>
      <c r="AR103" s="5">
        <v>428</v>
      </c>
      <c r="AS103" s="5">
        <v>516</v>
      </c>
      <c r="AT103" s="5">
        <v>530</v>
      </c>
      <c r="AU103" s="5">
        <v>100</v>
      </c>
      <c r="AV103" s="5">
        <v>100</v>
      </c>
      <c r="AW103" s="5">
        <v>100</v>
      </c>
      <c r="AX103" s="5">
        <v>100</v>
      </c>
      <c r="AY103" s="5">
        <v>30.6</v>
      </c>
      <c r="AZ103" s="5">
        <v>53.6</v>
      </c>
      <c r="BA103" t="s">
        <v>422</v>
      </c>
      <c r="BB103" t="s">
        <v>422</v>
      </c>
      <c r="BC103" s="5">
        <v>50.3</v>
      </c>
      <c r="BD103" s="5">
        <v>30.7</v>
      </c>
      <c r="BE103" s="5">
        <v>5</v>
      </c>
      <c r="BF103" s="5">
        <v>3</v>
      </c>
      <c r="BG103" s="5">
        <v>4</v>
      </c>
      <c r="BH103" s="5">
        <v>2019</v>
      </c>
      <c r="BI103" s="5">
        <v>5892.3002415539459</v>
      </c>
      <c r="BJ103" s="5">
        <v>17.313922882080078</v>
      </c>
      <c r="BK103" s="5"/>
      <c r="BM103">
        <f t="shared" si="18"/>
        <v>0.62040323940139985</v>
      </c>
      <c r="BN103">
        <f t="shared" si="19"/>
        <v>0.51298710097351485</v>
      </c>
      <c r="BO103">
        <f t="shared" si="20"/>
        <v>0.2325684943436048</v>
      </c>
      <c r="BP103">
        <f t="shared" si="21"/>
        <v>0.46605391729259416</v>
      </c>
      <c r="BQ103">
        <f t="shared" si="22"/>
        <v>0.19046379449622974</v>
      </c>
      <c r="BR103">
        <f t="shared" si="23"/>
        <v>0.1253755252239914</v>
      </c>
      <c r="BS103">
        <f t="shared" si="24"/>
        <v>0.31886286013593618</v>
      </c>
      <c r="BT103">
        <f t="shared" si="27"/>
        <v>79</v>
      </c>
      <c r="BU103" t="str">
        <f t="shared" si="28"/>
        <v>Attractivité Faible</v>
      </c>
      <c r="BY103" s="7">
        <f t="shared" si="29"/>
        <v>0.31886286013020659</v>
      </c>
      <c r="BZ103">
        <f t="shared" si="25"/>
        <v>79</v>
      </c>
      <c r="CB103">
        <f t="shared" si="26"/>
        <v>108.01186943620178</v>
      </c>
    </row>
    <row r="104" spans="1:80" x14ac:dyDescent="0.25">
      <c r="A104">
        <v>2019</v>
      </c>
      <c r="B104" t="s">
        <v>454</v>
      </c>
      <c r="C104" t="s">
        <v>478</v>
      </c>
      <c r="D104" s="5"/>
      <c r="E104" t="s">
        <v>413</v>
      </c>
      <c r="F104" t="s">
        <v>414</v>
      </c>
      <c r="G104" t="s">
        <v>415</v>
      </c>
      <c r="H104" t="s">
        <v>448</v>
      </c>
      <c r="I104" t="s">
        <v>449</v>
      </c>
      <c r="J104" t="s">
        <v>479</v>
      </c>
      <c r="K104" t="s">
        <v>451</v>
      </c>
      <c r="L104" t="s">
        <v>452</v>
      </c>
      <c r="M104" t="s">
        <v>453</v>
      </c>
      <c r="N104" t="s">
        <v>454</v>
      </c>
      <c r="O104" t="s">
        <v>454</v>
      </c>
      <c r="P104" t="s">
        <v>78</v>
      </c>
      <c r="Q104" t="s">
        <v>79</v>
      </c>
      <c r="R104" t="s">
        <v>79</v>
      </c>
      <c r="S104" t="s">
        <v>90</v>
      </c>
      <c r="T104" t="s">
        <v>79</v>
      </c>
      <c r="U104" s="5">
        <v>106920</v>
      </c>
      <c r="V104" s="5">
        <v>50698885.780000001</v>
      </c>
      <c r="W104" s="5">
        <v>474.17588645716427</v>
      </c>
      <c r="X104" s="5">
        <v>13493.468878</v>
      </c>
      <c r="Y104" s="5">
        <v>50702378.259999998</v>
      </c>
      <c r="Z104" s="5">
        <v>596.08481477562634</v>
      </c>
      <c r="AA104" s="5">
        <v>185876681.09999999</v>
      </c>
      <c r="AB104" s="5">
        <v>1738.4650308641974</v>
      </c>
      <c r="AC104" s="5">
        <v>175752363.21000001</v>
      </c>
      <c r="AD104" s="5">
        <v>1643.7744407968576</v>
      </c>
      <c r="AE104" s="5">
        <v>188806711.28999999</v>
      </c>
      <c r="AF104" s="5">
        <v>1765.8689795173962</v>
      </c>
      <c r="AG104" s="5">
        <v>170736191.28999999</v>
      </c>
      <c r="AH104" s="5">
        <v>1596.8592526187804</v>
      </c>
      <c r="AI104" s="5">
        <v>1181</v>
      </c>
      <c r="AJ104" s="5">
        <v>19.56021986240205</v>
      </c>
      <c r="AK104" s="5">
        <v>68970.019707496394</v>
      </c>
      <c r="AL104" s="5">
        <v>19.808813893698112</v>
      </c>
      <c r="AM104" s="5">
        <v>64009.266613911466</v>
      </c>
      <c r="AN104" s="6">
        <v>27.429999999999996</v>
      </c>
      <c r="AO104" s="5">
        <v>33.755889892578125</v>
      </c>
      <c r="AP104" s="5">
        <v>1110</v>
      </c>
      <c r="AQ104" s="5">
        <v>1181</v>
      </c>
      <c r="AR104" s="5">
        <v>1258</v>
      </c>
      <c r="AS104" s="5">
        <v>1648</v>
      </c>
      <c r="AT104" s="5">
        <v>1733</v>
      </c>
      <c r="AU104" s="5">
        <v>100</v>
      </c>
      <c r="AV104" s="5">
        <v>100</v>
      </c>
      <c r="AW104" s="5">
        <v>100</v>
      </c>
      <c r="AX104" s="5">
        <v>100</v>
      </c>
      <c r="AY104" s="5">
        <v>30.6</v>
      </c>
      <c r="AZ104" s="5">
        <v>53.6</v>
      </c>
      <c r="BA104" t="s">
        <v>422</v>
      </c>
      <c r="BB104" t="s">
        <v>422</v>
      </c>
      <c r="BC104" s="5">
        <v>50.3</v>
      </c>
      <c r="BD104" s="5">
        <v>30.7</v>
      </c>
      <c r="BE104" s="5">
        <v>5</v>
      </c>
      <c r="BF104" s="5">
        <v>3</v>
      </c>
      <c r="BG104" s="5">
        <v>4</v>
      </c>
      <c r="BH104" s="5">
        <v>2019</v>
      </c>
      <c r="BI104" s="5">
        <v>12679.47649827076</v>
      </c>
      <c r="BJ104" s="5">
        <v>18.384040832519531</v>
      </c>
      <c r="BK104" s="5"/>
      <c r="BM104">
        <f t="shared" si="18"/>
        <v>0.62040323940139985</v>
      </c>
      <c r="BN104">
        <f t="shared" si="19"/>
        <v>0.50634805454357257</v>
      </c>
      <c r="BO104">
        <f t="shared" si="20"/>
        <v>0.45022663083359593</v>
      </c>
      <c r="BP104">
        <f t="shared" si="21"/>
        <v>0.49905100174102152</v>
      </c>
      <c r="BQ104">
        <f t="shared" si="22"/>
        <v>0.19046379449622974</v>
      </c>
      <c r="BR104">
        <f t="shared" si="23"/>
        <v>0.20942263438232439</v>
      </c>
      <c r="BS104">
        <f t="shared" si="24"/>
        <v>0.44672294962972398</v>
      </c>
      <c r="BT104">
        <f t="shared" si="27"/>
        <v>12</v>
      </c>
      <c r="BU104" t="str">
        <f t="shared" si="28"/>
        <v>Attractivité Moyenne</v>
      </c>
      <c r="BY104" s="7">
        <f t="shared" si="29"/>
        <v>0.4467229496216969</v>
      </c>
      <c r="BZ104">
        <f t="shared" si="25"/>
        <v>12</v>
      </c>
      <c r="CB104">
        <f t="shared" si="26"/>
        <v>106.3963963963964</v>
      </c>
    </row>
    <row r="105" spans="1:80" x14ac:dyDescent="0.25">
      <c r="A105">
        <v>2019</v>
      </c>
      <c r="B105" t="s">
        <v>437</v>
      </c>
      <c r="C105" t="s">
        <v>298</v>
      </c>
      <c r="D105" s="5"/>
      <c r="E105" t="s">
        <v>413</v>
      </c>
      <c r="F105" t="s">
        <v>414</v>
      </c>
      <c r="G105" t="s">
        <v>415</v>
      </c>
      <c r="H105" t="s">
        <v>416</v>
      </c>
      <c r="I105" t="s">
        <v>417</v>
      </c>
      <c r="J105" t="s">
        <v>480</v>
      </c>
      <c r="K105" t="s">
        <v>419</v>
      </c>
      <c r="L105" t="s">
        <v>420</v>
      </c>
      <c r="M105" t="s">
        <v>253</v>
      </c>
      <c r="N105" t="s">
        <v>437</v>
      </c>
      <c r="O105" t="s">
        <v>437</v>
      </c>
      <c r="P105" t="s">
        <v>78</v>
      </c>
      <c r="Q105" t="s">
        <v>79</v>
      </c>
      <c r="R105" t="s">
        <v>78</v>
      </c>
      <c r="S105" t="s">
        <v>90</v>
      </c>
      <c r="T105" t="s">
        <v>79</v>
      </c>
      <c r="U105" s="5">
        <v>85059</v>
      </c>
      <c r="V105" s="5">
        <v>63475936.329999998</v>
      </c>
      <c r="W105" s="5">
        <v>746.25773086916138</v>
      </c>
      <c r="X105" s="5">
        <v>11499.131128000001</v>
      </c>
      <c r="Y105" s="5">
        <v>5806731.4900000002</v>
      </c>
      <c r="Z105" s="5">
        <v>1098.0959701210288</v>
      </c>
      <c r="AA105" s="5">
        <v>178982764.72999999</v>
      </c>
      <c r="AB105" s="5">
        <v>2104.219009511045</v>
      </c>
      <c r="AC105" s="5">
        <v>166209206.66</v>
      </c>
      <c r="AD105" s="5">
        <v>1954.0460934175101</v>
      </c>
      <c r="AE105" s="5">
        <v>177422616.53999999</v>
      </c>
      <c r="AF105" s="5">
        <v>2085.8770563961484</v>
      </c>
      <c r="AG105" s="5">
        <v>154496405.81</v>
      </c>
      <c r="AH105" s="5">
        <v>1816.3440177994098</v>
      </c>
      <c r="AI105" s="5">
        <v>939</v>
      </c>
      <c r="AJ105" s="5">
        <v>24.372603804197517</v>
      </c>
      <c r="AK105" s="5">
        <v>56353.809290665202</v>
      </c>
      <c r="AL105" s="5">
        <v>18.890311710255837</v>
      </c>
      <c r="AM105" s="5">
        <v>52310.304176750135</v>
      </c>
      <c r="AN105" s="6">
        <v>24.753333333333334</v>
      </c>
      <c r="AO105" s="5">
        <v>52.644329071044922</v>
      </c>
      <c r="AP105" s="5">
        <v>905</v>
      </c>
      <c r="AQ105" s="5">
        <v>939</v>
      </c>
      <c r="AR105" s="5">
        <v>1108</v>
      </c>
      <c r="AS105" s="5">
        <v>1237</v>
      </c>
      <c r="AT105" s="5">
        <v>1316</v>
      </c>
      <c r="AU105" s="5">
        <v>100</v>
      </c>
      <c r="AV105" s="5">
        <v>100</v>
      </c>
      <c r="AW105" s="5">
        <v>100</v>
      </c>
      <c r="AX105" s="5">
        <v>100</v>
      </c>
      <c r="AY105" s="5">
        <v>30.6</v>
      </c>
      <c r="AZ105" s="5">
        <v>53.6</v>
      </c>
      <c r="BA105" t="s">
        <v>422</v>
      </c>
      <c r="BB105" t="s">
        <v>422</v>
      </c>
      <c r="BC105" s="5">
        <v>50.3</v>
      </c>
      <c r="BD105" s="5">
        <v>30.7</v>
      </c>
      <c r="BE105" s="5">
        <v>5</v>
      </c>
      <c r="BF105" s="5">
        <v>3</v>
      </c>
      <c r="BG105" s="5">
        <v>4</v>
      </c>
      <c r="BH105" s="5">
        <v>2019</v>
      </c>
      <c r="BI105" s="5">
        <v>9881.5795155710784</v>
      </c>
      <c r="BJ105" s="5">
        <v>17.534891128540039</v>
      </c>
      <c r="BK105" s="5"/>
      <c r="BM105">
        <f t="shared" si="18"/>
        <v>0.62040323940139985</v>
      </c>
      <c r="BN105">
        <f t="shared" si="19"/>
        <v>0.51161620681442876</v>
      </c>
      <c r="BO105">
        <f t="shared" si="20"/>
        <v>0.46683275754157333</v>
      </c>
      <c r="BP105">
        <f t="shared" si="21"/>
        <v>0.46919481587368961</v>
      </c>
      <c r="BQ105">
        <f t="shared" si="22"/>
        <v>0.19046379449622974</v>
      </c>
      <c r="BR105">
        <f t="shared" si="23"/>
        <v>0.32660712291789556</v>
      </c>
      <c r="BS105">
        <f t="shared" si="24"/>
        <v>0.48908032986274358</v>
      </c>
      <c r="BT105">
        <f t="shared" si="27"/>
        <v>7</v>
      </c>
      <c r="BU105" t="str">
        <f t="shared" si="28"/>
        <v>Attractivité Moyenne</v>
      </c>
      <c r="BY105" s="7">
        <f t="shared" si="29"/>
        <v>0.48908032985395539</v>
      </c>
      <c r="BZ105">
        <f t="shared" si="25"/>
        <v>7</v>
      </c>
      <c r="CB105">
        <f t="shared" si="26"/>
        <v>103.75690607734806</v>
      </c>
    </row>
    <row r="106" spans="1:80" x14ac:dyDescent="0.25">
      <c r="A106">
        <v>2019</v>
      </c>
      <c r="B106" t="s">
        <v>481</v>
      </c>
      <c r="C106" t="s">
        <v>482</v>
      </c>
      <c r="D106" s="5"/>
      <c r="E106" t="s">
        <v>413</v>
      </c>
      <c r="F106" t="s">
        <v>414</v>
      </c>
      <c r="G106" t="s">
        <v>415</v>
      </c>
      <c r="H106" t="s">
        <v>434</v>
      </c>
      <c r="I106" t="s">
        <v>435</v>
      </c>
      <c r="J106" t="s">
        <v>483</v>
      </c>
      <c r="K106" t="s">
        <v>419</v>
      </c>
      <c r="L106" t="s">
        <v>420</v>
      </c>
      <c r="M106" t="s">
        <v>253</v>
      </c>
      <c r="N106" t="s">
        <v>471</v>
      </c>
      <c r="O106" t="s">
        <v>481</v>
      </c>
      <c r="P106" t="s">
        <v>79</v>
      </c>
      <c r="Q106" t="s">
        <v>79</v>
      </c>
      <c r="R106" t="s">
        <v>78</v>
      </c>
      <c r="S106" t="s">
        <v>80</v>
      </c>
      <c r="T106" t="s">
        <v>78</v>
      </c>
      <c r="U106" s="5">
        <v>5288</v>
      </c>
      <c r="V106" s="5">
        <v>5970761.5999999996</v>
      </c>
      <c r="W106" s="5">
        <v>1129.1152798789713</v>
      </c>
      <c r="X106" s="5">
        <v>7292.6821810000001</v>
      </c>
      <c r="Y106" s="5">
        <v>6770892.5599999996</v>
      </c>
      <c r="Z106" s="5">
        <v>201.59265668264507</v>
      </c>
      <c r="AA106" s="5">
        <v>17103378.100000001</v>
      </c>
      <c r="AB106" s="5">
        <v>3234.3755862329808</v>
      </c>
      <c r="AC106" s="5">
        <v>16939347.989999998</v>
      </c>
      <c r="AD106" s="5">
        <v>3203.3562764750377</v>
      </c>
      <c r="AE106" s="5">
        <v>15651075.02</v>
      </c>
      <c r="AF106" s="5">
        <v>2959.7343078668682</v>
      </c>
      <c r="AG106" s="5">
        <v>15128410.02</v>
      </c>
      <c r="AH106" s="5">
        <v>2860.8944818456885</v>
      </c>
      <c r="AI106" s="5">
        <v>23</v>
      </c>
      <c r="AJ106" s="5">
        <v>28.209876543209809</v>
      </c>
      <c r="AK106" s="5">
        <v>3416.12981744423</v>
      </c>
      <c r="AL106" s="5">
        <v>23.407802600868134</v>
      </c>
      <c r="AM106" s="5">
        <v>3162.0288032454514</v>
      </c>
      <c r="AN106" s="6">
        <v>38.770000000000003</v>
      </c>
      <c r="AO106" s="5">
        <v>6.8111739158630371</v>
      </c>
      <c r="AP106" s="5">
        <v>28</v>
      </c>
      <c r="AQ106" s="5">
        <v>23</v>
      </c>
      <c r="AR106" s="5">
        <v>40</v>
      </c>
      <c r="AS106" s="5">
        <v>34</v>
      </c>
      <c r="AT106" s="5">
        <v>33</v>
      </c>
      <c r="AU106" s="5">
        <v>82.142857142857139</v>
      </c>
      <c r="AV106" s="5">
        <v>100</v>
      </c>
      <c r="AW106" s="5">
        <v>85</v>
      </c>
      <c r="AX106" s="5">
        <v>97.058823529411768</v>
      </c>
      <c r="AY106" s="5">
        <v>30.6</v>
      </c>
      <c r="AZ106" s="5">
        <v>53.6</v>
      </c>
      <c r="BA106" t="s">
        <v>422</v>
      </c>
      <c r="BB106" t="s">
        <v>422</v>
      </c>
      <c r="BC106" s="5">
        <v>50.3</v>
      </c>
      <c r="BD106" s="5">
        <v>30.7</v>
      </c>
      <c r="BE106" s="5">
        <v>5</v>
      </c>
      <c r="BF106" s="5">
        <v>3</v>
      </c>
      <c r="BG106" s="5">
        <v>4</v>
      </c>
      <c r="BH106" s="5">
        <v>2019</v>
      </c>
      <c r="BI106" s="5">
        <v>740.16146044628829</v>
      </c>
      <c r="BJ106" s="5">
        <v>21.666666030883789</v>
      </c>
      <c r="BK106" s="5"/>
      <c r="BM106">
        <f t="shared" si="18"/>
        <v>0.50961694665114987</v>
      </c>
      <c r="BN106">
        <f t="shared" si="19"/>
        <v>0.48598254147551412</v>
      </c>
      <c r="BO106">
        <f t="shared" si="20"/>
        <v>0.37987290348547709</v>
      </c>
      <c r="BP106">
        <f t="shared" si="21"/>
        <v>0.44538825149619049</v>
      </c>
      <c r="BQ106">
        <f t="shared" si="22"/>
        <v>0.19046379449622974</v>
      </c>
      <c r="BR106">
        <f t="shared" si="23"/>
        <v>4.225674361527746E-2</v>
      </c>
      <c r="BS106">
        <f t="shared" si="24"/>
        <v>0.30998553792596062</v>
      </c>
      <c r="BT106">
        <f t="shared" si="27"/>
        <v>84</v>
      </c>
      <c r="BU106" t="str">
        <f t="shared" si="28"/>
        <v>Attractivité Faible</v>
      </c>
      <c r="BY106" s="7">
        <f t="shared" si="29"/>
        <v>0.30998553792039052</v>
      </c>
      <c r="BZ106">
        <f t="shared" si="25"/>
        <v>84</v>
      </c>
      <c r="CB106">
        <f t="shared" si="26"/>
        <v>82.142857142857139</v>
      </c>
    </row>
    <row r="107" spans="1:80" x14ac:dyDescent="0.25">
      <c r="A107">
        <v>2019</v>
      </c>
      <c r="B107" t="s">
        <v>484</v>
      </c>
      <c r="C107" t="s">
        <v>305</v>
      </c>
      <c r="D107" s="5"/>
      <c r="E107" t="s">
        <v>413</v>
      </c>
      <c r="F107" t="s">
        <v>414</v>
      </c>
      <c r="G107" t="s">
        <v>415</v>
      </c>
      <c r="H107" t="s">
        <v>465</v>
      </c>
      <c r="I107" t="s">
        <v>466</v>
      </c>
      <c r="J107" t="s">
        <v>485</v>
      </c>
      <c r="K107" t="s">
        <v>468</v>
      </c>
      <c r="L107" t="s">
        <v>469</v>
      </c>
      <c r="M107" t="s">
        <v>470</v>
      </c>
      <c r="N107" t="s">
        <v>463</v>
      </c>
      <c r="O107" t="s">
        <v>484</v>
      </c>
      <c r="P107" t="s">
        <v>78</v>
      </c>
      <c r="Q107" t="s">
        <v>79</v>
      </c>
      <c r="R107" t="s">
        <v>78</v>
      </c>
      <c r="S107" t="s">
        <v>90</v>
      </c>
      <c r="T107" t="s">
        <v>79</v>
      </c>
      <c r="U107" s="5">
        <v>33587</v>
      </c>
      <c r="V107" s="5">
        <v>11575194.76</v>
      </c>
      <c r="W107" s="5">
        <v>344.63318426772264</v>
      </c>
      <c r="X107" s="5">
        <v>12497.725885</v>
      </c>
      <c r="Y107" s="5">
        <v>4611898.8600000003</v>
      </c>
      <c r="Z107" s="5">
        <v>698.77255454545457</v>
      </c>
      <c r="AA107" s="5">
        <v>64450314.560000002</v>
      </c>
      <c r="AB107" s="5">
        <v>1918.9065578944235</v>
      </c>
      <c r="AC107" s="5">
        <v>59646012.359999999</v>
      </c>
      <c r="AD107" s="5">
        <v>1775.8660303093459</v>
      </c>
      <c r="AE107" s="5">
        <v>59841640.789999999</v>
      </c>
      <c r="AF107" s="5">
        <v>1781.6905585494387</v>
      </c>
      <c r="AG107" s="5">
        <v>56841640.789999999</v>
      </c>
      <c r="AH107" s="5">
        <v>1692.3702858248728</v>
      </c>
      <c r="AI107" s="5">
        <v>309</v>
      </c>
      <c r="AJ107" s="5">
        <v>19.224848889700642</v>
      </c>
      <c r="AK107" s="5">
        <v>22827.779377065301</v>
      </c>
      <c r="AL107" s="5">
        <v>16.252360870554906</v>
      </c>
      <c r="AM107" s="5">
        <v>21239.880976763183</v>
      </c>
      <c r="AN107" s="6">
        <v>33.949999999999996</v>
      </c>
      <c r="AO107" s="5">
        <v>39.219635009765625</v>
      </c>
      <c r="AP107" s="5">
        <v>304</v>
      </c>
      <c r="AQ107" s="5">
        <v>309</v>
      </c>
      <c r="AR107" s="5">
        <v>384</v>
      </c>
      <c r="AS107" s="5">
        <v>448</v>
      </c>
      <c r="AT107" s="5">
        <v>490</v>
      </c>
      <c r="AU107" s="5">
        <v>100</v>
      </c>
      <c r="AV107" s="5">
        <v>100</v>
      </c>
      <c r="AW107" s="5">
        <v>100</v>
      </c>
      <c r="AX107" s="5">
        <v>100</v>
      </c>
      <c r="AY107" s="5">
        <v>30.6</v>
      </c>
      <c r="AZ107" s="5">
        <v>53.6</v>
      </c>
      <c r="BA107" t="s">
        <v>422</v>
      </c>
      <c r="BB107" t="s">
        <v>422</v>
      </c>
      <c r="BC107" s="5">
        <v>50.3</v>
      </c>
      <c r="BD107" s="5">
        <v>30.7</v>
      </c>
      <c r="BE107" s="5">
        <v>5</v>
      </c>
      <c r="BF107" s="5">
        <v>3</v>
      </c>
      <c r="BG107" s="5">
        <v>4</v>
      </c>
      <c r="BH107" s="5">
        <v>2019</v>
      </c>
      <c r="BI107" s="5">
        <v>3451.9821048198946</v>
      </c>
      <c r="BJ107" s="5">
        <v>15.121848106384277</v>
      </c>
      <c r="BK107" s="5"/>
      <c r="BM107">
        <f t="shared" si="18"/>
        <v>0.62040323940139985</v>
      </c>
      <c r="BN107">
        <f t="shared" si="19"/>
        <v>0.5265868038920325</v>
      </c>
      <c r="BO107">
        <f t="shared" si="20"/>
        <v>0.40977633962462467</v>
      </c>
      <c r="BP107">
        <f t="shared" si="21"/>
        <v>0.50113165411967309</v>
      </c>
      <c r="BQ107">
        <f t="shared" si="22"/>
        <v>0.19046379449622974</v>
      </c>
      <c r="BR107">
        <f t="shared" si="23"/>
        <v>0.24331988608199145</v>
      </c>
      <c r="BS107">
        <f t="shared" si="24"/>
        <v>0.45058365480197532</v>
      </c>
      <c r="BT107">
        <f t="shared" si="27"/>
        <v>10</v>
      </c>
      <c r="BU107" t="str">
        <f t="shared" si="28"/>
        <v>Attractivité Moyenne</v>
      </c>
      <c r="BY107" s="7">
        <f t="shared" si="29"/>
        <v>0.45058365479387885</v>
      </c>
      <c r="BZ107">
        <f t="shared" si="25"/>
        <v>10</v>
      </c>
      <c r="CB107">
        <f t="shared" si="26"/>
        <v>101.64473684210526</v>
      </c>
    </row>
    <row r="108" spans="1:80" x14ac:dyDescent="0.25">
      <c r="A108">
        <v>2019</v>
      </c>
      <c r="B108" t="s">
        <v>486</v>
      </c>
      <c r="C108" t="s">
        <v>180</v>
      </c>
      <c r="D108" s="5"/>
      <c r="E108" t="s">
        <v>413</v>
      </c>
      <c r="F108" t="s">
        <v>414</v>
      </c>
      <c r="G108" t="s">
        <v>415</v>
      </c>
      <c r="H108" t="s">
        <v>425</v>
      </c>
      <c r="I108" t="s">
        <v>426</v>
      </c>
      <c r="J108" t="s">
        <v>487</v>
      </c>
      <c r="K108" t="s">
        <v>428</v>
      </c>
      <c r="L108" t="s">
        <v>429</v>
      </c>
      <c r="M108" t="s">
        <v>430</v>
      </c>
      <c r="N108" t="s">
        <v>431</v>
      </c>
      <c r="O108" t="s">
        <v>486</v>
      </c>
      <c r="P108" t="s">
        <v>78</v>
      </c>
      <c r="Q108" t="s">
        <v>79</v>
      </c>
      <c r="R108" t="s">
        <v>78</v>
      </c>
      <c r="S108" t="s">
        <v>80</v>
      </c>
      <c r="T108" t="s">
        <v>78</v>
      </c>
      <c r="U108" s="5">
        <v>6600</v>
      </c>
      <c r="V108" s="5">
        <v>5082777.2</v>
      </c>
      <c r="W108" s="5">
        <v>770.11775757575765</v>
      </c>
      <c r="X108" s="5">
        <v>7104.2486760000002</v>
      </c>
      <c r="Y108" s="5">
        <v>7510475.9699999997</v>
      </c>
      <c r="Z108" s="5">
        <v>320.18058447371783</v>
      </c>
      <c r="AA108" s="5">
        <v>17774140.879999999</v>
      </c>
      <c r="AB108" s="5">
        <v>2693.0516484848481</v>
      </c>
      <c r="AC108" s="5">
        <v>17303262.539999999</v>
      </c>
      <c r="AD108" s="5">
        <v>2621.7064454545452</v>
      </c>
      <c r="AE108" s="5">
        <v>16339589.76</v>
      </c>
      <c r="AF108" s="5">
        <v>2475.6954181818182</v>
      </c>
      <c r="AG108" s="5">
        <v>15339589.76</v>
      </c>
      <c r="AH108" s="5">
        <v>2324.1802666666667</v>
      </c>
      <c r="AI108" s="5">
        <v>41</v>
      </c>
      <c r="AJ108" s="5">
        <v>27.976935172539608</v>
      </c>
      <c r="AK108" s="5">
        <v>4123.2366539863597</v>
      </c>
      <c r="AL108" s="5">
        <v>22.07044493721579</v>
      </c>
      <c r="AM108" s="5">
        <v>3780.657157168162</v>
      </c>
      <c r="AN108" s="6">
        <v>30.47666666666667</v>
      </c>
      <c r="AO108" s="5">
        <v>12.932955741882324</v>
      </c>
      <c r="AP108" s="5">
        <v>34</v>
      </c>
      <c r="AQ108" s="5">
        <v>41</v>
      </c>
      <c r="AR108" s="5">
        <v>43</v>
      </c>
      <c r="AS108" s="5">
        <v>38</v>
      </c>
      <c r="AT108" s="5">
        <v>54</v>
      </c>
      <c r="AU108" s="5">
        <v>100</v>
      </c>
      <c r="AV108" s="5">
        <v>100</v>
      </c>
      <c r="AW108" s="5">
        <v>88.372093023255815</v>
      </c>
      <c r="AX108" s="5">
        <v>100</v>
      </c>
      <c r="AY108" s="5">
        <v>30.6</v>
      </c>
      <c r="AZ108" s="5">
        <v>53.6</v>
      </c>
      <c r="BA108" t="s">
        <v>422</v>
      </c>
      <c r="BB108" t="s">
        <v>422</v>
      </c>
      <c r="BC108" s="5">
        <v>50.3</v>
      </c>
      <c r="BD108" s="5">
        <v>30.7</v>
      </c>
      <c r="BE108" s="5">
        <v>5</v>
      </c>
      <c r="BF108" s="5">
        <v>3</v>
      </c>
      <c r="BG108" s="5">
        <v>4</v>
      </c>
      <c r="BH108" s="5">
        <v>2019</v>
      </c>
      <c r="BI108" s="5">
        <v>834.40785613770709</v>
      </c>
      <c r="BJ108" s="5">
        <v>20.236719131469727</v>
      </c>
      <c r="BK108" s="5"/>
      <c r="BM108">
        <f t="shared" si="18"/>
        <v>0.62040323940139985</v>
      </c>
      <c r="BN108">
        <f t="shared" si="19"/>
        <v>0.49485397836119882</v>
      </c>
      <c r="BO108">
        <f t="shared" si="20"/>
        <v>0.43132501213983315</v>
      </c>
      <c r="BP108">
        <f t="shared" si="21"/>
        <v>0.4468334273057345</v>
      </c>
      <c r="BQ108">
        <f t="shared" si="22"/>
        <v>0.19046379449622974</v>
      </c>
      <c r="BR108">
        <f t="shared" si="23"/>
        <v>8.0236476372987281E-2</v>
      </c>
      <c r="BS108">
        <f t="shared" si="24"/>
        <v>0.37384110333656762</v>
      </c>
      <c r="BT108">
        <f t="shared" si="27"/>
        <v>41</v>
      </c>
      <c r="BU108" t="str">
        <f t="shared" si="28"/>
        <v>Attractivité Moyenne</v>
      </c>
      <c r="BY108" s="7">
        <f t="shared" si="29"/>
        <v>0.37384110332985016</v>
      </c>
      <c r="BZ108">
        <f t="shared" si="25"/>
        <v>41</v>
      </c>
      <c r="CB108">
        <f t="shared" si="26"/>
        <v>120.58823529411764</v>
      </c>
    </row>
    <row r="109" spans="1:80" x14ac:dyDescent="0.25">
      <c r="A109">
        <v>2019</v>
      </c>
      <c r="B109" t="s">
        <v>488</v>
      </c>
      <c r="C109" t="s">
        <v>489</v>
      </c>
      <c r="D109" s="5"/>
      <c r="E109" t="s">
        <v>413</v>
      </c>
      <c r="F109" t="s">
        <v>414</v>
      </c>
      <c r="G109" t="s">
        <v>415</v>
      </c>
      <c r="H109" t="s">
        <v>465</v>
      </c>
      <c r="I109" t="s">
        <v>466</v>
      </c>
      <c r="J109" t="s">
        <v>490</v>
      </c>
      <c r="K109" t="s">
        <v>468</v>
      </c>
      <c r="L109" t="s">
        <v>469</v>
      </c>
      <c r="M109" t="s">
        <v>470</v>
      </c>
      <c r="N109" t="s">
        <v>463</v>
      </c>
      <c r="O109" t="s">
        <v>488</v>
      </c>
      <c r="P109" t="s">
        <v>78</v>
      </c>
      <c r="Q109" t="s">
        <v>79</v>
      </c>
      <c r="R109" t="s">
        <v>78</v>
      </c>
      <c r="S109" t="s">
        <v>90</v>
      </c>
      <c r="T109" t="s">
        <v>79</v>
      </c>
      <c r="U109" s="5">
        <v>23457</v>
      </c>
      <c r="V109" s="5">
        <v>9693450.3399999999</v>
      </c>
      <c r="W109" s="5">
        <v>413.24339600119367</v>
      </c>
      <c r="X109" s="5">
        <v>10186.346740000001</v>
      </c>
      <c r="Y109" s="5">
        <v>3412025.39</v>
      </c>
      <c r="Z109" s="5">
        <v>454.33094407456724</v>
      </c>
      <c r="AA109" s="5">
        <v>41272661.829999998</v>
      </c>
      <c r="AB109" s="5">
        <v>1759.5029982521207</v>
      </c>
      <c r="AC109" s="5">
        <v>39089687.460000001</v>
      </c>
      <c r="AD109" s="5">
        <v>1666.4401867246452</v>
      </c>
      <c r="AE109" s="5">
        <v>41426139.439999998</v>
      </c>
      <c r="AF109" s="5">
        <v>1766.0459325574454</v>
      </c>
      <c r="AG109" s="5">
        <v>36126139.420000002</v>
      </c>
      <c r="AH109" s="5">
        <v>1540.1005849000298</v>
      </c>
      <c r="AI109" s="5">
        <v>215</v>
      </c>
      <c r="AJ109" s="5">
        <v>22.982002153717378</v>
      </c>
      <c r="AK109" s="5">
        <v>15960.6402547323</v>
      </c>
      <c r="AL109" s="5">
        <v>16.256611243044862</v>
      </c>
      <c r="AM109" s="5">
        <v>14750.402799546129</v>
      </c>
      <c r="AN109" s="6">
        <v>34.4</v>
      </c>
      <c r="AO109" s="5">
        <v>25.725885391235352</v>
      </c>
      <c r="AP109" s="5">
        <v>162</v>
      </c>
      <c r="AQ109" s="5">
        <v>215</v>
      </c>
      <c r="AR109" s="5">
        <v>199</v>
      </c>
      <c r="AS109" s="5">
        <v>275</v>
      </c>
      <c r="AT109" s="5">
        <v>293</v>
      </c>
      <c r="AU109" s="5">
        <v>100</v>
      </c>
      <c r="AV109" s="5">
        <v>92.558139534883722</v>
      </c>
      <c r="AW109" s="5">
        <v>100</v>
      </c>
      <c r="AX109" s="5">
        <v>100</v>
      </c>
      <c r="AY109" s="5">
        <v>30.6</v>
      </c>
      <c r="AZ109" s="5">
        <v>53.6</v>
      </c>
      <c r="BA109" t="s">
        <v>422</v>
      </c>
      <c r="BB109" t="s">
        <v>422</v>
      </c>
      <c r="BC109" s="5">
        <v>50.3</v>
      </c>
      <c r="BD109" s="5">
        <v>30.7</v>
      </c>
      <c r="BE109" s="5">
        <v>5</v>
      </c>
      <c r="BF109" s="5">
        <v>3</v>
      </c>
      <c r="BG109" s="5">
        <v>4</v>
      </c>
      <c r="BH109" s="5">
        <v>2019</v>
      </c>
      <c r="BI109" s="5">
        <v>2397.91563990542</v>
      </c>
      <c r="BJ109" s="5">
        <v>15.023931503295898</v>
      </c>
      <c r="BK109" s="5"/>
      <c r="BM109">
        <f t="shared" si="18"/>
        <v>0.62040323940139985</v>
      </c>
      <c r="BN109">
        <f t="shared" si="19"/>
        <v>0.52719428166950466</v>
      </c>
      <c r="BO109">
        <f t="shared" si="20"/>
        <v>0.40698452504731825</v>
      </c>
      <c r="BP109">
        <f t="shared" si="21"/>
        <v>0.47782215356043778</v>
      </c>
      <c r="BQ109">
        <f t="shared" si="22"/>
        <v>0.19046379449622974</v>
      </c>
      <c r="BR109">
        <f t="shared" si="23"/>
        <v>0.15960422633191559</v>
      </c>
      <c r="BS109">
        <f t="shared" si="24"/>
        <v>0.4141873892788705</v>
      </c>
      <c r="BT109">
        <f t="shared" si="27"/>
        <v>21</v>
      </c>
      <c r="BU109" t="str">
        <f t="shared" si="28"/>
        <v>Attractivité Moyenne</v>
      </c>
      <c r="BY109" s="7">
        <f t="shared" si="29"/>
        <v>0.41418738927142806</v>
      </c>
      <c r="BZ109">
        <f t="shared" si="25"/>
        <v>21</v>
      </c>
      <c r="CB109">
        <f t="shared" si="26"/>
        <v>132.71604938271605</v>
      </c>
    </row>
    <row r="110" spans="1:80" x14ac:dyDescent="0.25">
      <c r="A110">
        <v>2019</v>
      </c>
      <c r="B110" t="s">
        <v>491</v>
      </c>
      <c r="C110" t="s">
        <v>492</v>
      </c>
      <c r="D110" s="5"/>
      <c r="E110" t="s">
        <v>413</v>
      </c>
      <c r="F110" t="s">
        <v>414</v>
      </c>
      <c r="G110" t="s">
        <v>415</v>
      </c>
      <c r="H110" t="s">
        <v>425</v>
      </c>
      <c r="I110" t="s">
        <v>426</v>
      </c>
      <c r="J110" t="s">
        <v>493</v>
      </c>
      <c r="K110" t="s">
        <v>428</v>
      </c>
      <c r="L110" t="s">
        <v>429</v>
      </c>
      <c r="M110" t="s">
        <v>430</v>
      </c>
      <c r="N110" t="s">
        <v>458</v>
      </c>
      <c r="O110" t="s">
        <v>491</v>
      </c>
      <c r="P110" t="s">
        <v>79</v>
      </c>
      <c r="Q110" t="s">
        <v>79</v>
      </c>
      <c r="R110" t="s">
        <v>78</v>
      </c>
      <c r="S110" t="s">
        <v>80</v>
      </c>
      <c r="T110" t="s">
        <v>78</v>
      </c>
      <c r="U110" s="5">
        <v>7510</v>
      </c>
      <c r="V110" s="5">
        <v>3940719.11</v>
      </c>
      <c r="W110" s="5">
        <v>524.72957523302262</v>
      </c>
      <c r="X110" s="5">
        <v>6347.152032</v>
      </c>
      <c r="Y110" s="5">
        <v>49823325.380000003</v>
      </c>
      <c r="Z110" s="5">
        <v>635.77731899037849</v>
      </c>
      <c r="AA110" s="5">
        <v>13668200.470000001</v>
      </c>
      <c r="AB110" s="5">
        <v>1820.0000625832224</v>
      </c>
      <c r="AC110" s="5">
        <v>13139506.75</v>
      </c>
      <c r="AD110" s="5">
        <v>1749.601431424767</v>
      </c>
      <c r="AE110" s="5">
        <v>17541215.66</v>
      </c>
      <c r="AF110" s="5">
        <v>2335.7144687083887</v>
      </c>
      <c r="AG110" s="5">
        <v>15753024.66</v>
      </c>
      <c r="AH110" s="5">
        <v>2097.6064793608521</v>
      </c>
      <c r="AI110" s="5">
        <v>45</v>
      </c>
      <c r="AJ110" s="5">
        <v>26.872536136662283</v>
      </c>
      <c r="AK110" s="5">
        <v>4566</v>
      </c>
      <c r="AL110" s="5">
        <v>20.331360946745562</v>
      </c>
      <c r="AM110" s="5">
        <v>4225</v>
      </c>
      <c r="AN110" s="6">
        <v>32.423333333333332</v>
      </c>
      <c r="AO110" s="5">
        <v>27.219821929931641</v>
      </c>
      <c r="AP110" s="5">
        <v>39</v>
      </c>
      <c r="AQ110" s="5">
        <v>45</v>
      </c>
      <c r="AR110" s="5">
        <v>44</v>
      </c>
      <c r="AS110" s="5">
        <v>60</v>
      </c>
      <c r="AT110" s="5">
        <v>62</v>
      </c>
      <c r="AU110" s="5">
        <v>100</v>
      </c>
      <c r="AV110" s="5">
        <v>97.777777777777771</v>
      </c>
      <c r="AW110" s="5">
        <v>100</v>
      </c>
      <c r="AX110" s="5">
        <v>100</v>
      </c>
      <c r="AY110" s="5">
        <v>30.6</v>
      </c>
      <c r="AZ110" s="5">
        <v>53.6</v>
      </c>
      <c r="BA110" t="s">
        <v>422</v>
      </c>
      <c r="BB110" t="s">
        <v>422</v>
      </c>
      <c r="BC110" s="5">
        <v>50.3</v>
      </c>
      <c r="BD110" s="5">
        <v>30.7</v>
      </c>
      <c r="BE110" s="5">
        <v>5</v>
      </c>
      <c r="BF110" s="5">
        <v>3</v>
      </c>
      <c r="BG110" s="5">
        <v>4</v>
      </c>
      <c r="BH110" s="5">
        <v>2019</v>
      </c>
      <c r="BI110" s="5">
        <v>859</v>
      </c>
      <c r="BJ110" s="5">
        <v>18.812965393066406</v>
      </c>
      <c r="BK110" s="5"/>
      <c r="BM110">
        <f t="shared" si="18"/>
        <v>0.62040323940139985</v>
      </c>
      <c r="BN110">
        <f t="shared" si="19"/>
        <v>0.50368699267535155</v>
      </c>
      <c r="BO110">
        <f t="shared" si="20"/>
        <v>0.41924782907948599</v>
      </c>
      <c r="BP110">
        <f t="shared" si="21"/>
        <v>0.45368515470023518</v>
      </c>
      <c r="BQ110">
        <f t="shared" si="22"/>
        <v>0.19046379449622974</v>
      </c>
      <c r="BR110">
        <f t="shared" si="23"/>
        <v>0.16887265701258852</v>
      </c>
      <c r="BS110">
        <f t="shared" si="24"/>
        <v>0.40582344588227992</v>
      </c>
      <c r="BT110">
        <f t="shared" si="27"/>
        <v>22</v>
      </c>
      <c r="BU110" t="str">
        <f t="shared" si="28"/>
        <v>Attractivité Moyenne</v>
      </c>
      <c r="BY110" s="7">
        <f t="shared" si="29"/>
        <v>0.40582344587498775</v>
      </c>
      <c r="BZ110">
        <f t="shared" si="25"/>
        <v>22</v>
      </c>
      <c r="CB110">
        <f t="shared" si="26"/>
        <v>115.38461538461537</v>
      </c>
    </row>
    <row r="111" spans="1:80" x14ac:dyDescent="0.25">
      <c r="A111">
        <v>2019</v>
      </c>
      <c r="B111" t="s">
        <v>494</v>
      </c>
      <c r="C111" t="s">
        <v>495</v>
      </c>
      <c r="D111" s="5"/>
      <c r="E111" t="s">
        <v>413</v>
      </c>
      <c r="F111" t="s">
        <v>414</v>
      </c>
      <c r="G111" t="s">
        <v>415</v>
      </c>
      <c r="H111" t="s">
        <v>434</v>
      </c>
      <c r="I111" t="s">
        <v>435</v>
      </c>
      <c r="J111" t="s">
        <v>496</v>
      </c>
      <c r="K111" t="s">
        <v>419</v>
      </c>
      <c r="L111" t="s">
        <v>420</v>
      </c>
      <c r="M111" t="s">
        <v>253</v>
      </c>
      <c r="N111" t="s">
        <v>437</v>
      </c>
      <c r="O111" t="s">
        <v>494</v>
      </c>
      <c r="P111" t="s">
        <v>78</v>
      </c>
      <c r="Q111" t="s">
        <v>79</v>
      </c>
      <c r="R111" t="s">
        <v>78</v>
      </c>
      <c r="S111" t="s">
        <v>80</v>
      </c>
      <c r="T111" t="s">
        <v>79</v>
      </c>
      <c r="U111" s="5">
        <v>78366</v>
      </c>
      <c r="V111" s="5">
        <v>58128684.579999998</v>
      </c>
      <c r="W111" s="5">
        <v>741.7589845085879</v>
      </c>
      <c r="X111" s="5">
        <v>9859.7673969999996</v>
      </c>
      <c r="Y111" s="5">
        <v>5499180.5</v>
      </c>
      <c r="Z111" s="5">
        <v>763.03323158040791</v>
      </c>
      <c r="AA111" s="5">
        <v>127087993.95999999</v>
      </c>
      <c r="AB111" s="5">
        <v>1621.723629635301</v>
      </c>
      <c r="AC111" s="5">
        <v>118782634.76000001</v>
      </c>
      <c r="AD111" s="5">
        <v>1515.7419641170916</v>
      </c>
      <c r="AE111" s="5">
        <v>125549577.25</v>
      </c>
      <c r="AF111" s="5">
        <v>1602.0924539979073</v>
      </c>
      <c r="AG111" s="5">
        <v>103499577.25</v>
      </c>
      <c r="AH111" s="5">
        <v>1320.7204304162519</v>
      </c>
      <c r="AI111" s="5">
        <v>678</v>
      </c>
      <c r="AJ111" s="5">
        <v>24.633820419695738</v>
      </c>
      <c r="AK111" s="5">
        <v>51731.4050450164</v>
      </c>
      <c r="AL111" s="5">
        <v>21.222485225618062</v>
      </c>
      <c r="AM111" s="5">
        <v>47717.71199893477</v>
      </c>
      <c r="AN111" s="6">
        <v>27.100000000000005</v>
      </c>
      <c r="AO111" s="5">
        <v>47.627292633056641</v>
      </c>
      <c r="AP111" s="5">
        <v>634</v>
      </c>
      <c r="AQ111" s="5">
        <v>678</v>
      </c>
      <c r="AR111" s="5">
        <v>813</v>
      </c>
      <c r="AS111" s="5">
        <v>936</v>
      </c>
      <c r="AT111" s="5">
        <v>979</v>
      </c>
      <c r="AU111" s="5">
        <v>100</v>
      </c>
      <c r="AV111" s="5">
        <v>100</v>
      </c>
      <c r="AW111" s="5">
        <v>100</v>
      </c>
      <c r="AX111" s="5">
        <v>100</v>
      </c>
      <c r="AY111" s="5">
        <v>30.6</v>
      </c>
      <c r="AZ111" s="5">
        <v>53.6</v>
      </c>
      <c r="BA111" t="s">
        <v>422</v>
      </c>
      <c r="BB111" t="s">
        <v>422</v>
      </c>
      <c r="BC111" s="5">
        <v>50.3</v>
      </c>
      <c r="BD111" s="5">
        <v>30.7</v>
      </c>
      <c r="BE111" s="5">
        <v>5</v>
      </c>
      <c r="BF111" s="5">
        <v>3</v>
      </c>
      <c r="BG111" s="5">
        <v>4</v>
      </c>
      <c r="BH111" s="5">
        <v>2019</v>
      </c>
      <c r="BI111" s="5">
        <v>10126.884378976909</v>
      </c>
      <c r="BJ111" s="5">
        <v>19.575893402099609</v>
      </c>
      <c r="BK111" s="5"/>
      <c r="BM111">
        <f t="shared" si="18"/>
        <v>0.62040323940139985</v>
      </c>
      <c r="BN111">
        <f t="shared" si="19"/>
        <v>0.49895376259300894</v>
      </c>
      <c r="BO111">
        <f t="shared" si="20"/>
        <v>0.45227396152362043</v>
      </c>
      <c r="BP111">
        <f t="shared" si="21"/>
        <v>0.46757421952928396</v>
      </c>
      <c r="BQ111">
        <f t="shared" si="22"/>
        <v>0.19046379449622974</v>
      </c>
      <c r="BR111">
        <f t="shared" si="23"/>
        <v>0.29548126633466765</v>
      </c>
      <c r="BS111">
        <f t="shared" si="24"/>
        <v>0.46563585638231708</v>
      </c>
      <c r="BT111">
        <f t="shared" si="27"/>
        <v>8</v>
      </c>
      <c r="BU111" t="str">
        <f t="shared" si="28"/>
        <v>Attractivité Moyenne</v>
      </c>
      <c r="BY111" s="7">
        <f t="shared" si="29"/>
        <v>0.46563585637395016</v>
      </c>
      <c r="BZ111">
        <f t="shared" si="25"/>
        <v>8</v>
      </c>
      <c r="CB111">
        <f t="shared" si="26"/>
        <v>106.94006309148266</v>
      </c>
    </row>
    <row r="112" spans="1:80" x14ac:dyDescent="0.25">
      <c r="A112">
        <v>2019</v>
      </c>
      <c r="B112" t="s">
        <v>497</v>
      </c>
      <c r="C112" t="s">
        <v>498</v>
      </c>
      <c r="D112" s="5"/>
      <c r="E112" t="s">
        <v>413</v>
      </c>
      <c r="F112" t="s">
        <v>414</v>
      </c>
      <c r="G112" t="s">
        <v>415</v>
      </c>
      <c r="H112" t="s">
        <v>448</v>
      </c>
      <c r="I112" t="s">
        <v>449</v>
      </c>
      <c r="J112" t="s">
        <v>499</v>
      </c>
      <c r="K112" t="s">
        <v>451</v>
      </c>
      <c r="L112" t="s">
        <v>452</v>
      </c>
      <c r="M112" t="s">
        <v>453</v>
      </c>
      <c r="N112" t="s">
        <v>454</v>
      </c>
      <c r="O112" t="s">
        <v>497</v>
      </c>
      <c r="P112" t="s">
        <v>78</v>
      </c>
      <c r="Q112" t="s">
        <v>79</v>
      </c>
      <c r="R112" t="s">
        <v>78</v>
      </c>
      <c r="S112" t="s">
        <v>80</v>
      </c>
      <c r="T112" t="s">
        <v>78</v>
      </c>
      <c r="U112" s="5">
        <v>7207</v>
      </c>
      <c r="V112" s="5">
        <v>6489816.0999999996</v>
      </c>
      <c r="W112" s="5">
        <v>900.4878729013459</v>
      </c>
      <c r="X112" s="5">
        <v>9548.1300310000006</v>
      </c>
      <c r="Y112" s="5">
        <v>1354663.26</v>
      </c>
      <c r="Z112" s="5">
        <v>246.79600291492076</v>
      </c>
      <c r="AA112" s="5">
        <v>15864262.449999999</v>
      </c>
      <c r="AB112" s="5">
        <v>2201.2297002913833</v>
      </c>
      <c r="AC112" s="5">
        <v>14873626.85</v>
      </c>
      <c r="AD112" s="5">
        <v>2063.7750589704456</v>
      </c>
      <c r="AE112" s="5">
        <v>17006704.98</v>
      </c>
      <c r="AF112" s="5">
        <v>2359.7481587345637</v>
      </c>
      <c r="AG112" s="5">
        <v>14716704.98</v>
      </c>
      <c r="AH112" s="5">
        <v>2042.0015235188012</v>
      </c>
      <c r="AI112" s="5">
        <v>56</v>
      </c>
      <c r="AJ112" s="5">
        <v>26.402521511844085</v>
      </c>
      <c r="AK112" s="5">
        <v>4656.1607943188101</v>
      </c>
      <c r="AL112" s="5">
        <v>22.245262859217299</v>
      </c>
      <c r="AM112" s="5">
        <v>4356.6405933033957</v>
      </c>
      <c r="AN112" s="6">
        <v>22.916666666666668</v>
      </c>
      <c r="AO112" s="5">
        <v>10.458573341369629</v>
      </c>
      <c r="AP112" s="5">
        <v>65</v>
      </c>
      <c r="AQ112" s="5">
        <v>56</v>
      </c>
      <c r="AR112" s="5">
        <v>53</v>
      </c>
      <c r="AS112" s="5">
        <v>81</v>
      </c>
      <c r="AT112" s="5">
        <v>70</v>
      </c>
      <c r="AU112" s="5">
        <v>86.15384615384616</v>
      </c>
      <c r="AV112" s="5">
        <v>94.642857142857139</v>
      </c>
      <c r="AW112" s="5">
        <v>100</v>
      </c>
      <c r="AX112" s="5">
        <v>86.419753086419746</v>
      </c>
      <c r="AY112" s="5">
        <v>30.6</v>
      </c>
      <c r="AZ112" s="5">
        <v>53.6</v>
      </c>
      <c r="BA112" t="s">
        <v>422</v>
      </c>
      <c r="BB112" t="s">
        <v>422</v>
      </c>
      <c r="BC112" s="5">
        <v>50.3</v>
      </c>
      <c r="BD112" s="5">
        <v>30.7</v>
      </c>
      <c r="BE112" s="5">
        <v>5</v>
      </c>
      <c r="BF112" s="5">
        <v>3</v>
      </c>
      <c r="BG112" s="5">
        <v>4</v>
      </c>
      <c r="BH112" s="5">
        <v>2019</v>
      </c>
      <c r="BI112" s="5">
        <v>969.1461518117045</v>
      </c>
      <c r="BJ112" s="5">
        <v>20.814275741577148</v>
      </c>
      <c r="BK112" s="5"/>
      <c r="BM112">
        <f t="shared" si="18"/>
        <v>0.53450125240735991</v>
      </c>
      <c r="BN112">
        <f t="shared" si="19"/>
        <v>0.49127079844271548</v>
      </c>
      <c r="BO112">
        <f t="shared" si="20"/>
        <v>0.47822749703857903</v>
      </c>
      <c r="BP112">
        <f t="shared" si="21"/>
        <v>0.45660114065826768</v>
      </c>
      <c r="BQ112">
        <f t="shared" si="22"/>
        <v>0.19046379449622974</v>
      </c>
      <c r="BR112">
        <f t="shared" si="23"/>
        <v>6.4885327805028398E-2</v>
      </c>
      <c r="BS112">
        <f t="shared" si="24"/>
        <v>0.36801267267656845</v>
      </c>
      <c r="BT112">
        <f t="shared" si="27"/>
        <v>44</v>
      </c>
      <c r="BU112" t="str">
        <f t="shared" si="28"/>
        <v>Attractivité Moyenne</v>
      </c>
      <c r="BY112" s="7">
        <f t="shared" si="29"/>
        <v>0.36801267266995569</v>
      </c>
      <c r="BZ112">
        <f t="shared" si="25"/>
        <v>44</v>
      </c>
      <c r="CB112">
        <f t="shared" si="26"/>
        <v>86.15384615384616</v>
      </c>
    </row>
    <row r="113" spans="1:80" x14ac:dyDescent="0.25">
      <c r="A113">
        <v>2019</v>
      </c>
      <c r="B113" t="s">
        <v>500</v>
      </c>
      <c r="C113" t="s">
        <v>501</v>
      </c>
      <c r="D113" s="5"/>
      <c r="E113" t="s">
        <v>413</v>
      </c>
      <c r="F113" t="s">
        <v>414</v>
      </c>
      <c r="G113" t="s">
        <v>415</v>
      </c>
      <c r="H113" t="s">
        <v>416</v>
      </c>
      <c r="I113" t="s">
        <v>417</v>
      </c>
      <c r="J113" t="s">
        <v>502</v>
      </c>
      <c r="K113" t="s">
        <v>419</v>
      </c>
      <c r="L113" t="s">
        <v>420</v>
      </c>
      <c r="M113" t="s">
        <v>253</v>
      </c>
      <c r="N113" t="s">
        <v>476</v>
      </c>
      <c r="O113" t="s">
        <v>500</v>
      </c>
      <c r="P113" t="s">
        <v>78</v>
      </c>
      <c r="Q113" t="s">
        <v>79</v>
      </c>
      <c r="R113" t="s">
        <v>78</v>
      </c>
      <c r="S113" t="s">
        <v>80</v>
      </c>
      <c r="T113" t="s">
        <v>78</v>
      </c>
      <c r="U113" s="5">
        <v>5489</v>
      </c>
      <c r="V113" s="5">
        <v>1820874.12</v>
      </c>
      <c r="W113" s="5">
        <v>331.73148478775738</v>
      </c>
      <c r="X113" s="5">
        <v>6958.5614439999999</v>
      </c>
      <c r="Y113" s="5">
        <v>1502111.85</v>
      </c>
      <c r="Z113" s="5">
        <v>278.99551448737003</v>
      </c>
      <c r="AA113" s="5">
        <v>13624133.970000001</v>
      </c>
      <c r="AB113" s="5">
        <v>2482.0794261249775</v>
      </c>
      <c r="AC113" s="5">
        <v>13157923.109999999</v>
      </c>
      <c r="AD113" s="5">
        <v>2397.1439442521405</v>
      </c>
      <c r="AE113" s="5">
        <v>14894988.65</v>
      </c>
      <c r="AF113" s="5">
        <v>2713.6069684824192</v>
      </c>
      <c r="AG113" s="5">
        <v>13798314.65</v>
      </c>
      <c r="AH113" s="5">
        <v>2513.8121060302424</v>
      </c>
      <c r="AI113" s="5">
        <v>30</v>
      </c>
      <c r="AJ113" s="5">
        <v>33.240781086118588</v>
      </c>
      <c r="AK113" s="5">
        <v>3611.76026652153</v>
      </c>
      <c r="AL113" s="5">
        <v>21.664457583471908</v>
      </c>
      <c r="AM113" s="5">
        <v>3384.2596587804119</v>
      </c>
      <c r="AN113" s="6">
        <v>31.456666666666667</v>
      </c>
      <c r="AO113" s="5">
        <v>10.281352996826172</v>
      </c>
      <c r="AP113" s="5">
        <v>24</v>
      </c>
      <c r="AQ113" s="5">
        <v>30</v>
      </c>
      <c r="AR113" s="5">
        <v>46</v>
      </c>
      <c r="AS113" s="5">
        <v>37</v>
      </c>
      <c r="AT113" s="5">
        <v>28</v>
      </c>
      <c r="AU113" s="5">
        <v>100</v>
      </c>
      <c r="AV113" s="5">
        <v>100</v>
      </c>
      <c r="AW113" s="5">
        <v>80.434782608695656</v>
      </c>
      <c r="AX113" s="5">
        <v>75.675675675675677</v>
      </c>
      <c r="AY113" s="5">
        <v>30.6</v>
      </c>
      <c r="AZ113" s="5">
        <v>53.6</v>
      </c>
      <c r="BA113" t="s">
        <v>422</v>
      </c>
      <c r="BB113" t="s">
        <v>422</v>
      </c>
      <c r="BC113" s="5">
        <v>50.3</v>
      </c>
      <c r="BD113" s="5">
        <v>30.7</v>
      </c>
      <c r="BE113" s="5">
        <v>5</v>
      </c>
      <c r="BF113" s="5">
        <v>3</v>
      </c>
      <c r="BG113" s="5">
        <v>4</v>
      </c>
      <c r="BH113" s="5">
        <v>2019</v>
      </c>
      <c r="BI113" s="5">
        <v>733.18149829103345</v>
      </c>
      <c r="BJ113" s="5">
        <v>20.299839019775391</v>
      </c>
      <c r="BK113" s="5"/>
      <c r="BM113">
        <f t="shared" si="18"/>
        <v>0.62040323940139985</v>
      </c>
      <c r="BN113">
        <f t="shared" si="19"/>
        <v>0.49446238052944397</v>
      </c>
      <c r="BO113">
        <f t="shared" si="20"/>
        <v>0.42524506039369953</v>
      </c>
      <c r="BP113">
        <f t="shared" si="21"/>
        <v>0.41417635674079228</v>
      </c>
      <c r="BQ113">
        <f t="shared" si="22"/>
        <v>0.19046379449622974</v>
      </c>
      <c r="BR113">
        <f t="shared" si="23"/>
        <v>6.3785847046602479E-2</v>
      </c>
      <c r="BS113">
        <f t="shared" si="24"/>
        <v>0.3567018508603898</v>
      </c>
      <c r="BT113">
        <f t="shared" si="27"/>
        <v>52</v>
      </c>
      <c r="BU113" t="str">
        <f t="shared" si="28"/>
        <v>Attractivité Moyenne</v>
      </c>
      <c r="BY113" s="7">
        <f t="shared" si="29"/>
        <v>0.35670185085398026</v>
      </c>
      <c r="BZ113">
        <f t="shared" si="25"/>
        <v>52</v>
      </c>
      <c r="CB113">
        <f t="shared" si="26"/>
        <v>125</v>
      </c>
    </row>
    <row r="114" spans="1:80" x14ac:dyDescent="0.25">
      <c r="CB114">
        <f>MAX(CB2:CB113)</f>
        <v>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2024-05-20T23:18:15Z</dcterms:modified>
</cp:coreProperties>
</file>